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MTOOBY\Downloads\"/>
    </mc:Choice>
  </mc:AlternateContent>
  <xr:revisionPtr revIDLastSave="0" documentId="8_{C4979BB3-22FC-4C87-A106-21F924F373D2}" xr6:coauthVersionLast="47" xr6:coauthVersionMax="47" xr10:uidLastSave="{00000000-0000-0000-0000-000000000000}"/>
  <bookViews>
    <workbookView xWindow="-110" yWindow="-110" windowWidth="19420" windowHeight="10300" activeTab="5" xr2:uid="{00000000-000D-0000-FFFF-FFFF00000000}"/>
  </bookViews>
  <sheets>
    <sheet name="Instructions" sheetId="40" r:id="rId1"/>
    <sheet name="Tool_A" sheetId="48" r:id="rId2"/>
    <sheet name="Outil_A" sheetId="49" r:id="rId3"/>
    <sheet name="Values-Valeurs" sheetId="46" r:id="rId4"/>
    <sheet name="Variables" sheetId="45" r:id="rId5"/>
    <sheet name="Tool_B" sheetId="44" r:id="rId6"/>
    <sheet name="Outil_B" sheetId="47" r:id="rId7"/>
    <sheet name="Table 6" sheetId="50" r:id="rId8"/>
    <sheet name="Tableau 6" sheetId="39" r:id="rId9"/>
    <sheet name="PTs" sheetId="42" r:id="rId10"/>
  </sheets>
  <definedNames>
    <definedName name="List">PTs!$A$1:$A$14</definedName>
    <definedName name="Liste">PTs!$B$1:$B$14</definedName>
    <definedName name="_xlnm.Print_Area" localSheetId="7">'Table 6'!$B$1:$P$377</definedName>
    <definedName name="_xlnm.Print_Area" localSheetId="8">'Tableau 6'!$B$1:$P$376</definedName>
    <definedName name="_xlnm.Print_Titles" localSheetId="7">'Table 6'!$2:$2</definedName>
    <definedName name="_xlnm.Print_Titles" localSheetId="8">'Tableau 6'!$2:$2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44" l="1"/>
  <c r="O9" i="44"/>
  <c r="O10" i="44"/>
  <c r="O11" i="44"/>
  <c r="O12" i="44"/>
  <c r="O13" i="44"/>
  <c r="O14" i="44"/>
  <c r="O15" i="44"/>
  <c r="O16" i="44"/>
  <c r="O17" i="44"/>
  <c r="O18" i="44"/>
  <c r="O19" i="44"/>
  <c r="O20" i="44"/>
  <c r="O21" i="44"/>
  <c r="O22" i="44"/>
  <c r="O23" i="44"/>
  <c r="O24" i="44"/>
  <c r="O25" i="44"/>
  <c r="O26" i="44"/>
  <c r="O27" i="44"/>
  <c r="O28" i="44"/>
  <c r="O29" i="44"/>
  <c r="O30" i="44"/>
  <c r="O31" i="44"/>
  <c r="O32" i="44"/>
  <c r="O33" i="44"/>
  <c r="O34" i="44"/>
  <c r="O35" i="44"/>
  <c r="O36" i="44"/>
  <c r="O37" i="44"/>
  <c r="O38" i="44"/>
  <c r="O39" i="44"/>
  <c r="O40" i="44"/>
  <c r="O41" i="44"/>
  <c r="O42" i="44"/>
  <c r="O43" i="44"/>
  <c r="O44" i="44"/>
  <c r="O45" i="44"/>
  <c r="O46" i="44"/>
  <c r="O47" i="44"/>
  <c r="O48" i="44"/>
  <c r="O49" i="44"/>
  <c r="O50" i="44"/>
  <c r="O51" i="44"/>
  <c r="O52" i="44"/>
  <c r="O53" i="44"/>
  <c r="O54" i="44"/>
  <c r="O55" i="44"/>
  <c r="O56" i="44"/>
  <c r="O57" i="44"/>
  <c r="O58" i="44"/>
  <c r="O59" i="44"/>
  <c r="O60" i="44"/>
  <c r="O61" i="44"/>
  <c r="O62" i="44"/>
  <c r="O63" i="44"/>
  <c r="O64" i="44"/>
  <c r="O65" i="44"/>
  <c r="O66" i="44"/>
  <c r="O67" i="44"/>
  <c r="O68" i="44"/>
  <c r="O69" i="44"/>
  <c r="O70" i="44"/>
  <c r="O71" i="44"/>
  <c r="O72" i="44"/>
  <c r="O73" i="44"/>
  <c r="O74" i="44"/>
  <c r="O75" i="44"/>
  <c r="O76" i="44"/>
  <c r="O77" i="44"/>
  <c r="O78" i="44"/>
  <c r="O79" i="44"/>
  <c r="O80" i="44"/>
  <c r="O81" i="44"/>
  <c r="O82" i="44"/>
  <c r="O83" i="44"/>
  <c r="O84" i="44"/>
  <c r="O85" i="44"/>
  <c r="O86" i="44"/>
  <c r="O87" i="44"/>
  <c r="O88" i="44"/>
  <c r="O89" i="44"/>
  <c r="O90" i="44"/>
  <c r="O91" i="44"/>
  <c r="O92" i="44"/>
  <c r="O93" i="44"/>
  <c r="O94" i="44"/>
  <c r="O95" i="44"/>
  <c r="O96" i="44"/>
  <c r="O97" i="44"/>
  <c r="O98" i="44"/>
  <c r="O99" i="44"/>
  <c r="O100" i="44"/>
  <c r="O101" i="44"/>
  <c r="O102" i="44"/>
  <c r="O103" i="44"/>
  <c r="O104" i="44"/>
  <c r="O105" i="44"/>
  <c r="O106" i="44"/>
  <c r="O107" i="44"/>
  <c r="O108" i="44"/>
  <c r="O109" i="44"/>
  <c r="O110" i="44"/>
  <c r="O111" i="44"/>
  <c r="O112" i="44"/>
  <c r="O113" i="44"/>
  <c r="O114" i="44"/>
  <c r="O115" i="44"/>
  <c r="O116" i="44"/>
  <c r="O117" i="44"/>
  <c r="O118" i="44"/>
  <c r="O119" i="44"/>
  <c r="O120" i="44"/>
  <c r="O121" i="44"/>
  <c r="O122" i="44"/>
  <c r="O123" i="44"/>
  <c r="O124" i="44"/>
  <c r="O125" i="44"/>
  <c r="O126" i="44"/>
  <c r="O127" i="44"/>
  <c r="O128" i="44"/>
  <c r="O129" i="44"/>
  <c r="O130" i="44"/>
  <c r="O131" i="44"/>
  <c r="O132" i="44"/>
  <c r="O133" i="44"/>
  <c r="O134" i="44"/>
  <c r="O135" i="44"/>
  <c r="O136" i="44"/>
  <c r="O137" i="44"/>
  <c r="O138" i="44"/>
  <c r="O139" i="44"/>
  <c r="O140" i="44"/>
  <c r="O141" i="44"/>
  <c r="O142" i="44"/>
  <c r="O143" i="44"/>
  <c r="O144" i="44"/>
  <c r="O145" i="44"/>
  <c r="O146" i="44"/>
  <c r="O147" i="44"/>
  <c r="O148" i="44"/>
  <c r="O149" i="44"/>
  <c r="O150" i="44"/>
  <c r="O151" i="44"/>
  <c r="O152" i="44"/>
  <c r="O153" i="44"/>
  <c r="O154" i="44"/>
  <c r="O155" i="44"/>
  <c r="O156" i="44"/>
  <c r="O157" i="44"/>
  <c r="O158" i="44"/>
  <c r="O159" i="44"/>
  <c r="O160" i="44"/>
  <c r="O161" i="44"/>
  <c r="O162" i="44"/>
  <c r="O163" i="44"/>
  <c r="O164" i="44"/>
  <c r="O165" i="44"/>
  <c r="O166" i="44"/>
  <c r="O167" i="44"/>
  <c r="O168" i="44"/>
  <c r="O169" i="44"/>
  <c r="O170" i="44"/>
  <c r="O171" i="44"/>
  <c r="O172" i="44"/>
  <c r="O173" i="44"/>
  <c r="O174" i="44"/>
  <c r="O175" i="44"/>
  <c r="O176" i="44"/>
  <c r="O177" i="44"/>
  <c r="O178" i="44"/>
  <c r="O179" i="44"/>
  <c r="O180" i="44"/>
  <c r="O181" i="44"/>
  <c r="O182" i="44"/>
  <c r="O183" i="44"/>
  <c r="O184" i="44"/>
  <c r="O185" i="44"/>
  <c r="O186" i="44"/>
  <c r="O187" i="44"/>
  <c r="O188" i="44"/>
  <c r="O189" i="44"/>
  <c r="O190" i="44"/>
  <c r="O191" i="44"/>
  <c r="O192" i="44"/>
  <c r="O193" i="44"/>
  <c r="O194" i="44"/>
  <c r="O195" i="44"/>
  <c r="O196" i="44"/>
  <c r="O197" i="44"/>
  <c r="O198" i="44"/>
  <c r="O199" i="44"/>
  <c r="O200" i="44"/>
  <c r="O201" i="44"/>
  <c r="O202" i="44"/>
  <c r="O203" i="44"/>
  <c r="O204" i="44"/>
  <c r="O205" i="44"/>
  <c r="O206" i="44"/>
  <c r="O207" i="44"/>
  <c r="O208" i="44"/>
  <c r="O209" i="44"/>
  <c r="O210" i="44"/>
  <c r="O211" i="44"/>
  <c r="O212" i="44"/>
  <c r="O213" i="44"/>
  <c r="O214" i="44"/>
  <c r="O215" i="44"/>
  <c r="O216" i="44"/>
  <c r="O217" i="44"/>
  <c r="O218" i="44"/>
  <c r="O219" i="44"/>
  <c r="O220" i="44"/>
  <c r="O221" i="44"/>
  <c r="O222" i="44"/>
  <c r="O223" i="44"/>
  <c r="O224" i="44"/>
  <c r="O225" i="44"/>
  <c r="O226" i="44"/>
  <c r="O227" i="44"/>
  <c r="O228" i="44"/>
  <c r="O229" i="44"/>
  <c r="O230" i="44"/>
  <c r="O231" i="44"/>
  <c r="O232" i="44"/>
  <c r="O233" i="44"/>
  <c r="O234" i="44"/>
  <c r="O235" i="44"/>
  <c r="O236" i="44"/>
  <c r="O237" i="44"/>
  <c r="O238" i="44"/>
  <c r="O239" i="44"/>
  <c r="O240" i="44"/>
  <c r="O241" i="44"/>
  <c r="O242" i="44"/>
  <c r="O243" i="44"/>
  <c r="O244" i="44"/>
  <c r="O245" i="44"/>
  <c r="O246" i="44"/>
  <c r="O247" i="44"/>
  <c r="O248" i="44"/>
  <c r="O249" i="44"/>
  <c r="O250" i="44"/>
  <c r="O251" i="44"/>
  <c r="O252" i="44"/>
  <c r="O253" i="44"/>
  <c r="O254" i="44"/>
  <c r="O255" i="44"/>
  <c r="O256" i="44"/>
  <c r="O257" i="44"/>
  <c r="O258" i="44"/>
  <c r="O259" i="44"/>
  <c r="O260" i="44"/>
  <c r="O261" i="44"/>
  <c r="O262" i="44"/>
  <c r="O263" i="44"/>
  <c r="O264" i="44"/>
  <c r="O265" i="44"/>
  <c r="O266" i="44"/>
  <c r="O267" i="44"/>
  <c r="O268" i="44"/>
  <c r="O269" i="44"/>
  <c r="O270" i="44"/>
  <c r="O271" i="44"/>
  <c r="O272" i="44"/>
  <c r="O273" i="44"/>
  <c r="O274" i="44"/>
  <c r="O275" i="44"/>
  <c r="O276" i="44"/>
  <c r="O277" i="44"/>
  <c r="O278" i="44"/>
  <c r="O279" i="44"/>
  <c r="O280" i="44"/>
  <c r="O281" i="44"/>
  <c r="O282" i="44"/>
  <c r="O283" i="44"/>
  <c r="O284" i="44"/>
  <c r="O285" i="44"/>
  <c r="O286" i="44"/>
  <c r="O287" i="44"/>
  <c r="O288" i="44"/>
  <c r="O289" i="44"/>
  <c r="O290" i="44"/>
  <c r="O291" i="44"/>
  <c r="O292" i="44"/>
  <c r="O293" i="44"/>
  <c r="O294" i="44"/>
  <c r="O295" i="44"/>
  <c r="O296" i="44"/>
  <c r="O297" i="44"/>
  <c r="O298" i="44"/>
  <c r="O299" i="44"/>
  <c r="O300" i="44"/>
  <c r="O301" i="44"/>
  <c r="O302" i="44"/>
  <c r="O303" i="44"/>
  <c r="O304" i="44"/>
  <c r="O305" i="44"/>
  <c r="O306" i="44"/>
  <c r="O307" i="44"/>
  <c r="O308" i="44"/>
  <c r="O309" i="44"/>
  <c r="O310" i="44"/>
  <c r="O311" i="44"/>
  <c r="O312" i="44"/>
  <c r="O313" i="44"/>
  <c r="O314" i="44"/>
  <c r="O315" i="44"/>
  <c r="O316" i="44"/>
  <c r="O317" i="44"/>
  <c r="O318" i="44"/>
  <c r="O319" i="44"/>
  <c r="O320" i="44"/>
  <c r="O321" i="44"/>
  <c r="O322" i="44"/>
  <c r="O323" i="44"/>
  <c r="O324" i="44"/>
  <c r="O325" i="44"/>
  <c r="O326" i="44"/>
  <c r="O327" i="44"/>
  <c r="O328" i="44"/>
  <c r="O329" i="44"/>
  <c r="O330" i="44"/>
  <c r="O331" i="44"/>
  <c r="O332" i="44"/>
  <c r="O333" i="44"/>
  <c r="O334" i="44"/>
  <c r="O335" i="44"/>
  <c r="O336" i="44"/>
  <c r="O337" i="44"/>
  <c r="O338" i="44"/>
  <c r="O339" i="44"/>
  <c r="O340" i="44"/>
  <c r="O341" i="44"/>
  <c r="O342" i="44"/>
  <c r="O343" i="44"/>
  <c r="O344" i="44"/>
  <c r="O345" i="44"/>
  <c r="O346" i="44"/>
  <c r="O347" i="44"/>
  <c r="O348" i="44"/>
  <c r="O349" i="44"/>
  <c r="O350" i="44"/>
  <c r="O351" i="44"/>
  <c r="O352" i="44"/>
  <c r="O353" i="44"/>
  <c r="O354" i="44"/>
  <c r="O355" i="44"/>
  <c r="O356" i="44"/>
  <c r="O357" i="44"/>
  <c r="O358" i="44"/>
  <c r="O359" i="44"/>
  <c r="O360" i="44"/>
  <c r="O361" i="44"/>
  <c r="O362" i="44"/>
  <c r="O363" i="44"/>
  <c r="O364" i="44"/>
  <c r="O365" i="44"/>
  <c r="O366" i="44"/>
  <c r="O367" i="44"/>
  <c r="O368" i="44"/>
  <c r="O369" i="44"/>
  <c r="O370" i="44"/>
  <c r="O371" i="44"/>
  <c r="O372" i="44"/>
  <c r="O373" i="44"/>
  <c r="O374" i="44"/>
  <c r="O375" i="44"/>
  <c r="O376" i="44"/>
  <c r="O377" i="44"/>
  <c r="O378" i="44"/>
  <c r="O379" i="44"/>
  <c r="O380" i="44"/>
  <c r="O381" i="44"/>
  <c r="O382" i="44"/>
  <c r="O383" i="44"/>
  <c r="O384" i="44"/>
  <c r="O385" i="44"/>
  <c r="O386" i="44"/>
  <c r="O387" i="44"/>
  <c r="O388" i="44"/>
  <c r="O389" i="44"/>
  <c r="O390" i="44"/>
  <c r="O391" i="44"/>
  <c r="O392" i="44"/>
  <c r="O393" i="44"/>
  <c r="O394" i="44"/>
  <c r="O395" i="44"/>
  <c r="O396" i="44"/>
  <c r="O397" i="44"/>
  <c r="O398" i="44"/>
  <c r="O399" i="44"/>
  <c r="O400" i="44"/>
  <c r="O401" i="44"/>
  <c r="O402" i="44"/>
  <c r="O403" i="44"/>
  <c r="O404" i="44"/>
  <c r="O405" i="44"/>
  <c r="O406" i="44"/>
  <c r="O407" i="44"/>
  <c r="O408" i="44"/>
  <c r="O409" i="44"/>
  <c r="O410" i="44"/>
  <c r="O411" i="44"/>
  <c r="O412" i="44"/>
  <c r="O413" i="44"/>
  <c r="O414" i="44"/>
  <c r="O415" i="44"/>
  <c r="O416" i="44"/>
  <c r="O417" i="44"/>
  <c r="O418" i="44"/>
  <c r="O419" i="44"/>
  <c r="O420" i="44"/>
  <c r="O421" i="44"/>
  <c r="O422" i="44"/>
  <c r="O423" i="44"/>
  <c r="O424" i="44"/>
  <c r="O425" i="44"/>
  <c r="O426" i="44"/>
  <c r="O427" i="44"/>
  <c r="O428" i="44"/>
  <c r="O429" i="44"/>
  <c r="O430" i="44"/>
  <c r="O431" i="44"/>
  <c r="O432" i="44"/>
  <c r="O433" i="44"/>
  <c r="O434" i="44"/>
  <c r="O435" i="44"/>
  <c r="O436" i="44"/>
  <c r="L8" i="44"/>
  <c r="L9" i="44"/>
  <c r="L10" i="44"/>
  <c r="L11" i="44"/>
  <c r="L12" i="44"/>
  <c r="L13" i="44"/>
  <c r="L14" i="44"/>
  <c r="L15" i="44"/>
  <c r="L16" i="44"/>
  <c r="L17" i="44"/>
  <c r="L18" i="44"/>
  <c r="L19" i="44"/>
  <c r="L20" i="44"/>
  <c r="L21" i="44"/>
  <c r="L22" i="44"/>
  <c r="L23" i="44"/>
  <c r="L24" i="44"/>
  <c r="L25" i="44"/>
  <c r="L26" i="44"/>
  <c r="L27" i="44"/>
  <c r="L28" i="44"/>
  <c r="L29" i="44"/>
  <c r="L30" i="44"/>
  <c r="L31" i="44"/>
  <c r="L32" i="44"/>
  <c r="L33" i="44"/>
  <c r="L34" i="44"/>
  <c r="L35" i="44"/>
  <c r="L36" i="44"/>
  <c r="L37" i="44"/>
  <c r="L38" i="44"/>
  <c r="L39" i="44"/>
  <c r="L40" i="44"/>
  <c r="L41" i="44"/>
  <c r="L42" i="44"/>
  <c r="L43" i="44"/>
  <c r="L44" i="44"/>
  <c r="L45" i="44"/>
  <c r="L46" i="44"/>
  <c r="L47" i="44"/>
  <c r="L48" i="44"/>
  <c r="L49" i="44"/>
  <c r="L50" i="44"/>
  <c r="L51" i="44"/>
  <c r="L52" i="44"/>
  <c r="L53" i="44"/>
  <c r="L54" i="44"/>
  <c r="L55" i="44"/>
  <c r="L56" i="44"/>
  <c r="L57" i="44"/>
  <c r="L58" i="44"/>
  <c r="L59" i="44"/>
  <c r="L60" i="44"/>
  <c r="L61" i="44"/>
  <c r="L62" i="44"/>
  <c r="L63" i="44"/>
  <c r="L64" i="44"/>
  <c r="L65" i="44"/>
  <c r="L66" i="44"/>
  <c r="L67" i="44"/>
  <c r="L68" i="44"/>
  <c r="L69" i="44"/>
  <c r="L70" i="44"/>
  <c r="L71" i="44"/>
  <c r="L72" i="44"/>
  <c r="L73" i="44"/>
  <c r="L74" i="44"/>
  <c r="L75" i="44"/>
  <c r="L76" i="44"/>
  <c r="L77" i="44"/>
  <c r="L78" i="44"/>
  <c r="L79" i="44"/>
  <c r="L80" i="44"/>
  <c r="L81" i="44"/>
  <c r="L82" i="44"/>
  <c r="L83" i="44"/>
  <c r="L84" i="44"/>
  <c r="L85" i="44"/>
  <c r="L86" i="44"/>
  <c r="L87" i="44"/>
  <c r="L88" i="44"/>
  <c r="L89" i="44"/>
  <c r="L90" i="44"/>
  <c r="L91" i="44"/>
  <c r="L92" i="44"/>
  <c r="L93" i="44"/>
  <c r="L94" i="44"/>
  <c r="L95" i="44"/>
  <c r="L96" i="44"/>
  <c r="L97" i="44"/>
  <c r="L98" i="44"/>
  <c r="L99" i="44"/>
  <c r="L100" i="44"/>
  <c r="L101" i="44"/>
  <c r="L102" i="44"/>
  <c r="L103" i="44"/>
  <c r="L104" i="44"/>
  <c r="L105" i="44"/>
  <c r="L106" i="44"/>
  <c r="L107" i="44"/>
  <c r="L108" i="44"/>
  <c r="L109" i="44"/>
  <c r="L110" i="44"/>
  <c r="L111" i="44"/>
  <c r="L112" i="44"/>
  <c r="L113" i="44"/>
  <c r="L114" i="44"/>
  <c r="L115" i="44"/>
  <c r="L116" i="44"/>
  <c r="L117" i="44"/>
  <c r="L118" i="44"/>
  <c r="L119" i="44"/>
  <c r="L120" i="44"/>
  <c r="L121" i="44"/>
  <c r="L122" i="44"/>
  <c r="L123" i="44"/>
  <c r="L124" i="44"/>
  <c r="L125" i="44"/>
  <c r="L126" i="44"/>
  <c r="L127" i="44"/>
  <c r="L128" i="44"/>
  <c r="L129" i="44"/>
  <c r="L130" i="44"/>
  <c r="L131" i="44"/>
  <c r="L132" i="44"/>
  <c r="L133" i="44"/>
  <c r="L134" i="44"/>
  <c r="L135" i="44"/>
  <c r="L136" i="44"/>
  <c r="L137" i="44"/>
  <c r="L138" i="44"/>
  <c r="L139" i="44"/>
  <c r="L140" i="44"/>
  <c r="L141" i="44"/>
  <c r="L142" i="44"/>
  <c r="L143" i="44"/>
  <c r="L144" i="44"/>
  <c r="L145" i="44"/>
  <c r="L146" i="44"/>
  <c r="L147" i="44"/>
  <c r="L148" i="44"/>
  <c r="L149" i="44"/>
  <c r="L150" i="44"/>
  <c r="L151" i="44"/>
  <c r="L152" i="44"/>
  <c r="L153" i="44"/>
  <c r="L154" i="44"/>
  <c r="L155" i="44"/>
  <c r="L156" i="44"/>
  <c r="L157" i="44"/>
  <c r="L158" i="44"/>
  <c r="L159" i="44"/>
  <c r="L160" i="44"/>
  <c r="L161" i="44"/>
  <c r="L162" i="44"/>
  <c r="L163" i="44"/>
  <c r="L164" i="44"/>
  <c r="L165" i="44"/>
  <c r="L166" i="44"/>
  <c r="L167" i="44"/>
  <c r="L168" i="44"/>
  <c r="L169" i="44"/>
  <c r="L170" i="44"/>
  <c r="L171" i="44"/>
  <c r="L172" i="44"/>
  <c r="L173" i="44"/>
  <c r="L174" i="44"/>
  <c r="L175" i="44"/>
  <c r="L176" i="44"/>
  <c r="L177" i="44"/>
  <c r="L178" i="44"/>
  <c r="L179" i="44"/>
  <c r="L180" i="44"/>
  <c r="L181" i="44"/>
  <c r="L182" i="44"/>
  <c r="L183" i="44"/>
  <c r="L184" i="44"/>
  <c r="L185" i="44"/>
  <c r="L186" i="44"/>
  <c r="L187" i="44"/>
  <c r="L188" i="44"/>
  <c r="L189" i="44"/>
  <c r="L190" i="44"/>
  <c r="L191" i="44"/>
  <c r="L192" i="44"/>
  <c r="L193" i="44"/>
  <c r="L194"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4" i="44"/>
  <c r="L225" i="44"/>
  <c r="L226" i="44"/>
  <c r="L227" i="44"/>
  <c r="L228" i="44"/>
  <c r="L229" i="44"/>
  <c r="L230" i="44"/>
  <c r="L231" i="44"/>
  <c r="L232" i="44"/>
  <c r="L233" i="44"/>
  <c r="L234" i="44"/>
  <c r="L235" i="44"/>
  <c r="L236" i="44"/>
  <c r="L237" i="44"/>
  <c r="L238" i="44"/>
  <c r="L239" i="44"/>
  <c r="L240" i="44"/>
  <c r="L241" i="44"/>
  <c r="L242" i="44"/>
  <c r="L243" i="44"/>
  <c r="L244" i="44"/>
  <c r="L245" i="44"/>
  <c r="L246" i="44"/>
  <c r="L247" i="44"/>
  <c r="L248" i="44"/>
  <c r="L249" i="44"/>
  <c r="L250" i="44"/>
  <c r="L251" i="44"/>
  <c r="L252" i="44"/>
  <c r="L253" i="44"/>
  <c r="L254" i="44"/>
  <c r="L255" i="44"/>
  <c r="L256" i="44"/>
  <c r="L257" i="44"/>
  <c r="L258" i="44"/>
  <c r="L259" i="44"/>
  <c r="L260" i="44"/>
  <c r="L261" i="44"/>
  <c r="L262" i="44"/>
  <c r="L263" i="44"/>
  <c r="L264" i="44"/>
  <c r="L265" i="44"/>
  <c r="L266" i="44"/>
  <c r="L267" i="44"/>
  <c r="L268" i="44"/>
  <c r="L269" i="44"/>
  <c r="L270" i="44"/>
  <c r="L271" i="44"/>
  <c r="L272" i="44"/>
  <c r="L273" i="44"/>
  <c r="L274" i="44"/>
  <c r="L275" i="44"/>
  <c r="L276" i="44"/>
  <c r="L277" i="44"/>
  <c r="L278" i="44"/>
  <c r="L279" i="44"/>
  <c r="L280" i="44"/>
  <c r="L281" i="44"/>
  <c r="L282" i="44"/>
  <c r="L283" i="44"/>
  <c r="L284" i="44"/>
  <c r="L285" i="44"/>
  <c r="L286" i="44"/>
  <c r="L287" i="44"/>
  <c r="L288" i="44"/>
  <c r="L289" i="44"/>
  <c r="L290" i="44"/>
  <c r="L291" i="44"/>
  <c r="L292" i="44"/>
  <c r="L293" i="44"/>
  <c r="L294" i="44"/>
  <c r="L295" i="44"/>
  <c r="L296" i="44"/>
  <c r="L297" i="44"/>
  <c r="L298" i="44"/>
  <c r="L299" i="44"/>
  <c r="L300" i="44"/>
  <c r="L301" i="44"/>
  <c r="L302" i="44"/>
  <c r="L303" i="44"/>
  <c r="L304" i="44"/>
  <c r="L305" i="44"/>
  <c r="L306" i="44"/>
  <c r="L307" i="44"/>
  <c r="L308" i="44"/>
  <c r="L309" i="44"/>
  <c r="L310" i="44"/>
  <c r="L311" i="44"/>
  <c r="L312" i="44"/>
  <c r="L313" i="44"/>
  <c r="L314" i="44"/>
  <c r="L315" i="44"/>
  <c r="L316" i="44"/>
  <c r="L317" i="44"/>
  <c r="L318" i="44"/>
  <c r="L319" i="44"/>
  <c r="L320" i="44"/>
  <c r="L321" i="44"/>
  <c r="L322" i="44"/>
  <c r="L323" i="44"/>
  <c r="L324" i="44"/>
  <c r="L325" i="44"/>
  <c r="L326" i="44"/>
  <c r="L327" i="44"/>
  <c r="L328" i="44"/>
  <c r="L329" i="44"/>
  <c r="L330" i="44"/>
  <c r="L331" i="44"/>
  <c r="L332" i="44"/>
  <c r="L333" i="44"/>
  <c r="L334" i="44"/>
  <c r="L335" i="44"/>
  <c r="L336" i="44"/>
  <c r="L337" i="44"/>
  <c r="L338" i="44"/>
  <c r="L339" i="44"/>
  <c r="L340" i="44"/>
  <c r="L341" i="44"/>
  <c r="L342" i="44"/>
  <c r="L343" i="44"/>
  <c r="L344" i="44"/>
  <c r="L345" i="44"/>
  <c r="L346" i="44"/>
  <c r="L347" i="44"/>
  <c r="L348" i="44"/>
  <c r="L349" i="44"/>
  <c r="L350" i="44"/>
  <c r="L351" i="44"/>
  <c r="L352" i="44"/>
  <c r="L353" i="44"/>
  <c r="L354" i="44"/>
  <c r="L355" i="44"/>
  <c r="L356" i="44"/>
  <c r="L357" i="44"/>
  <c r="L358" i="44"/>
  <c r="L359" i="44"/>
  <c r="L360" i="44"/>
  <c r="L361" i="44"/>
  <c r="L362" i="44"/>
  <c r="L363" i="44"/>
  <c r="L364" i="44"/>
  <c r="L365" i="44"/>
  <c r="L366" i="44"/>
  <c r="L367" i="44"/>
  <c r="L368" i="44"/>
  <c r="L369" i="44"/>
  <c r="L370" i="44"/>
  <c r="L371" i="44"/>
  <c r="L372" i="44"/>
  <c r="L373" i="44"/>
  <c r="L374" i="44"/>
  <c r="L375" i="44"/>
  <c r="L376" i="44"/>
  <c r="L377" i="44"/>
  <c r="L378" i="44"/>
  <c r="L379" i="44"/>
  <c r="L380" i="44"/>
  <c r="L381" i="44"/>
  <c r="L382" i="44"/>
  <c r="L383" i="44"/>
  <c r="L384" i="44"/>
  <c r="L385" i="44"/>
  <c r="L386" i="44"/>
  <c r="L387" i="44"/>
  <c r="L388" i="44"/>
  <c r="L389" i="44"/>
  <c r="L390" i="44"/>
  <c r="L391" i="44"/>
  <c r="L392" i="44"/>
  <c r="L393" i="44"/>
  <c r="L394" i="44"/>
  <c r="L395" i="44"/>
  <c r="L396" i="44"/>
  <c r="L397" i="44"/>
  <c r="L398" i="44"/>
  <c r="L399" i="44"/>
  <c r="L400" i="44"/>
  <c r="L401" i="44"/>
  <c r="L402" i="44"/>
  <c r="L403" i="44"/>
  <c r="L404" i="44"/>
  <c r="L405" i="44"/>
  <c r="L406" i="44"/>
  <c r="L407" i="44"/>
  <c r="L408" i="44"/>
  <c r="L409" i="44"/>
  <c r="L410" i="44"/>
  <c r="L411" i="44"/>
  <c r="L412" i="44"/>
  <c r="L413" i="44"/>
  <c r="L414" i="44"/>
  <c r="L415" i="44"/>
  <c r="L416" i="44"/>
  <c r="L417" i="44"/>
  <c r="L418" i="44"/>
  <c r="L419" i="44"/>
  <c r="L420" i="44"/>
  <c r="L421" i="44"/>
  <c r="L422" i="44"/>
  <c r="L423" i="44"/>
  <c r="L424" i="44"/>
  <c r="L425" i="44"/>
  <c r="L426" i="44"/>
  <c r="L427" i="44"/>
  <c r="L428" i="44"/>
  <c r="L429" i="44"/>
  <c r="L430" i="44"/>
  <c r="L431" i="44"/>
  <c r="L432" i="44"/>
  <c r="L433" i="44"/>
  <c r="L434" i="44"/>
  <c r="L435" i="44"/>
  <c r="L436" i="44"/>
  <c r="L27" i="49" l="1"/>
  <c r="L28" i="49"/>
  <c r="M28" i="49" s="1"/>
  <c r="L29" i="49"/>
  <c r="M29" i="49"/>
  <c r="P21" i="49"/>
  <c r="P22" i="49"/>
  <c r="O23" i="49"/>
  <c r="P23" i="49"/>
  <c r="O26" i="49"/>
  <c r="P26" i="49" s="1"/>
  <c r="O28" i="49"/>
  <c r="P28" i="49" s="1"/>
  <c r="O29" i="49"/>
  <c r="P30" i="49"/>
  <c r="B9" i="48"/>
  <c r="B10" i="48"/>
  <c r="A384" i="49"/>
  <c r="B384" i="49"/>
  <c r="G384" i="49"/>
  <c r="H384" i="49"/>
  <c r="O384" i="49" s="1"/>
  <c r="I384" i="49"/>
  <c r="J384" i="49"/>
  <c r="K384" i="49"/>
  <c r="N384" i="49"/>
  <c r="A7" i="49"/>
  <c r="N7" i="49" s="1"/>
  <c r="B7" i="49"/>
  <c r="G7" i="49"/>
  <c r="L7" i="49" s="1"/>
  <c r="M7" i="49" s="1"/>
  <c r="H7" i="49"/>
  <c r="I7" i="49"/>
  <c r="J7" i="49"/>
  <c r="K7" i="49"/>
  <c r="A8" i="49"/>
  <c r="B8" i="49"/>
  <c r="G8" i="49"/>
  <c r="H8" i="49"/>
  <c r="L8" i="49" s="1"/>
  <c r="I8" i="49"/>
  <c r="J8" i="49"/>
  <c r="K8" i="49"/>
  <c r="N8" i="49"/>
  <c r="P8" i="49"/>
  <c r="A9" i="49"/>
  <c r="N9" i="49" s="1"/>
  <c r="B9" i="49"/>
  <c r="G9" i="49"/>
  <c r="H9" i="49"/>
  <c r="P9" i="49" s="1"/>
  <c r="I9" i="49"/>
  <c r="J9" i="49"/>
  <c r="K9" i="49"/>
  <c r="L9" i="49"/>
  <c r="M9" i="49"/>
  <c r="O9" i="49"/>
  <c r="A10" i="49"/>
  <c r="B10" i="49"/>
  <c r="G10" i="49"/>
  <c r="H10" i="49"/>
  <c r="L10" i="49" s="1"/>
  <c r="I10" i="49"/>
  <c r="J10" i="49"/>
  <c r="K10" i="49"/>
  <c r="N10" i="49"/>
  <c r="A11" i="49"/>
  <c r="N11" i="49" s="1"/>
  <c r="B11" i="49"/>
  <c r="G11" i="49"/>
  <c r="H11" i="49"/>
  <c r="L11" i="49" s="1"/>
  <c r="I11" i="49"/>
  <c r="J11" i="49"/>
  <c r="K11" i="49"/>
  <c r="A12" i="49"/>
  <c r="B12" i="49"/>
  <c r="G12" i="49"/>
  <c r="H12" i="49"/>
  <c r="I12" i="49"/>
  <c r="J12" i="49"/>
  <c r="K12" i="49"/>
  <c r="N12" i="49"/>
  <c r="A13" i="49"/>
  <c r="N13" i="49" s="1"/>
  <c r="B13" i="49"/>
  <c r="G13" i="49"/>
  <c r="H13" i="49"/>
  <c r="I13" i="49"/>
  <c r="J13" i="49"/>
  <c r="K13" i="49"/>
  <c r="A14" i="49"/>
  <c r="B14" i="49"/>
  <c r="G14" i="49"/>
  <c r="H14" i="49"/>
  <c r="I14" i="49"/>
  <c r="J14" i="49"/>
  <c r="K14" i="49"/>
  <c r="N14" i="49"/>
  <c r="A15" i="49"/>
  <c r="N15" i="49" s="1"/>
  <c r="B15" i="49"/>
  <c r="G15" i="49"/>
  <c r="H15" i="49"/>
  <c r="I15" i="49"/>
  <c r="J15" i="49"/>
  <c r="K15" i="49"/>
  <c r="A16" i="49"/>
  <c r="B16" i="49"/>
  <c r="G16" i="49"/>
  <c r="H16" i="49"/>
  <c r="I16" i="49"/>
  <c r="J16" i="49"/>
  <c r="K16" i="49"/>
  <c r="N16" i="49"/>
  <c r="A17" i="49"/>
  <c r="N17" i="49" s="1"/>
  <c r="B17" i="49"/>
  <c r="G17" i="49"/>
  <c r="H17" i="49"/>
  <c r="L17" i="49" s="1"/>
  <c r="I17" i="49"/>
  <c r="J17" i="49"/>
  <c r="K17" i="49"/>
  <c r="A18" i="49"/>
  <c r="B18" i="49"/>
  <c r="G18" i="49"/>
  <c r="H18" i="49"/>
  <c r="L18" i="49" s="1"/>
  <c r="I18" i="49"/>
  <c r="J18" i="49"/>
  <c r="K18" i="49"/>
  <c r="N18" i="49"/>
  <c r="A19" i="49"/>
  <c r="N19" i="49" s="1"/>
  <c r="B19" i="49"/>
  <c r="G19" i="49"/>
  <c r="H19" i="49"/>
  <c r="P19" i="49" s="1"/>
  <c r="I19" i="49"/>
  <c r="J19" i="49"/>
  <c r="K19" i="49"/>
  <c r="A20" i="49"/>
  <c r="B20" i="49"/>
  <c r="G20" i="49"/>
  <c r="H20" i="49"/>
  <c r="L20" i="49" s="1"/>
  <c r="I20" i="49"/>
  <c r="J20" i="49"/>
  <c r="K20" i="49"/>
  <c r="N20" i="49"/>
  <c r="A21" i="49"/>
  <c r="N21" i="49" s="1"/>
  <c r="B21" i="49"/>
  <c r="G21" i="49"/>
  <c r="H21" i="49"/>
  <c r="L21" i="49" s="1"/>
  <c r="I21" i="49"/>
  <c r="J21" i="49"/>
  <c r="K21" i="49"/>
  <c r="A22" i="49"/>
  <c r="B22" i="49"/>
  <c r="G22" i="49"/>
  <c r="H22" i="49"/>
  <c r="L22" i="49" s="1"/>
  <c r="I22" i="49"/>
  <c r="J22" i="49"/>
  <c r="K22" i="49"/>
  <c r="N22" i="49"/>
  <c r="A23" i="49"/>
  <c r="N23" i="49" s="1"/>
  <c r="B23" i="49"/>
  <c r="G23" i="49"/>
  <c r="H23" i="49"/>
  <c r="M23" i="49" s="1"/>
  <c r="I23" i="49"/>
  <c r="J23" i="49"/>
  <c r="K23" i="49"/>
  <c r="A24" i="49"/>
  <c r="B24" i="49"/>
  <c r="G24" i="49"/>
  <c r="H24" i="49"/>
  <c r="L24" i="49" s="1"/>
  <c r="M24" i="49" s="1"/>
  <c r="I24" i="49"/>
  <c r="J24" i="49"/>
  <c r="K24" i="49"/>
  <c r="N24" i="49"/>
  <c r="A25" i="49"/>
  <c r="N25" i="49" s="1"/>
  <c r="B25" i="49"/>
  <c r="G25" i="49"/>
  <c r="H25" i="49"/>
  <c r="L25" i="49" s="1"/>
  <c r="I25" i="49"/>
  <c r="J25" i="49"/>
  <c r="K25" i="49"/>
  <c r="A26" i="49"/>
  <c r="B26" i="49"/>
  <c r="G26" i="49"/>
  <c r="H26" i="49"/>
  <c r="L26" i="49" s="1"/>
  <c r="I26" i="49"/>
  <c r="J26" i="49"/>
  <c r="K26" i="49"/>
  <c r="N26" i="49"/>
  <c r="A27" i="49"/>
  <c r="N27" i="49" s="1"/>
  <c r="B27" i="49"/>
  <c r="G27" i="49"/>
  <c r="H27" i="49"/>
  <c r="M27" i="49" s="1"/>
  <c r="I27" i="49"/>
  <c r="J27" i="49"/>
  <c r="K27" i="49"/>
  <c r="A28" i="49"/>
  <c r="B28" i="49"/>
  <c r="G28" i="49"/>
  <c r="H28" i="49"/>
  <c r="I28" i="49"/>
  <c r="J28" i="49"/>
  <c r="K28" i="49"/>
  <c r="N28" i="49"/>
  <c r="A29" i="49"/>
  <c r="N29" i="49" s="1"/>
  <c r="B29" i="49"/>
  <c r="G29" i="49"/>
  <c r="H29" i="49"/>
  <c r="P29" i="49" s="1"/>
  <c r="I29" i="49"/>
  <c r="J29" i="49"/>
  <c r="K29" i="49"/>
  <c r="A30" i="49"/>
  <c r="B30" i="49"/>
  <c r="G30" i="49"/>
  <c r="H30" i="49"/>
  <c r="L30" i="49" s="1"/>
  <c r="I30" i="49"/>
  <c r="J30" i="49"/>
  <c r="K30" i="49"/>
  <c r="N30" i="49"/>
  <c r="A31" i="49"/>
  <c r="N31" i="49" s="1"/>
  <c r="B31" i="49"/>
  <c r="G31" i="49"/>
  <c r="H31" i="49"/>
  <c r="I31" i="49"/>
  <c r="J31" i="49"/>
  <c r="K31" i="49"/>
  <c r="A32" i="49"/>
  <c r="B32" i="49"/>
  <c r="G32" i="49"/>
  <c r="H32" i="49"/>
  <c r="L32" i="49" s="1"/>
  <c r="I32" i="49"/>
  <c r="J32" i="49"/>
  <c r="K32" i="49"/>
  <c r="N32" i="49"/>
  <c r="O32" i="49"/>
  <c r="P32" i="49"/>
  <c r="A33" i="49"/>
  <c r="N33" i="49" s="1"/>
  <c r="B33" i="49"/>
  <c r="G33" i="49"/>
  <c r="H33" i="49"/>
  <c r="M33" i="49" s="1"/>
  <c r="I33" i="49"/>
  <c r="J33" i="49"/>
  <c r="K33" i="49"/>
  <c r="A34" i="49"/>
  <c r="B34" i="49"/>
  <c r="G34" i="49"/>
  <c r="H34" i="49"/>
  <c r="P34" i="49" s="1"/>
  <c r="I34" i="49"/>
  <c r="J34" i="49"/>
  <c r="K34" i="49"/>
  <c r="N34" i="49"/>
  <c r="A35" i="49"/>
  <c r="N35" i="49" s="1"/>
  <c r="B35" i="49"/>
  <c r="G35" i="49"/>
  <c r="H35" i="49"/>
  <c r="L35" i="49" s="1"/>
  <c r="I35" i="49"/>
  <c r="J35" i="49"/>
  <c r="K35" i="49"/>
  <c r="M35" i="49"/>
  <c r="O35" i="49"/>
  <c r="P35" i="49"/>
  <c r="A36" i="49"/>
  <c r="B36" i="49"/>
  <c r="G36" i="49"/>
  <c r="H36" i="49"/>
  <c r="L36" i="49" s="1"/>
  <c r="I36" i="49"/>
  <c r="J36" i="49"/>
  <c r="K36" i="49"/>
  <c r="N36" i="49"/>
  <c r="A37" i="49"/>
  <c r="N37" i="49" s="1"/>
  <c r="B37" i="49"/>
  <c r="G37" i="49"/>
  <c r="H37" i="49"/>
  <c r="L37" i="49" s="1"/>
  <c r="I37" i="49"/>
  <c r="J37" i="49"/>
  <c r="K37" i="49"/>
  <c r="M37" i="49"/>
  <c r="A38" i="49"/>
  <c r="B38" i="49"/>
  <c r="G38" i="49"/>
  <c r="H38" i="49"/>
  <c r="L38" i="49" s="1"/>
  <c r="I38" i="49"/>
  <c r="J38" i="49"/>
  <c r="K38" i="49"/>
  <c r="N38" i="49"/>
  <c r="O38" i="49"/>
  <c r="P38" i="49"/>
  <c r="A39" i="49"/>
  <c r="N39" i="49" s="1"/>
  <c r="B39" i="49"/>
  <c r="G39" i="49"/>
  <c r="H39" i="49"/>
  <c r="L39" i="49" s="1"/>
  <c r="I39" i="49"/>
  <c r="J39" i="49"/>
  <c r="K39" i="49"/>
  <c r="A40" i="49"/>
  <c r="B40" i="49"/>
  <c r="G40" i="49"/>
  <c r="H40" i="49"/>
  <c r="L40" i="49" s="1"/>
  <c r="I40" i="49"/>
  <c r="J40" i="49"/>
  <c r="K40" i="49"/>
  <c r="N40" i="49"/>
  <c r="A41" i="49"/>
  <c r="N41" i="49" s="1"/>
  <c r="B41" i="49"/>
  <c r="G41" i="49"/>
  <c r="H41" i="49"/>
  <c r="M41" i="49" s="1"/>
  <c r="I41" i="49"/>
  <c r="J41" i="49"/>
  <c r="K41" i="49"/>
  <c r="P41" i="49"/>
  <c r="A42" i="49"/>
  <c r="B42" i="49"/>
  <c r="G42" i="49"/>
  <c r="H42" i="49"/>
  <c r="I42" i="49"/>
  <c r="J42" i="49"/>
  <c r="K42" i="49"/>
  <c r="N42" i="49"/>
  <c r="A43" i="49"/>
  <c r="N43" i="49" s="1"/>
  <c r="B43" i="49"/>
  <c r="G43" i="49"/>
  <c r="H43" i="49"/>
  <c r="I43" i="49"/>
  <c r="J43" i="49"/>
  <c r="K43" i="49"/>
  <c r="A44" i="49"/>
  <c r="B44" i="49"/>
  <c r="G44" i="49"/>
  <c r="H44" i="49"/>
  <c r="I44" i="49"/>
  <c r="J44" i="49"/>
  <c r="K44" i="49"/>
  <c r="N44" i="49"/>
  <c r="O44" i="49"/>
  <c r="A45" i="49"/>
  <c r="N45" i="49" s="1"/>
  <c r="B45" i="49"/>
  <c r="G45" i="49"/>
  <c r="H45" i="49"/>
  <c r="P45" i="49" s="1"/>
  <c r="I45" i="49"/>
  <c r="J45" i="49"/>
  <c r="K45" i="49"/>
  <c r="L45" i="49"/>
  <c r="O45" i="49"/>
  <c r="A46" i="49"/>
  <c r="B46" i="49"/>
  <c r="G46" i="49"/>
  <c r="H46" i="49"/>
  <c r="P46" i="49" s="1"/>
  <c r="I46" i="49"/>
  <c r="J46" i="49"/>
  <c r="K46" i="49"/>
  <c r="N46" i="49"/>
  <c r="A47" i="49"/>
  <c r="N47" i="49" s="1"/>
  <c r="B47" i="49"/>
  <c r="G47" i="49"/>
  <c r="H47" i="49"/>
  <c r="O47" i="49" s="1"/>
  <c r="I47" i="49"/>
  <c r="J47" i="49"/>
  <c r="K47" i="49"/>
  <c r="L47" i="49"/>
  <c r="A48" i="49"/>
  <c r="B48" i="49"/>
  <c r="G48" i="49"/>
  <c r="H48" i="49"/>
  <c r="L48" i="49" s="1"/>
  <c r="I48" i="49"/>
  <c r="J48" i="49"/>
  <c r="K48" i="49"/>
  <c r="N48" i="49"/>
  <c r="O48" i="49"/>
  <c r="P48" i="49"/>
  <c r="A49" i="49"/>
  <c r="N49" i="49" s="1"/>
  <c r="B49" i="49"/>
  <c r="G49" i="49"/>
  <c r="H49" i="49"/>
  <c r="M49" i="49" s="1"/>
  <c r="I49" i="49"/>
  <c r="J49" i="49"/>
  <c r="K49" i="49"/>
  <c r="A50" i="49"/>
  <c r="B50" i="49"/>
  <c r="G50" i="49"/>
  <c r="H50" i="49"/>
  <c r="P50" i="49" s="1"/>
  <c r="I50" i="49"/>
  <c r="J50" i="49"/>
  <c r="K50" i="49"/>
  <c r="N50" i="49"/>
  <c r="A51" i="49"/>
  <c r="N51" i="49" s="1"/>
  <c r="B51" i="49"/>
  <c r="G51" i="49"/>
  <c r="H51" i="49"/>
  <c r="L51" i="49" s="1"/>
  <c r="I51" i="49"/>
  <c r="J51" i="49"/>
  <c r="K51" i="49"/>
  <c r="M51" i="49"/>
  <c r="O51" i="49"/>
  <c r="P51" i="49"/>
  <c r="A52" i="49"/>
  <c r="B52" i="49"/>
  <c r="G52" i="49"/>
  <c r="H52" i="49"/>
  <c r="L52" i="49" s="1"/>
  <c r="I52" i="49"/>
  <c r="J52" i="49"/>
  <c r="K52" i="49"/>
  <c r="N52" i="49"/>
  <c r="A53" i="49"/>
  <c r="B53" i="49"/>
  <c r="G53" i="49"/>
  <c r="H53" i="49"/>
  <c r="L53" i="49" s="1"/>
  <c r="I53" i="49"/>
  <c r="J53" i="49"/>
  <c r="K53" i="49"/>
  <c r="M53" i="49"/>
  <c r="N53" i="49"/>
  <c r="O53" i="49"/>
  <c r="P53" i="49"/>
  <c r="A54" i="49"/>
  <c r="B54" i="49"/>
  <c r="A55" i="49"/>
  <c r="B55" i="49"/>
  <c r="G55" i="49"/>
  <c r="H55" i="49"/>
  <c r="M55" i="49" s="1"/>
  <c r="I55" i="49"/>
  <c r="J55" i="49"/>
  <c r="K55" i="49"/>
  <c r="N55" i="49"/>
  <c r="O55" i="49"/>
  <c r="P55" i="49"/>
  <c r="A56" i="49"/>
  <c r="B56" i="49"/>
  <c r="G56" i="49"/>
  <c r="H56" i="49"/>
  <c r="O56" i="49" s="1"/>
  <c r="I56" i="49"/>
  <c r="J56" i="49"/>
  <c r="K56" i="49"/>
  <c r="N56" i="49"/>
  <c r="A57" i="49"/>
  <c r="B57" i="49"/>
  <c r="G57" i="49"/>
  <c r="H57" i="49"/>
  <c r="O57" i="49" s="1"/>
  <c r="I57" i="49"/>
  <c r="J57" i="49"/>
  <c r="K57" i="49"/>
  <c r="L57" i="49"/>
  <c r="M57" i="49"/>
  <c r="N57" i="49"/>
  <c r="P57" i="49"/>
  <c r="A58" i="49"/>
  <c r="B58" i="49"/>
  <c r="G58" i="49"/>
  <c r="H58" i="49"/>
  <c r="L58" i="49" s="1"/>
  <c r="I58" i="49"/>
  <c r="J58" i="49"/>
  <c r="K58" i="49"/>
  <c r="N58" i="49"/>
  <c r="P58" i="49"/>
  <c r="A59" i="49"/>
  <c r="N59" i="49" s="1"/>
  <c r="B59" i="49"/>
  <c r="G59" i="49"/>
  <c r="H59" i="49"/>
  <c r="M59" i="49" s="1"/>
  <c r="I59" i="49"/>
  <c r="J59" i="49"/>
  <c r="K59" i="49"/>
  <c r="A60" i="49"/>
  <c r="B60" i="49"/>
  <c r="G60" i="49"/>
  <c r="H60" i="49"/>
  <c r="O60" i="49" s="1"/>
  <c r="I60" i="49"/>
  <c r="J60" i="49"/>
  <c r="K60" i="49"/>
  <c r="N60" i="49"/>
  <c r="A61" i="49"/>
  <c r="B61" i="49"/>
  <c r="G61" i="49"/>
  <c r="H61" i="49"/>
  <c r="I61" i="49"/>
  <c r="J61" i="49"/>
  <c r="K61" i="49"/>
  <c r="N61" i="49"/>
  <c r="P61" i="49"/>
  <c r="A62" i="49"/>
  <c r="B62" i="49"/>
  <c r="G62" i="49"/>
  <c r="H62" i="49"/>
  <c r="L62" i="49" s="1"/>
  <c r="I62" i="49"/>
  <c r="J62" i="49"/>
  <c r="K62" i="49"/>
  <c r="N62" i="49"/>
  <c r="P62" i="49"/>
  <c r="A63" i="49"/>
  <c r="B63" i="49"/>
  <c r="G63" i="49"/>
  <c r="H63" i="49"/>
  <c r="O63" i="49" s="1"/>
  <c r="I63" i="49"/>
  <c r="J63" i="49"/>
  <c r="K63" i="49"/>
  <c r="L63" i="49"/>
  <c r="N63" i="49"/>
  <c r="P63" i="49"/>
  <c r="A64" i="49"/>
  <c r="B64" i="49"/>
  <c r="G64" i="49"/>
  <c r="H64" i="49"/>
  <c r="P64" i="49" s="1"/>
  <c r="I64" i="49"/>
  <c r="J64" i="49"/>
  <c r="K64" i="49"/>
  <c r="N64" i="49"/>
  <c r="A65" i="49"/>
  <c r="B65" i="49"/>
  <c r="G65" i="49"/>
  <c r="H65" i="49"/>
  <c r="L65" i="49" s="1"/>
  <c r="I65" i="49"/>
  <c r="J65" i="49"/>
  <c r="K65" i="49"/>
  <c r="N65" i="49"/>
  <c r="P65" i="49"/>
  <c r="A66" i="49"/>
  <c r="B66" i="49"/>
  <c r="G66" i="49"/>
  <c r="H66" i="49"/>
  <c r="I66" i="49"/>
  <c r="J66" i="49"/>
  <c r="K66" i="49"/>
  <c r="N66" i="49"/>
  <c r="A67" i="49"/>
  <c r="N67" i="49" s="1"/>
  <c r="B67" i="49"/>
  <c r="G67" i="49"/>
  <c r="H67" i="49"/>
  <c r="I67" i="49"/>
  <c r="J67" i="49"/>
  <c r="K67" i="49"/>
  <c r="O67" i="49"/>
  <c r="A68" i="49"/>
  <c r="B68" i="49"/>
  <c r="A69" i="49"/>
  <c r="B69" i="49"/>
  <c r="G69" i="49"/>
  <c r="H69" i="49"/>
  <c r="M69" i="49" s="1"/>
  <c r="I69" i="49"/>
  <c r="J69" i="49"/>
  <c r="K69" i="49"/>
  <c r="L69" i="49"/>
  <c r="N69" i="49"/>
  <c r="O69" i="49"/>
  <c r="P69" i="49"/>
  <c r="A70" i="49"/>
  <c r="B70" i="49"/>
  <c r="G70" i="49"/>
  <c r="H70" i="49"/>
  <c r="O70" i="49" s="1"/>
  <c r="I70" i="49"/>
  <c r="J70" i="49"/>
  <c r="K70" i="49"/>
  <c r="N70" i="49"/>
  <c r="A71" i="49"/>
  <c r="B71" i="49"/>
  <c r="G71" i="49"/>
  <c r="H71" i="49"/>
  <c r="O71" i="49" s="1"/>
  <c r="I71" i="49"/>
  <c r="J71" i="49"/>
  <c r="K71" i="49"/>
  <c r="N71" i="49"/>
  <c r="A72" i="49"/>
  <c r="B72" i="49"/>
  <c r="G72" i="49"/>
  <c r="H72" i="49"/>
  <c r="L72" i="49" s="1"/>
  <c r="I72" i="49"/>
  <c r="J72" i="49"/>
  <c r="K72" i="49"/>
  <c r="N72" i="49"/>
  <c r="O72" i="49"/>
  <c r="A73" i="49"/>
  <c r="B73" i="49"/>
  <c r="G73" i="49"/>
  <c r="H73" i="49"/>
  <c r="L73" i="49" s="1"/>
  <c r="I73" i="49"/>
  <c r="J73" i="49"/>
  <c r="K73" i="49"/>
  <c r="M73" i="49"/>
  <c r="N73" i="49"/>
  <c r="O73" i="49"/>
  <c r="P73" i="49"/>
  <c r="A74" i="49"/>
  <c r="B74" i="49"/>
  <c r="A75" i="49"/>
  <c r="B75" i="49"/>
  <c r="G75" i="49"/>
  <c r="H75" i="49"/>
  <c r="L75" i="49" s="1"/>
  <c r="I75" i="49"/>
  <c r="J75" i="49"/>
  <c r="K75" i="49"/>
  <c r="M75" i="49"/>
  <c r="N75" i="49"/>
  <c r="O75" i="49"/>
  <c r="A76" i="49"/>
  <c r="B76" i="49"/>
  <c r="G76" i="49"/>
  <c r="H76" i="49"/>
  <c r="L76" i="49" s="1"/>
  <c r="I76" i="49"/>
  <c r="J76" i="49"/>
  <c r="K76" i="49"/>
  <c r="N76" i="49"/>
  <c r="O76" i="49"/>
  <c r="P76" i="49"/>
  <c r="A77" i="49"/>
  <c r="B77" i="49"/>
  <c r="G77" i="49"/>
  <c r="H77" i="49"/>
  <c r="M77" i="49" s="1"/>
  <c r="I77" i="49"/>
  <c r="J77" i="49"/>
  <c r="K77" i="49"/>
  <c r="N77" i="49"/>
  <c r="P77" i="49"/>
  <c r="A78" i="49"/>
  <c r="B78" i="49"/>
  <c r="G78" i="49"/>
  <c r="H78" i="49"/>
  <c r="I78" i="49"/>
  <c r="J78" i="49"/>
  <c r="K78" i="49"/>
  <c r="N78" i="49"/>
  <c r="A79" i="49"/>
  <c r="B79" i="49"/>
  <c r="G79" i="49"/>
  <c r="H79" i="49"/>
  <c r="O79" i="49" s="1"/>
  <c r="I79" i="49"/>
  <c r="J79" i="49"/>
  <c r="K79" i="49"/>
  <c r="L79" i="49"/>
  <c r="N79" i="49"/>
  <c r="A80" i="49"/>
  <c r="B80" i="49"/>
  <c r="G80" i="49"/>
  <c r="H80" i="49"/>
  <c r="L80" i="49" s="1"/>
  <c r="I80" i="49"/>
  <c r="J80" i="49"/>
  <c r="K80" i="49"/>
  <c r="N80" i="49"/>
  <c r="O80" i="49"/>
  <c r="P80" i="49"/>
  <c r="A81" i="49"/>
  <c r="B81" i="49"/>
  <c r="G81" i="49"/>
  <c r="H81" i="49"/>
  <c r="L81" i="49" s="1"/>
  <c r="I81" i="49"/>
  <c r="J81" i="49"/>
  <c r="K81" i="49"/>
  <c r="N81" i="49"/>
  <c r="P81" i="49"/>
  <c r="A82" i="49"/>
  <c r="B82" i="49"/>
  <c r="G82" i="49"/>
  <c r="H82" i="49"/>
  <c r="L82" i="49" s="1"/>
  <c r="I82" i="49"/>
  <c r="J82" i="49"/>
  <c r="K82" i="49"/>
  <c r="N82" i="49"/>
  <c r="A83" i="49"/>
  <c r="B83" i="49"/>
  <c r="G83" i="49"/>
  <c r="H83" i="49"/>
  <c r="L83" i="49" s="1"/>
  <c r="I83" i="49"/>
  <c r="J83" i="49"/>
  <c r="K83" i="49"/>
  <c r="M83" i="49"/>
  <c r="N83" i="49"/>
  <c r="O83" i="49"/>
  <c r="A84" i="49"/>
  <c r="B84" i="49"/>
  <c r="G84" i="49"/>
  <c r="H84" i="49"/>
  <c r="L84" i="49" s="1"/>
  <c r="I84" i="49"/>
  <c r="J84" i="49"/>
  <c r="K84" i="49"/>
  <c r="N84" i="49"/>
  <c r="O84" i="49"/>
  <c r="P84" i="49"/>
  <c r="A85" i="49"/>
  <c r="B85" i="49"/>
  <c r="G85" i="49"/>
  <c r="H85" i="49"/>
  <c r="M85" i="49" s="1"/>
  <c r="I85" i="49"/>
  <c r="J85" i="49"/>
  <c r="K85" i="49"/>
  <c r="N85" i="49"/>
  <c r="P85" i="49"/>
  <c r="A86" i="49"/>
  <c r="B86" i="49"/>
  <c r="G86" i="49"/>
  <c r="H86" i="49"/>
  <c r="O86" i="49" s="1"/>
  <c r="I86" i="49"/>
  <c r="J86" i="49"/>
  <c r="K86" i="49"/>
  <c r="N86" i="49"/>
  <c r="A87" i="49"/>
  <c r="B87" i="49"/>
  <c r="G87" i="49"/>
  <c r="H87" i="49"/>
  <c r="O87" i="49" s="1"/>
  <c r="I87" i="49"/>
  <c r="J87" i="49"/>
  <c r="K87" i="49"/>
  <c r="L87" i="49"/>
  <c r="N87" i="49"/>
  <c r="A88" i="49"/>
  <c r="B88" i="49"/>
  <c r="G88" i="49"/>
  <c r="H88" i="49"/>
  <c r="L88" i="49" s="1"/>
  <c r="I88" i="49"/>
  <c r="J88" i="49"/>
  <c r="K88" i="49"/>
  <c r="N88" i="49"/>
  <c r="O88" i="49"/>
  <c r="P88" i="49"/>
  <c r="A89" i="49"/>
  <c r="B89" i="49"/>
  <c r="G89" i="49"/>
  <c r="H89" i="49"/>
  <c r="L89" i="49" s="1"/>
  <c r="I89" i="49"/>
  <c r="J89" i="49"/>
  <c r="K89" i="49"/>
  <c r="N89" i="49"/>
  <c r="A90" i="49"/>
  <c r="B90" i="49"/>
  <c r="G90" i="49"/>
  <c r="H90" i="49"/>
  <c r="L90" i="49" s="1"/>
  <c r="I90" i="49"/>
  <c r="J90" i="49"/>
  <c r="K90" i="49"/>
  <c r="N90" i="49"/>
  <c r="A91" i="49"/>
  <c r="B91" i="49"/>
  <c r="G91" i="49"/>
  <c r="H91" i="49"/>
  <c r="L91" i="49" s="1"/>
  <c r="I91" i="49"/>
  <c r="J91" i="49"/>
  <c r="K91" i="49"/>
  <c r="N91" i="49"/>
  <c r="P91" i="49"/>
  <c r="A92" i="49"/>
  <c r="B92" i="49"/>
  <c r="G92" i="49"/>
  <c r="H92" i="49"/>
  <c r="L92" i="49" s="1"/>
  <c r="I92" i="49"/>
  <c r="J92" i="49"/>
  <c r="K92" i="49"/>
  <c r="N92" i="49"/>
  <c r="A93" i="49"/>
  <c r="B93" i="49"/>
  <c r="G93" i="49"/>
  <c r="H93" i="49"/>
  <c r="M93" i="49" s="1"/>
  <c r="I93" i="49"/>
  <c r="J93" i="49"/>
  <c r="K93" i="49"/>
  <c r="L93" i="49"/>
  <c r="N93" i="49"/>
  <c r="O93" i="49"/>
  <c r="P93" i="49"/>
  <c r="A94" i="49"/>
  <c r="B94" i="49"/>
  <c r="G94" i="49"/>
  <c r="H94" i="49"/>
  <c r="O94" i="49" s="1"/>
  <c r="I94" i="49"/>
  <c r="J94" i="49"/>
  <c r="K94" i="49"/>
  <c r="N94" i="49"/>
  <c r="A95" i="49"/>
  <c r="B95" i="49"/>
  <c r="G95" i="49"/>
  <c r="H95" i="49"/>
  <c r="O95" i="49" s="1"/>
  <c r="I95" i="49"/>
  <c r="J95" i="49"/>
  <c r="K95" i="49"/>
  <c r="N95" i="49"/>
  <c r="P95" i="49"/>
  <c r="A96" i="49"/>
  <c r="B96" i="49"/>
  <c r="G96" i="49"/>
  <c r="H96" i="49"/>
  <c r="L96" i="49" s="1"/>
  <c r="I96" i="49"/>
  <c r="J96" i="49"/>
  <c r="K96" i="49"/>
  <c r="N96" i="49"/>
  <c r="P96" i="49"/>
  <c r="A97" i="49"/>
  <c r="B97" i="49"/>
  <c r="G97" i="49"/>
  <c r="H97" i="49"/>
  <c r="L97" i="49" s="1"/>
  <c r="I97" i="49"/>
  <c r="J97" i="49"/>
  <c r="K97" i="49"/>
  <c r="N97" i="49"/>
  <c r="A98" i="49"/>
  <c r="B98" i="49"/>
  <c r="G98" i="49"/>
  <c r="H98" i="49"/>
  <c r="L98" i="49" s="1"/>
  <c r="I98" i="49"/>
  <c r="J98" i="49"/>
  <c r="K98" i="49"/>
  <c r="N98" i="49"/>
  <c r="A99" i="49"/>
  <c r="B99" i="49"/>
  <c r="G99" i="49"/>
  <c r="H99" i="49"/>
  <c r="L99" i="49" s="1"/>
  <c r="I99" i="49"/>
  <c r="J99" i="49"/>
  <c r="K99" i="49"/>
  <c r="M99" i="49"/>
  <c r="N99" i="49"/>
  <c r="O99" i="49"/>
  <c r="P99" i="49"/>
  <c r="A100" i="49"/>
  <c r="B100" i="49"/>
  <c r="G100" i="49"/>
  <c r="H100" i="49"/>
  <c r="L100" i="49" s="1"/>
  <c r="I100" i="49"/>
  <c r="J100" i="49"/>
  <c r="K100" i="49"/>
  <c r="N100" i="49"/>
  <c r="A101" i="49"/>
  <c r="B101" i="49"/>
  <c r="G101" i="49"/>
  <c r="H101" i="49"/>
  <c r="M101" i="49" s="1"/>
  <c r="I101" i="49"/>
  <c r="J101" i="49"/>
  <c r="K101" i="49"/>
  <c r="N101" i="49"/>
  <c r="O101" i="49"/>
  <c r="P101" i="49"/>
  <c r="A102" i="49"/>
  <c r="B102" i="49"/>
  <c r="G102" i="49"/>
  <c r="H102" i="49"/>
  <c r="O102" i="49" s="1"/>
  <c r="I102" i="49"/>
  <c r="J102" i="49"/>
  <c r="K102" i="49"/>
  <c r="N102" i="49"/>
  <c r="A103" i="49"/>
  <c r="B103" i="49"/>
  <c r="G103" i="49"/>
  <c r="H103" i="49"/>
  <c r="O103" i="49" s="1"/>
  <c r="I103" i="49"/>
  <c r="J103" i="49"/>
  <c r="K103" i="49"/>
  <c r="L103" i="49"/>
  <c r="M103" i="49"/>
  <c r="N103" i="49"/>
  <c r="P103" i="49"/>
  <c r="A104" i="49"/>
  <c r="B104" i="49"/>
  <c r="G104" i="49"/>
  <c r="H104" i="49"/>
  <c r="L104" i="49" s="1"/>
  <c r="I104" i="49"/>
  <c r="J104" i="49"/>
  <c r="K104" i="49"/>
  <c r="N104" i="49"/>
  <c r="P104" i="49"/>
  <c r="A105" i="49"/>
  <c r="B105" i="49"/>
  <c r="G105" i="49"/>
  <c r="H105" i="49"/>
  <c r="L105" i="49" s="1"/>
  <c r="I105" i="49"/>
  <c r="J105" i="49"/>
  <c r="K105" i="49"/>
  <c r="N105" i="49"/>
  <c r="A106" i="49"/>
  <c r="B106" i="49"/>
  <c r="G106" i="49"/>
  <c r="H106" i="49"/>
  <c r="L106" i="49" s="1"/>
  <c r="I106" i="49"/>
  <c r="J106" i="49"/>
  <c r="K106" i="49"/>
  <c r="N106" i="49"/>
  <c r="A107" i="49"/>
  <c r="B107" i="49"/>
  <c r="G107" i="49"/>
  <c r="H107" i="49"/>
  <c r="L107" i="49" s="1"/>
  <c r="I107" i="49"/>
  <c r="J107" i="49"/>
  <c r="K107" i="49"/>
  <c r="M107" i="49"/>
  <c r="N107" i="49"/>
  <c r="O107" i="49"/>
  <c r="A108" i="49"/>
  <c r="B108" i="49"/>
  <c r="G108" i="49"/>
  <c r="H108" i="49"/>
  <c r="L108" i="49" s="1"/>
  <c r="I108" i="49"/>
  <c r="J108" i="49"/>
  <c r="K108" i="49"/>
  <c r="N108" i="49"/>
  <c r="O108" i="49"/>
  <c r="P108" i="49"/>
  <c r="A109" i="49"/>
  <c r="B109" i="49"/>
  <c r="G109" i="49"/>
  <c r="H109" i="49"/>
  <c r="M109" i="49" s="1"/>
  <c r="I109" i="49"/>
  <c r="J109" i="49"/>
  <c r="K109" i="49"/>
  <c r="N109" i="49"/>
  <c r="P109" i="49"/>
  <c r="A110" i="49"/>
  <c r="B110" i="49"/>
  <c r="G110" i="49"/>
  <c r="H110" i="49"/>
  <c r="O110" i="49" s="1"/>
  <c r="I110" i="49"/>
  <c r="J110" i="49"/>
  <c r="K110" i="49"/>
  <c r="N110" i="49"/>
  <c r="A111" i="49"/>
  <c r="B111" i="49"/>
  <c r="G111" i="49"/>
  <c r="H111" i="49"/>
  <c r="O111" i="49" s="1"/>
  <c r="I111" i="49"/>
  <c r="J111" i="49"/>
  <c r="K111" i="49"/>
  <c r="L111" i="49"/>
  <c r="M111" i="49"/>
  <c r="N111" i="49"/>
  <c r="P111" i="49"/>
  <c r="A112" i="49"/>
  <c r="B112" i="49"/>
  <c r="G112" i="49"/>
  <c r="H112" i="49"/>
  <c r="L112" i="49" s="1"/>
  <c r="I112" i="49"/>
  <c r="J112" i="49"/>
  <c r="K112" i="49"/>
  <c r="N112" i="49"/>
  <c r="A113" i="49"/>
  <c r="B113" i="49"/>
  <c r="G113" i="49"/>
  <c r="H113" i="49"/>
  <c r="L113" i="49" s="1"/>
  <c r="I113" i="49"/>
  <c r="J113" i="49"/>
  <c r="K113" i="49"/>
  <c r="N113" i="49"/>
  <c r="P113" i="49"/>
  <c r="A114" i="49"/>
  <c r="B114" i="49"/>
  <c r="G114" i="49"/>
  <c r="H114" i="49"/>
  <c r="L114" i="49" s="1"/>
  <c r="I114" i="49"/>
  <c r="J114" i="49"/>
  <c r="K114" i="49"/>
  <c r="N114" i="49"/>
  <c r="A115" i="49"/>
  <c r="B115" i="49"/>
  <c r="G115" i="49"/>
  <c r="H115" i="49"/>
  <c r="L115" i="49" s="1"/>
  <c r="I115" i="49"/>
  <c r="J115" i="49"/>
  <c r="K115" i="49"/>
  <c r="M115" i="49"/>
  <c r="N115" i="49"/>
  <c r="A116" i="49"/>
  <c r="B116" i="49"/>
  <c r="G116" i="49"/>
  <c r="H116" i="49"/>
  <c r="L116" i="49" s="1"/>
  <c r="I116" i="49"/>
  <c r="J116" i="49"/>
  <c r="K116" i="49"/>
  <c r="N116" i="49"/>
  <c r="O116" i="49"/>
  <c r="P116" i="49"/>
  <c r="A117" i="49"/>
  <c r="B117" i="49"/>
  <c r="G117" i="49"/>
  <c r="H117" i="49"/>
  <c r="M117" i="49" s="1"/>
  <c r="I117" i="49"/>
  <c r="J117" i="49"/>
  <c r="K117" i="49"/>
  <c r="N117" i="49"/>
  <c r="P117" i="49"/>
  <c r="A118" i="49"/>
  <c r="B118" i="49"/>
  <c r="G118" i="49"/>
  <c r="H118" i="49"/>
  <c r="O118" i="49" s="1"/>
  <c r="I118" i="49"/>
  <c r="J118" i="49"/>
  <c r="K118" i="49"/>
  <c r="N118" i="49"/>
  <c r="A119" i="49"/>
  <c r="B119" i="49"/>
  <c r="G119" i="49"/>
  <c r="H119" i="49"/>
  <c r="O119" i="49" s="1"/>
  <c r="I119" i="49"/>
  <c r="J119" i="49"/>
  <c r="K119" i="49"/>
  <c r="L119" i="49"/>
  <c r="M119" i="49"/>
  <c r="N119" i="49"/>
  <c r="P119" i="49"/>
  <c r="A120" i="49"/>
  <c r="B120" i="49"/>
  <c r="G120" i="49"/>
  <c r="H120" i="49"/>
  <c r="L120" i="49" s="1"/>
  <c r="I120" i="49"/>
  <c r="J120" i="49"/>
  <c r="K120" i="49"/>
  <c r="N120" i="49"/>
  <c r="A121" i="49"/>
  <c r="B121" i="49"/>
  <c r="G121" i="49"/>
  <c r="H121" i="49"/>
  <c r="L121" i="49" s="1"/>
  <c r="I121" i="49"/>
  <c r="J121" i="49"/>
  <c r="K121" i="49"/>
  <c r="N121" i="49"/>
  <c r="O121" i="49"/>
  <c r="A122" i="49"/>
  <c r="B122" i="49"/>
  <c r="G122" i="49"/>
  <c r="H122" i="49"/>
  <c r="L122" i="49" s="1"/>
  <c r="I122" i="49"/>
  <c r="J122" i="49"/>
  <c r="K122" i="49"/>
  <c r="N122" i="49"/>
  <c r="A123" i="49"/>
  <c r="B123" i="49"/>
  <c r="G123" i="49"/>
  <c r="H123" i="49"/>
  <c r="L123" i="49" s="1"/>
  <c r="I123" i="49"/>
  <c r="J123" i="49"/>
  <c r="K123" i="49"/>
  <c r="M123" i="49"/>
  <c r="N123" i="49"/>
  <c r="P123" i="49"/>
  <c r="A124" i="49"/>
  <c r="B124" i="49"/>
  <c r="G124" i="49"/>
  <c r="H124" i="49"/>
  <c r="L124" i="49" s="1"/>
  <c r="I124" i="49"/>
  <c r="J124" i="49"/>
  <c r="K124" i="49"/>
  <c r="N124" i="49"/>
  <c r="A125" i="49"/>
  <c r="B125" i="49"/>
  <c r="G125" i="49"/>
  <c r="H125" i="49"/>
  <c r="M125" i="49" s="1"/>
  <c r="I125" i="49"/>
  <c r="J125" i="49"/>
  <c r="K125" i="49"/>
  <c r="N125" i="49"/>
  <c r="O125" i="49"/>
  <c r="A126" i="49"/>
  <c r="B126" i="49"/>
  <c r="G126" i="49"/>
  <c r="H126" i="49"/>
  <c r="I126" i="49"/>
  <c r="J126" i="49"/>
  <c r="K126" i="49"/>
  <c r="N126" i="49"/>
  <c r="A127" i="49"/>
  <c r="B127" i="49"/>
  <c r="G127" i="49"/>
  <c r="H127" i="49"/>
  <c r="O127" i="49" s="1"/>
  <c r="I127" i="49"/>
  <c r="J127" i="49"/>
  <c r="K127" i="49"/>
  <c r="L127" i="49"/>
  <c r="M127" i="49"/>
  <c r="N127" i="49"/>
  <c r="P127" i="49"/>
  <c r="A128" i="49"/>
  <c r="B128" i="49"/>
  <c r="G128" i="49"/>
  <c r="H128" i="49"/>
  <c r="L128" i="49" s="1"/>
  <c r="I128" i="49"/>
  <c r="J128" i="49"/>
  <c r="K128" i="49"/>
  <c r="N128" i="49"/>
  <c r="A129" i="49"/>
  <c r="B129" i="49"/>
  <c r="G129" i="49"/>
  <c r="H129" i="49"/>
  <c r="L129" i="49" s="1"/>
  <c r="I129" i="49"/>
  <c r="J129" i="49"/>
  <c r="K129" i="49"/>
  <c r="N129" i="49"/>
  <c r="O129" i="49"/>
  <c r="A130" i="49"/>
  <c r="B130" i="49"/>
  <c r="G130" i="49"/>
  <c r="H130" i="49"/>
  <c r="L130" i="49" s="1"/>
  <c r="I130" i="49"/>
  <c r="J130" i="49"/>
  <c r="K130" i="49"/>
  <c r="N130" i="49"/>
  <c r="A131" i="49"/>
  <c r="B131" i="49"/>
  <c r="G131" i="49"/>
  <c r="H131" i="49"/>
  <c r="L131" i="49" s="1"/>
  <c r="I131" i="49"/>
  <c r="J131" i="49"/>
  <c r="K131" i="49"/>
  <c r="M131" i="49"/>
  <c r="N131" i="49"/>
  <c r="A132" i="49"/>
  <c r="B132" i="49"/>
  <c r="G132" i="49"/>
  <c r="H132" i="49"/>
  <c r="L132" i="49" s="1"/>
  <c r="I132" i="49"/>
  <c r="J132" i="49"/>
  <c r="K132" i="49"/>
  <c r="N132" i="49"/>
  <c r="O132" i="49"/>
  <c r="P132" i="49"/>
  <c r="A133" i="49"/>
  <c r="B133" i="49"/>
  <c r="G133" i="49"/>
  <c r="H133" i="49"/>
  <c r="M133" i="49" s="1"/>
  <c r="I133" i="49"/>
  <c r="J133" i="49"/>
  <c r="K133" i="49"/>
  <c r="N133" i="49"/>
  <c r="P133" i="49"/>
  <c r="A134" i="49"/>
  <c r="B134" i="49"/>
  <c r="G134" i="49"/>
  <c r="H134" i="49"/>
  <c r="O134" i="49" s="1"/>
  <c r="I134" i="49"/>
  <c r="J134" i="49"/>
  <c r="K134" i="49"/>
  <c r="N134" i="49"/>
  <c r="A135" i="49"/>
  <c r="B135" i="49"/>
  <c r="G135" i="49"/>
  <c r="H135" i="49"/>
  <c r="O135" i="49" s="1"/>
  <c r="I135" i="49"/>
  <c r="J135" i="49"/>
  <c r="K135" i="49"/>
  <c r="L135" i="49"/>
  <c r="M135" i="49"/>
  <c r="N135" i="49"/>
  <c r="P135" i="49"/>
  <c r="A136" i="49"/>
  <c r="B136" i="49"/>
  <c r="G136" i="49"/>
  <c r="H136" i="49"/>
  <c r="L136" i="49" s="1"/>
  <c r="I136" i="49"/>
  <c r="J136" i="49"/>
  <c r="K136" i="49"/>
  <c r="N136" i="49"/>
  <c r="A137" i="49"/>
  <c r="B137" i="49"/>
  <c r="G137" i="49"/>
  <c r="H137" i="49"/>
  <c r="M137" i="49" s="1"/>
  <c r="I137" i="49"/>
  <c r="J137" i="49"/>
  <c r="K137" i="49"/>
  <c r="N137" i="49"/>
  <c r="A138" i="49"/>
  <c r="B138" i="49"/>
  <c r="G138" i="49"/>
  <c r="H138" i="49"/>
  <c r="I138" i="49"/>
  <c r="J138" i="49"/>
  <c r="K138" i="49"/>
  <c r="N138" i="49"/>
  <c r="O138" i="49"/>
  <c r="A139" i="49"/>
  <c r="N139" i="49" s="1"/>
  <c r="B139" i="49"/>
  <c r="G139" i="49"/>
  <c r="H139" i="49"/>
  <c r="I139" i="49"/>
  <c r="J139" i="49"/>
  <c r="K139" i="49"/>
  <c r="A140" i="49"/>
  <c r="B140" i="49"/>
  <c r="G140" i="49"/>
  <c r="H140" i="49"/>
  <c r="I140" i="49"/>
  <c r="J140" i="49"/>
  <c r="K140" i="49"/>
  <c r="N140" i="49"/>
  <c r="A141" i="49"/>
  <c r="N141" i="49" s="1"/>
  <c r="B141" i="49"/>
  <c r="G141" i="49"/>
  <c r="H141" i="49"/>
  <c r="P141" i="49" s="1"/>
  <c r="I141" i="49"/>
  <c r="J141" i="49"/>
  <c r="K141" i="49"/>
  <c r="M141" i="49"/>
  <c r="O141" i="49"/>
  <c r="A142" i="49"/>
  <c r="B142" i="49"/>
  <c r="G142" i="49"/>
  <c r="H142" i="49"/>
  <c r="I142" i="49"/>
  <c r="J142" i="49"/>
  <c r="K142" i="49"/>
  <c r="N142" i="49"/>
  <c r="P142" i="49"/>
  <c r="A143" i="49"/>
  <c r="N143" i="49" s="1"/>
  <c r="B143" i="49"/>
  <c r="G143" i="49"/>
  <c r="H143" i="49"/>
  <c r="O143" i="49" s="1"/>
  <c r="I143" i="49"/>
  <c r="J143" i="49"/>
  <c r="K143" i="49"/>
  <c r="L143" i="49"/>
  <c r="A144" i="49"/>
  <c r="B144" i="49"/>
  <c r="G144" i="49"/>
  <c r="H144" i="49"/>
  <c r="L144" i="49" s="1"/>
  <c r="I144" i="49"/>
  <c r="J144" i="49"/>
  <c r="K144" i="49"/>
  <c r="N144" i="49"/>
  <c r="O144" i="49"/>
  <c r="P144" i="49"/>
  <c r="A145" i="49"/>
  <c r="B145" i="49"/>
  <c r="A146" i="49"/>
  <c r="B146" i="49"/>
  <c r="G146" i="49"/>
  <c r="H146" i="49"/>
  <c r="L146" i="49" s="1"/>
  <c r="I146" i="49"/>
  <c r="J146" i="49"/>
  <c r="K146" i="49"/>
  <c r="N146" i="49"/>
  <c r="O146" i="49"/>
  <c r="A147" i="49"/>
  <c r="N147" i="49" s="1"/>
  <c r="B147" i="49"/>
  <c r="G147" i="49"/>
  <c r="H147" i="49"/>
  <c r="M147" i="49" s="1"/>
  <c r="I147" i="49"/>
  <c r="J147" i="49"/>
  <c r="K147" i="49"/>
  <c r="A148" i="49"/>
  <c r="B148" i="49"/>
  <c r="G148" i="49"/>
  <c r="H148" i="49"/>
  <c r="I148" i="49"/>
  <c r="J148" i="49"/>
  <c r="K148" i="49"/>
  <c r="N148" i="49"/>
  <c r="O148" i="49"/>
  <c r="A149" i="49"/>
  <c r="N149" i="49" s="1"/>
  <c r="B149" i="49"/>
  <c r="G149" i="49"/>
  <c r="H149" i="49"/>
  <c r="I149" i="49"/>
  <c r="J149" i="49"/>
  <c r="K149" i="49"/>
  <c r="O149" i="49"/>
  <c r="A150" i="49"/>
  <c r="B150" i="49"/>
  <c r="G150" i="49"/>
  <c r="H150" i="49"/>
  <c r="I150" i="49"/>
  <c r="J150" i="49"/>
  <c r="K150" i="49"/>
  <c r="N150" i="49"/>
  <c r="A151" i="49"/>
  <c r="B151" i="49"/>
  <c r="G151" i="49"/>
  <c r="H151" i="49"/>
  <c r="M151" i="49" s="1"/>
  <c r="I151" i="49"/>
  <c r="J151" i="49"/>
  <c r="K151" i="49"/>
  <c r="L151" i="49"/>
  <c r="N151" i="49"/>
  <c r="A152" i="49"/>
  <c r="B152" i="49"/>
  <c r="G152" i="49"/>
  <c r="H152" i="49"/>
  <c r="I152" i="49"/>
  <c r="J152" i="49"/>
  <c r="K152" i="49"/>
  <c r="N152" i="49"/>
  <c r="A153" i="49"/>
  <c r="N153" i="49" s="1"/>
  <c r="B153" i="49"/>
  <c r="G153" i="49"/>
  <c r="H153" i="49"/>
  <c r="L153" i="49" s="1"/>
  <c r="I153" i="49"/>
  <c r="J153" i="49"/>
  <c r="K153" i="49"/>
  <c r="M153" i="49"/>
  <c r="A154" i="49"/>
  <c r="B154" i="49"/>
  <c r="G154" i="49"/>
  <c r="H154" i="49"/>
  <c r="M154" i="49" s="1"/>
  <c r="I154" i="49"/>
  <c r="J154" i="49"/>
  <c r="K154" i="49"/>
  <c r="N154" i="49"/>
  <c r="P154" i="49"/>
  <c r="A155" i="49"/>
  <c r="B155" i="49"/>
  <c r="G155" i="49"/>
  <c r="H155" i="49"/>
  <c r="O155" i="49" s="1"/>
  <c r="I155" i="49"/>
  <c r="J155" i="49"/>
  <c r="K155" i="49"/>
  <c r="N155" i="49"/>
  <c r="A156" i="49"/>
  <c r="B156" i="49"/>
  <c r="G156" i="49"/>
  <c r="H156" i="49"/>
  <c r="M156" i="49" s="1"/>
  <c r="I156" i="49"/>
  <c r="J156" i="49"/>
  <c r="K156" i="49"/>
  <c r="N156" i="49"/>
  <c r="A157" i="49"/>
  <c r="N157" i="49" s="1"/>
  <c r="B157" i="49"/>
  <c r="G157" i="49"/>
  <c r="H157" i="49"/>
  <c r="M157" i="49" s="1"/>
  <c r="I157" i="49"/>
  <c r="J157" i="49"/>
  <c r="K157" i="49"/>
  <c r="P157" i="49"/>
  <c r="A158" i="49"/>
  <c r="B158" i="49"/>
  <c r="G158" i="49"/>
  <c r="H158" i="49"/>
  <c r="P158" i="49" s="1"/>
  <c r="I158" i="49"/>
  <c r="J158" i="49"/>
  <c r="K158" i="49"/>
  <c r="N158" i="49"/>
  <c r="A159" i="49"/>
  <c r="B159" i="49"/>
  <c r="G159" i="49"/>
  <c r="H159" i="49"/>
  <c r="I159" i="49"/>
  <c r="J159" i="49"/>
  <c r="K159" i="49"/>
  <c r="N159" i="49"/>
  <c r="P159" i="49"/>
  <c r="A160" i="49"/>
  <c r="B160" i="49"/>
  <c r="G160" i="49"/>
  <c r="H160" i="49"/>
  <c r="M160" i="49" s="1"/>
  <c r="I160" i="49"/>
  <c r="J160" i="49"/>
  <c r="K160" i="49"/>
  <c r="L160" i="49"/>
  <c r="N160" i="49"/>
  <c r="A161" i="49"/>
  <c r="N161" i="49" s="1"/>
  <c r="B161" i="49"/>
  <c r="G161" i="49"/>
  <c r="H161" i="49"/>
  <c r="I161" i="49"/>
  <c r="J161" i="49"/>
  <c r="K161" i="49"/>
  <c r="M161" i="49"/>
  <c r="A162" i="49"/>
  <c r="B162" i="49"/>
  <c r="G162" i="49"/>
  <c r="H162" i="49"/>
  <c r="M162" i="49" s="1"/>
  <c r="I162" i="49"/>
  <c r="J162" i="49"/>
  <c r="K162" i="49"/>
  <c r="N162" i="49"/>
  <c r="A163" i="49"/>
  <c r="B163" i="49"/>
  <c r="G163" i="49"/>
  <c r="H163" i="49"/>
  <c r="M163" i="49" s="1"/>
  <c r="I163" i="49"/>
  <c r="J163" i="49"/>
  <c r="K163" i="49"/>
  <c r="N163" i="49"/>
  <c r="A164" i="49"/>
  <c r="B164" i="49"/>
  <c r="G164" i="49"/>
  <c r="H164" i="49"/>
  <c r="M164" i="49" s="1"/>
  <c r="I164" i="49"/>
  <c r="J164" i="49"/>
  <c r="K164" i="49"/>
  <c r="N164" i="49"/>
  <c r="O164" i="49"/>
  <c r="A165" i="49"/>
  <c r="N165" i="49" s="1"/>
  <c r="B165" i="49"/>
  <c r="G165" i="49"/>
  <c r="H165" i="49"/>
  <c r="L165" i="49" s="1"/>
  <c r="I165" i="49"/>
  <c r="J165" i="49"/>
  <c r="K165" i="49"/>
  <c r="A166" i="49"/>
  <c r="B166" i="49"/>
  <c r="G166" i="49"/>
  <c r="H166" i="49"/>
  <c r="L166" i="49" s="1"/>
  <c r="I166" i="49"/>
  <c r="J166" i="49"/>
  <c r="K166" i="49"/>
  <c r="N166" i="49"/>
  <c r="P166" i="49"/>
  <c r="A167" i="49"/>
  <c r="B167" i="49"/>
  <c r="G167" i="49"/>
  <c r="H167" i="49"/>
  <c r="M167" i="49" s="1"/>
  <c r="I167" i="49"/>
  <c r="J167" i="49"/>
  <c r="K167" i="49"/>
  <c r="N167" i="49"/>
  <c r="A168" i="49"/>
  <c r="B168" i="49"/>
  <c r="A169" i="49"/>
  <c r="N169" i="49" s="1"/>
  <c r="B169" i="49"/>
  <c r="G169" i="49"/>
  <c r="H169" i="49"/>
  <c r="I169" i="49"/>
  <c r="J169" i="49"/>
  <c r="K169" i="49"/>
  <c r="M169" i="49"/>
  <c r="O169" i="49"/>
  <c r="A170" i="49"/>
  <c r="B170" i="49"/>
  <c r="G170" i="49"/>
  <c r="H170" i="49"/>
  <c r="I170" i="49"/>
  <c r="J170" i="49"/>
  <c r="K170" i="49"/>
  <c r="N170" i="49"/>
  <c r="O170" i="49"/>
  <c r="A171" i="49"/>
  <c r="B171" i="49"/>
  <c r="G171" i="49"/>
  <c r="H171" i="49"/>
  <c r="O171" i="49" s="1"/>
  <c r="I171" i="49"/>
  <c r="J171" i="49"/>
  <c r="K171" i="49"/>
  <c r="N171" i="49"/>
  <c r="A172" i="49"/>
  <c r="B172" i="49"/>
  <c r="G172" i="49"/>
  <c r="H172" i="49"/>
  <c r="M172" i="49" s="1"/>
  <c r="I172" i="49"/>
  <c r="J172" i="49"/>
  <c r="K172" i="49"/>
  <c r="N172" i="49"/>
  <c r="A173" i="49"/>
  <c r="N173" i="49" s="1"/>
  <c r="B173" i="49"/>
  <c r="G173" i="49"/>
  <c r="H173" i="49"/>
  <c r="L173" i="49" s="1"/>
  <c r="I173" i="49"/>
  <c r="J173" i="49"/>
  <c r="K173" i="49"/>
  <c r="A174" i="49"/>
  <c r="B174" i="49"/>
  <c r="G174" i="49"/>
  <c r="H174" i="49"/>
  <c r="M174" i="49" s="1"/>
  <c r="I174" i="49"/>
  <c r="J174" i="49"/>
  <c r="K174" i="49"/>
  <c r="N174" i="49"/>
  <c r="P174" i="49"/>
  <c r="A175" i="49"/>
  <c r="B175" i="49"/>
  <c r="G175" i="49"/>
  <c r="H175" i="49"/>
  <c r="I175" i="49"/>
  <c r="J175" i="49"/>
  <c r="K175" i="49"/>
  <c r="N175" i="49"/>
  <c r="A176" i="49"/>
  <c r="B176" i="49"/>
  <c r="G176" i="49"/>
  <c r="H176" i="49"/>
  <c r="M176" i="49" s="1"/>
  <c r="I176" i="49"/>
  <c r="J176" i="49"/>
  <c r="K176" i="49"/>
  <c r="L176" i="49"/>
  <c r="N176" i="49"/>
  <c r="A177" i="49"/>
  <c r="N177" i="49" s="1"/>
  <c r="B177" i="49"/>
  <c r="G177" i="49"/>
  <c r="H177" i="49"/>
  <c r="O177" i="49" s="1"/>
  <c r="I177" i="49"/>
  <c r="J177" i="49"/>
  <c r="K177" i="49"/>
  <c r="L177" i="49"/>
  <c r="M177" i="49"/>
  <c r="P177" i="49"/>
  <c r="A178" i="49"/>
  <c r="N178" i="49" s="1"/>
  <c r="B178" i="49"/>
  <c r="G178" i="49"/>
  <c r="H178" i="49"/>
  <c r="P178" i="49" s="1"/>
  <c r="I178" i="49"/>
  <c r="J178" i="49"/>
  <c r="K178" i="49"/>
  <c r="A179" i="49"/>
  <c r="N179" i="49" s="1"/>
  <c r="B179" i="49"/>
  <c r="G179" i="49"/>
  <c r="H179" i="49"/>
  <c r="L179" i="49" s="1"/>
  <c r="I179" i="49"/>
  <c r="J179" i="49"/>
  <c r="K179" i="49"/>
  <c r="O179" i="49"/>
  <c r="P179" i="49"/>
  <c r="A180" i="49"/>
  <c r="N180" i="49" s="1"/>
  <c r="B180" i="49"/>
  <c r="G180" i="49"/>
  <c r="H180" i="49"/>
  <c r="L180" i="49" s="1"/>
  <c r="I180" i="49"/>
  <c r="J180" i="49"/>
  <c r="K180" i="49"/>
  <c r="A181" i="49"/>
  <c r="N181" i="49" s="1"/>
  <c r="B181" i="49"/>
  <c r="G181" i="49"/>
  <c r="H181" i="49"/>
  <c r="O181" i="49" s="1"/>
  <c r="I181" i="49"/>
  <c r="J181" i="49"/>
  <c r="K181" i="49"/>
  <c r="A182" i="49"/>
  <c r="N182" i="49" s="1"/>
  <c r="B182" i="49"/>
  <c r="G182" i="49"/>
  <c r="H182" i="49"/>
  <c r="L182" i="49" s="1"/>
  <c r="I182" i="49"/>
  <c r="J182" i="49"/>
  <c r="K182" i="49"/>
  <c r="A183" i="49"/>
  <c r="B183" i="49"/>
  <c r="A184" i="49"/>
  <c r="N184" i="49" s="1"/>
  <c r="B184" i="49"/>
  <c r="G184" i="49"/>
  <c r="H184" i="49"/>
  <c r="L184" i="49" s="1"/>
  <c r="I184" i="49"/>
  <c r="J184" i="49"/>
  <c r="K184" i="49"/>
  <c r="O184" i="49"/>
  <c r="A185" i="49"/>
  <c r="N185" i="49" s="1"/>
  <c r="B185" i="49"/>
  <c r="G185" i="49"/>
  <c r="H185" i="49"/>
  <c r="M185" i="49" s="1"/>
  <c r="I185" i="49"/>
  <c r="J185" i="49"/>
  <c r="K185" i="49"/>
  <c r="O185" i="49"/>
  <c r="A186" i="49"/>
  <c r="N186" i="49" s="1"/>
  <c r="B186" i="49"/>
  <c r="G186" i="49"/>
  <c r="H186" i="49"/>
  <c r="L186" i="49" s="1"/>
  <c r="I186" i="49"/>
  <c r="J186" i="49"/>
  <c r="K186" i="49"/>
  <c r="A187" i="49"/>
  <c r="N187" i="49" s="1"/>
  <c r="B187" i="49"/>
  <c r="G187" i="49"/>
  <c r="H187" i="49"/>
  <c r="L187" i="49" s="1"/>
  <c r="I187" i="49"/>
  <c r="J187" i="49"/>
  <c r="K187" i="49"/>
  <c r="M187" i="49"/>
  <c r="O187" i="49"/>
  <c r="P187" i="49"/>
  <c r="A188" i="49"/>
  <c r="N188" i="49" s="1"/>
  <c r="B188" i="49"/>
  <c r="G188" i="49"/>
  <c r="H188" i="49"/>
  <c r="I188" i="49"/>
  <c r="J188" i="49"/>
  <c r="K188" i="49"/>
  <c r="M188" i="49"/>
  <c r="P188" i="49"/>
  <c r="A189" i="49"/>
  <c r="N189" i="49" s="1"/>
  <c r="B189" i="49"/>
  <c r="G189" i="49"/>
  <c r="H189" i="49"/>
  <c r="L189" i="49" s="1"/>
  <c r="I189" i="49"/>
  <c r="J189" i="49"/>
  <c r="K189" i="49"/>
  <c r="M189" i="49"/>
  <c r="A190" i="49"/>
  <c r="N190" i="49" s="1"/>
  <c r="B190" i="49"/>
  <c r="G190" i="49"/>
  <c r="H190" i="49"/>
  <c r="L190" i="49" s="1"/>
  <c r="I190" i="49"/>
  <c r="J190" i="49"/>
  <c r="K190" i="49"/>
  <c r="M190" i="49"/>
  <c r="O190" i="49"/>
  <c r="P190" i="49"/>
  <c r="A191" i="49"/>
  <c r="B191" i="49"/>
  <c r="A192" i="49"/>
  <c r="N192" i="49" s="1"/>
  <c r="B192" i="49"/>
  <c r="G192" i="49"/>
  <c r="H192" i="49"/>
  <c r="O192" i="49" s="1"/>
  <c r="I192" i="49"/>
  <c r="J192" i="49"/>
  <c r="K192" i="49"/>
  <c r="P192" i="49"/>
  <c r="A193" i="49"/>
  <c r="N193" i="49" s="1"/>
  <c r="B193" i="49"/>
  <c r="G193" i="49"/>
  <c r="H193" i="49"/>
  <c r="L193" i="49" s="1"/>
  <c r="I193" i="49"/>
  <c r="J193" i="49"/>
  <c r="K193" i="49"/>
  <c r="M193" i="49"/>
  <c r="A194" i="49"/>
  <c r="N194" i="49" s="1"/>
  <c r="B194" i="49"/>
  <c r="G194" i="49"/>
  <c r="H194" i="49"/>
  <c r="L194" i="49" s="1"/>
  <c r="I194" i="49"/>
  <c r="J194" i="49"/>
  <c r="K194" i="49"/>
  <c r="P194" i="49"/>
  <c r="A195" i="49"/>
  <c r="N195" i="49" s="1"/>
  <c r="B195" i="49"/>
  <c r="G195" i="49"/>
  <c r="H195" i="49"/>
  <c r="M195" i="49" s="1"/>
  <c r="I195" i="49"/>
  <c r="J195" i="49"/>
  <c r="K195" i="49"/>
  <c r="L195" i="49"/>
  <c r="A196" i="49"/>
  <c r="N196" i="49" s="1"/>
  <c r="B196" i="49"/>
  <c r="G196" i="49"/>
  <c r="H196" i="49"/>
  <c r="L196" i="49" s="1"/>
  <c r="I196" i="49"/>
  <c r="J196" i="49"/>
  <c r="K196" i="49"/>
  <c r="M196" i="49"/>
  <c r="O196" i="49"/>
  <c r="A197" i="49"/>
  <c r="N197" i="49" s="1"/>
  <c r="B197" i="49"/>
  <c r="G197" i="49"/>
  <c r="H197" i="49"/>
  <c r="I197" i="49"/>
  <c r="J197" i="49"/>
  <c r="K197" i="49"/>
  <c r="L197" i="49"/>
  <c r="M197" i="49"/>
  <c r="O197" i="49"/>
  <c r="P197" i="49"/>
  <c r="A198" i="49"/>
  <c r="N198" i="49" s="1"/>
  <c r="B198" i="49"/>
  <c r="G198" i="49"/>
  <c r="H198" i="49"/>
  <c r="M198" i="49" s="1"/>
  <c r="I198" i="49"/>
  <c r="J198" i="49"/>
  <c r="K198" i="49"/>
  <c r="A199" i="49"/>
  <c r="N199" i="49" s="1"/>
  <c r="B199" i="49"/>
  <c r="G199" i="49"/>
  <c r="H199" i="49"/>
  <c r="O199" i="49" s="1"/>
  <c r="I199" i="49"/>
  <c r="J199" i="49"/>
  <c r="K199" i="49"/>
  <c r="M199" i="49"/>
  <c r="A200" i="49"/>
  <c r="N200" i="49" s="1"/>
  <c r="B200" i="49"/>
  <c r="G200" i="49"/>
  <c r="H200" i="49"/>
  <c r="L200" i="49" s="1"/>
  <c r="I200" i="49"/>
  <c r="J200" i="49"/>
  <c r="K200" i="49"/>
  <c r="M200" i="49"/>
  <c r="A201" i="49"/>
  <c r="N201" i="49" s="1"/>
  <c r="B201" i="49"/>
  <c r="G201" i="49"/>
  <c r="H201" i="49"/>
  <c r="O201" i="49" s="1"/>
  <c r="I201" i="49"/>
  <c r="J201" i="49"/>
  <c r="K201" i="49"/>
  <c r="A202" i="49"/>
  <c r="N202" i="49" s="1"/>
  <c r="B202" i="49"/>
  <c r="G202" i="49"/>
  <c r="H202" i="49"/>
  <c r="L202" i="49" s="1"/>
  <c r="I202" i="49"/>
  <c r="J202" i="49"/>
  <c r="K202" i="49"/>
  <c r="M202" i="49"/>
  <c r="O202" i="49"/>
  <c r="A203" i="49"/>
  <c r="N203" i="49" s="1"/>
  <c r="B203" i="49"/>
  <c r="G203" i="49"/>
  <c r="H203" i="49"/>
  <c r="O203" i="49" s="1"/>
  <c r="I203" i="49"/>
  <c r="J203" i="49"/>
  <c r="K203" i="49"/>
  <c r="L203" i="49"/>
  <c r="M203" i="49"/>
  <c r="P203" i="49"/>
  <c r="A204" i="49"/>
  <c r="N204" i="49" s="1"/>
  <c r="B204" i="49"/>
  <c r="G204" i="49"/>
  <c r="H204" i="49"/>
  <c r="I204" i="49"/>
  <c r="J204" i="49"/>
  <c r="K204" i="49"/>
  <c r="A205" i="49"/>
  <c r="N205" i="49" s="1"/>
  <c r="B205" i="49"/>
  <c r="G205" i="49"/>
  <c r="H205" i="49"/>
  <c r="L205" i="49" s="1"/>
  <c r="I205" i="49"/>
  <c r="J205" i="49"/>
  <c r="K205" i="49"/>
  <c r="A206" i="49"/>
  <c r="N206" i="49" s="1"/>
  <c r="B206" i="49"/>
  <c r="G206" i="49"/>
  <c r="H206" i="49"/>
  <c r="L206" i="49" s="1"/>
  <c r="I206" i="49"/>
  <c r="J206" i="49"/>
  <c r="K206" i="49"/>
  <c r="M206" i="49"/>
  <c r="O206" i="49"/>
  <c r="P206" i="49"/>
  <c r="A207" i="49"/>
  <c r="N207" i="49" s="1"/>
  <c r="B207" i="49"/>
  <c r="G207" i="49"/>
  <c r="H207" i="49"/>
  <c r="P207" i="49" s="1"/>
  <c r="I207" i="49"/>
  <c r="J207" i="49"/>
  <c r="K207" i="49"/>
  <c r="A208" i="49"/>
  <c r="N208" i="49" s="1"/>
  <c r="B208" i="49"/>
  <c r="G208" i="49"/>
  <c r="H208" i="49"/>
  <c r="P208" i="49" s="1"/>
  <c r="I208" i="49"/>
  <c r="J208" i="49"/>
  <c r="K208" i="49"/>
  <c r="A209" i="49"/>
  <c r="N209" i="49" s="1"/>
  <c r="B209" i="49"/>
  <c r="G209" i="49"/>
  <c r="H209" i="49"/>
  <c r="L209" i="49" s="1"/>
  <c r="I209" i="49"/>
  <c r="J209" i="49"/>
  <c r="K209" i="49"/>
  <c r="A210" i="49"/>
  <c r="B210" i="49"/>
  <c r="A211" i="49"/>
  <c r="N211" i="49" s="1"/>
  <c r="B211" i="49"/>
  <c r="G211" i="49"/>
  <c r="H211" i="49"/>
  <c r="M211" i="49" s="1"/>
  <c r="I211" i="49"/>
  <c r="J211" i="49"/>
  <c r="K211" i="49"/>
  <c r="O211" i="49"/>
  <c r="A212" i="49"/>
  <c r="N212" i="49" s="1"/>
  <c r="B212" i="49"/>
  <c r="G212" i="49"/>
  <c r="H212" i="49"/>
  <c r="L212" i="49" s="1"/>
  <c r="I212" i="49"/>
  <c r="J212" i="49"/>
  <c r="K212" i="49"/>
  <c r="O212" i="49"/>
  <c r="A213" i="49"/>
  <c r="N213" i="49" s="1"/>
  <c r="B213" i="49"/>
  <c r="G213" i="49"/>
  <c r="H213" i="49"/>
  <c r="M213" i="49" s="1"/>
  <c r="I213" i="49"/>
  <c r="J213" i="49"/>
  <c r="K213" i="49"/>
  <c r="L213" i="49"/>
  <c r="A214" i="49"/>
  <c r="N214" i="49" s="1"/>
  <c r="B214" i="49"/>
  <c r="G214" i="49"/>
  <c r="H214" i="49"/>
  <c r="I214" i="49"/>
  <c r="J214" i="49"/>
  <c r="K214" i="49"/>
  <c r="M214" i="49"/>
  <c r="P214" i="49"/>
  <c r="A215" i="49"/>
  <c r="N215" i="49" s="1"/>
  <c r="B215" i="49"/>
  <c r="G215" i="49"/>
  <c r="H215" i="49"/>
  <c r="O215" i="49" s="1"/>
  <c r="I215" i="49"/>
  <c r="J215" i="49"/>
  <c r="K215" i="49"/>
  <c r="A216" i="49"/>
  <c r="N216" i="49" s="1"/>
  <c r="B216" i="49"/>
  <c r="G216" i="49"/>
  <c r="H216" i="49"/>
  <c r="L216" i="49" s="1"/>
  <c r="I216" i="49"/>
  <c r="J216" i="49"/>
  <c r="K216" i="49"/>
  <c r="P216" i="49"/>
  <c r="A217" i="49"/>
  <c r="B217" i="49"/>
  <c r="A218" i="49"/>
  <c r="N218" i="49" s="1"/>
  <c r="B218" i="49"/>
  <c r="G218" i="49"/>
  <c r="H218" i="49"/>
  <c r="I218" i="49"/>
  <c r="J218" i="49"/>
  <c r="K218" i="49"/>
  <c r="O218" i="49"/>
  <c r="P218" i="49"/>
  <c r="A219" i="49"/>
  <c r="N219" i="49" s="1"/>
  <c r="B219" i="49"/>
  <c r="G219" i="49"/>
  <c r="H219" i="49"/>
  <c r="O219" i="49" s="1"/>
  <c r="I219" i="49"/>
  <c r="J219" i="49"/>
  <c r="K219" i="49"/>
  <c r="L219" i="49"/>
  <c r="M219" i="49"/>
  <c r="P219" i="49"/>
  <c r="A220" i="49"/>
  <c r="N220" i="49" s="1"/>
  <c r="B220" i="49"/>
  <c r="G220" i="49"/>
  <c r="H220" i="49"/>
  <c r="L220" i="49" s="1"/>
  <c r="I220" i="49"/>
  <c r="J220" i="49"/>
  <c r="K220" i="49"/>
  <c r="A221" i="49"/>
  <c r="B221" i="49"/>
  <c r="G221" i="49"/>
  <c r="H221" i="49"/>
  <c r="M221" i="49" s="1"/>
  <c r="I221" i="49"/>
  <c r="J221" i="49"/>
  <c r="K221" i="49"/>
  <c r="N221" i="49"/>
  <c r="A222" i="49"/>
  <c r="N222" i="49" s="1"/>
  <c r="B222" i="49"/>
  <c r="G222" i="49"/>
  <c r="H222" i="49"/>
  <c r="L222" i="49" s="1"/>
  <c r="I222" i="49"/>
  <c r="J222" i="49"/>
  <c r="K222" i="49"/>
  <c r="A223" i="49"/>
  <c r="B223" i="49"/>
  <c r="G223" i="49"/>
  <c r="H223" i="49"/>
  <c r="O223" i="49" s="1"/>
  <c r="I223" i="49"/>
  <c r="J223" i="49"/>
  <c r="K223" i="49"/>
  <c r="N223" i="49"/>
  <c r="A224" i="49"/>
  <c r="N224" i="49" s="1"/>
  <c r="B224" i="49"/>
  <c r="G224" i="49"/>
  <c r="H224" i="49"/>
  <c r="L224" i="49" s="1"/>
  <c r="I224" i="49"/>
  <c r="J224" i="49"/>
  <c r="K224" i="49"/>
  <c r="P224" i="49"/>
  <c r="A225" i="49"/>
  <c r="N225" i="49" s="1"/>
  <c r="B225" i="49"/>
  <c r="G225" i="49"/>
  <c r="H225" i="49"/>
  <c r="O225" i="49" s="1"/>
  <c r="I225" i="49"/>
  <c r="J225" i="49"/>
  <c r="K225" i="49"/>
  <c r="L225" i="49"/>
  <c r="A226" i="49"/>
  <c r="N226" i="49" s="1"/>
  <c r="B226" i="49"/>
  <c r="G226" i="49"/>
  <c r="H226" i="49"/>
  <c r="I226" i="49"/>
  <c r="J226" i="49"/>
  <c r="K226" i="49"/>
  <c r="O226" i="49"/>
  <c r="A227" i="49"/>
  <c r="N227" i="49" s="1"/>
  <c r="B227" i="49"/>
  <c r="G227" i="49"/>
  <c r="H227" i="49"/>
  <c r="L227" i="49" s="1"/>
  <c r="I227" i="49"/>
  <c r="J227" i="49"/>
  <c r="K227" i="49"/>
  <c r="A228" i="49"/>
  <c r="N228" i="49" s="1"/>
  <c r="B228" i="49"/>
  <c r="G228" i="49"/>
  <c r="H228" i="49"/>
  <c r="L228" i="49" s="1"/>
  <c r="I228" i="49"/>
  <c r="J228" i="49"/>
  <c r="K228" i="49"/>
  <c r="P228" i="49"/>
  <c r="A229" i="49"/>
  <c r="B229" i="49"/>
  <c r="G229" i="49"/>
  <c r="H229" i="49"/>
  <c r="O229" i="49" s="1"/>
  <c r="I229" i="49"/>
  <c r="J229" i="49"/>
  <c r="K229" i="49"/>
  <c r="L229" i="49"/>
  <c r="N229" i="49"/>
  <c r="A230" i="49"/>
  <c r="N230" i="49" s="1"/>
  <c r="B230" i="49"/>
  <c r="G230" i="49"/>
  <c r="H230" i="49"/>
  <c r="L230" i="49" s="1"/>
  <c r="I230" i="49"/>
  <c r="J230" i="49"/>
  <c r="K230" i="49"/>
  <c r="O230" i="49"/>
  <c r="A231" i="49"/>
  <c r="B231" i="49"/>
  <c r="G231" i="49"/>
  <c r="H231" i="49"/>
  <c r="O231" i="49" s="1"/>
  <c r="I231" i="49"/>
  <c r="J231" i="49"/>
  <c r="K231" i="49"/>
  <c r="N231" i="49"/>
  <c r="A232" i="49"/>
  <c r="N232" i="49" s="1"/>
  <c r="B232" i="49"/>
  <c r="G232" i="49"/>
  <c r="H232" i="49"/>
  <c r="I232" i="49"/>
  <c r="J232" i="49"/>
  <c r="K232" i="49"/>
  <c r="M232" i="49"/>
  <c r="P232" i="49"/>
  <c r="A233" i="49"/>
  <c r="N233" i="49" s="1"/>
  <c r="B233" i="49"/>
  <c r="G233" i="49"/>
  <c r="H233" i="49"/>
  <c r="I233" i="49"/>
  <c r="J233" i="49"/>
  <c r="K233" i="49"/>
  <c r="L233" i="49"/>
  <c r="M233" i="49"/>
  <c r="O233" i="49"/>
  <c r="P233" i="49"/>
  <c r="A234" i="49"/>
  <c r="N234" i="49" s="1"/>
  <c r="B234" i="49"/>
  <c r="G234" i="49"/>
  <c r="H234" i="49"/>
  <c r="L234" i="49" s="1"/>
  <c r="I234" i="49"/>
  <c r="J234" i="49"/>
  <c r="K234" i="49"/>
  <c r="P234" i="49"/>
  <c r="A235" i="49"/>
  <c r="N235" i="49" s="1"/>
  <c r="B235" i="49"/>
  <c r="G235" i="49"/>
  <c r="H235" i="49"/>
  <c r="O235" i="49" s="1"/>
  <c r="I235" i="49"/>
  <c r="J235" i="49"/>
  <c r="K235" i="49"/>
  <c r="L235" i="49"/>
  <c r="A236" i="49"/>
  <c r="B236" i="49"/>
  <c r="A237" i="49"/>
  <c r="B237" i="49"/>
  <c r="G237" i="49"/>
  <c r="H237" i="49"/>
  <c r="L237" i="49" s="1"/>
  <c r="I237" i="49"/>
  <c r="J237" i="49"/>
  <c r="K237" i="49"/>
  <c r="N237" i="49"/>
  <c r="A238" i="49"/>
  <c r="B238" i="49"/>
  <c r="G238" i="49"/>
  <c r="H238" i="49"/>
  <c r="L238" i="49" s="1"/>
  <c r="I238" i="49"/>
  <c r="J238" i="49"/>
  <c r="K238" i="49"/>
  <c r="N238" i="49"/>
  <c r="O238" i="49"/>
  <c r="A239" i="49"/>
  <c r="B239" i="49"/>
  <c r="G239" i="49"/>
  <c r="H239" i="49"/>
  <c r="I239" i="49"/>
  <c r="J239" i="49"/>
  <c r="K239" i="49"/>
  <c r="L239" i="49"/>
  <c r="M239" i="49"/>
  <c r="N239" i="49"/>
  <c r="O239" i="49"/>
  <c r="P239" i="49"/>
  <c r="A240" i="49"/>
  <c r="B240" i="49"/>
  <c r="G240" i="49"/>
  <c r="H240" i="49"/>
  <c r="M240" i="49" s="1"/>
  <c r="I240" i="49"/>
  <c r="J240" i="49"/>
  <c r="K240" i="49"/>
  <c r="N240" i="49"/>
  <c r="A241" i="49"/>
  <c r="B241" i="49"/>
  <c r="G241" i="49"/>
  <c r="H241" i="49"/>
  <c r="O241" i="49" s="1"/>
  <c r="I241" i="49"/>
  <c r="J241" i="49"/>
  <c r="K241" i="49"/>
  <c r="N241" i="49"/>
  <c r="A242" i="49"/>
  <c r="B242" i="49"/>
  <c r="G242" i="49"/>
  <c r="H242" i="49"/>
  <c r="I242" i="49"/>
  <c r="J242" i="49"/>
  <c r="K242" i="49"/>
  <c r="N242" i="49"/>
  <c r="A243" i="49"/>
  <c r="B243" i="49"/>
  <c r="G243" i="49"/>
  <c r="H243" i="49"/>
  <c r="L243" i="49" s="1"/>
  <c r="I243" i="49"/>
  <c r="J243" i="49"/>
  <c r="K243" i="49"/>
  <c r="N243" i="49"/>
  <c r="O243" i="49"/>
  <c r="A244" i="49"/>
  <c r="B244" i="49"/>
  <c r="G244" i="49"/>
  <c r="H244" i="49"/>
  <c r="L244" i="49" s="1"/>
  <c r="I244" i="49"/>
  <c r="J244" i="49"/>
  <c r="K244" i="49"/>
  <c r="M244" i="49"/>
  <c r="N244" i="49"/>
  <c r="O244" i="49"/>
  <c r="P244" i="49"/>
  <c r="A245" i="49"/>
  <c r="B245" i="49"/>
  <c r="G245" i="49"/>
  <c r="H245" i="49"/>
  <c r="M245" i="49" s="1"/>
  <c r="I245" i="49"/>
  <c r="J245" i="49"/>
  <c r="K245" i="49"/>
  <c r="N245" i="49"/>
  <c r="A246" i="49"/>
  <c r="B246" i="49"/>
  <c r="G246" i="49"/>
  <c r="H246" i="49"/>
  <c r="L246" i="49" s="1"/>
  <c r="I246" i="49"/>
  <c r="J246" i="49"/>
  <c r="K246" i="49"/>
  <c r="N246" i="49"/>
  <c r="O246" i="49"/>
  <c r="A247" i="49"/>
  <c r="N247" i="49" s="1"/>
  <c r="B247" i="49"/>
  <c r="G247" i="49"/>
  <c r="H247" i="49"/>
  <c r="O247" i="49" s="1"/>
  <c r="I247" i="49"/>
  <c r="J247" i="49"/>
  <c r="K247" i="49"/>
  <c r="L247" i="49"/>
  <c r="M247" i="49"/>
  <c r="A248" i="49"/>
  <c r="B248" i="49"/>
  <c r="G248" i="49"/>
  <c r="H248" i="49"/>
  <c r="O248" i="49" s="1"/>
  <c r="I248" i="49"/>
  <c r="J248" i="49"/>
  <c r="K248" i="49"/>
  <c r="N248" i="49"/>
  <c r="A249" i="49"/>
  <c r="N249" i="49" s="1"/>
  <c r="B249" i="49"/>
  <c r="G249" i="49"/>
  <c r="H249" i="49"/>
  <c r="L249" i="49" s="1"/>
  <c r="I249" i="49"/>
  <c r="J249" i="49"/>
  <c r="K249" i="49"/>
  <c r="O249" i="49"/>
  <c r="P249" i="49"/>
  <c r="A250" i="49"/>
  <c r="B250" i="49"/>
  <c r="G250" i="49"/>
  <c r="H250" i="49"/>
  <c r="M250" i="49" s="1"/>
  <c r="I250" i="49"/>
  <c r="J250" i="49"/>
  <c r="K250" i="49"/>
  <c r="N250" i="49"/>
  <c r="A251" i="49"/>
  <c r="B251" i="49"/>
  <c r="G251" i="49"/>
  <c r="H251" i="49"/>
  <c r="L251" i="49" s="1"/>
  <c r="I251" i="49"/>
  <c r="J251" i="49"/>
  <c r="K251" i="49"/>
  <c r="N251" i="49"/>
  <c r="P251" i="49"/>
  <c r="A252" i="49"/>
  <c r="B252" i="49"/>
  <c r="G252" i="49"/>
  <c r="H252" i="49"/>
  <c r="O252" i="49" s="1"/>
  <c r="I252" i="49"/>
  <c r="J252" i="49"/>
  <c r="K252" i="49"/>
  <c r="M252" i="49"/>
  <c r="N252" i="49"/>
  <c r="A253" i="49"/>
  <c r="B253" i="49"/>
  <c r="A254" i="49"/>
  <c r="B254" i="49"/>
  <c r="G254" i="49"/>
  <c r="H254" i="49"/>
  <c r="P254" i="49" s="1"/>
  <c r="I254" i="49"/>
  <c r="J254" i="49"/>
  <c r="K254" i="49"/>
  <c r="N254" i="49"/>
  <c r="A255" i="49"/>
  <c r="N255" i="49" s="1"/>
  <c r="B255" i="49"/>
  <c r="G255" i="49"/>
  <c r="H255" i="49"/>
  <c r="L255" i="49" s="1"/>
  <c r="I255" i="49"/>
  <c r="J255" i="49"/>
  <c r="K255" i="49"/>
  <c r="P255" i="49"/>
  <c r="A256" i="49"/>
  <c r="B256" i="49"/>
  <c r="G256" i="49"/>
  <c r="H256" i="49"/>
  <c r="O256" i="49" s="1"/>
  <c r="I256" i="49"/>
  <c r="J256" i="49"/>
  <c r="K256" i="49"/>
  <c r="N256" i="49"/>
  <c r="A257" i="49"/>
  <c r="N257" i="49" s="1"/>
  <c r="B257" i="49"/>
  <c r="G257" i="49"/>
  <c r="H257" i="49"/>
  <c r="M257" i="49" s="1"/>
  <c r="I257" i="49"/>
  <c r="J257" i="49"/>
  <c r="K257" i="49"/>
  <c r="L257" i="49"/>
  <c r="A258" i="49"/>
  <c r="B258" i="49"/>
  <c r="G258" i="49"/>
  <c r="H258" i="49"/>
  <c r="I258" i="49"/>
  <c r="J258" i="49"/>
  <c r="K258" i="49"/>
  <c r="N258" i="49"/>
  <c r="A259" i="49"/>
  <c r="B259" i="49"/>
  <c r="G259" i="49"/>
  <c r="H259" i="49"/>
  <c r="I259" i="49"/>
  <c r="J259" i="49"/>
  <c r="K259" i="49"/>
  <c r="L259" i="49"/>
  <c r="M259" i="49"/>
  <c r="N259" i="49"/>
  <c r="O259" i="49"/>
  <c r="P259" i="49"/>
  <c r="A260" i="49"/>
  <c r="B260" i="49"/>
  <c r="G260" i="49"/>
  <c r="H260" i="49"/>
  <c r="M260" i="49" s="1"/>
  <c r="I260" i="49"/>
  <c r="J260" i="49"/>
  <c r="K260" i="49"/>
  <c r="N260" i="49"/>
  <c r="A261" i="49"/>
  <c r="B261" i="49"/>
  <c r="G261" i="49"/>
  <c r="H261" i="49"/>
  <c r="M261" i="49" s="1"/>
  <c r="I261" i="49"/>
  <c r="J261" i="49"/>
  <c r="K261" i="49"/>
  <c r="N261" i="49"/>
  <c r="P261" i="49"/>
  <c r="A262" i="49"/>
  <c r="B262" i="49"/>
  <c r="A263" i="49"/>
  <c r="N263" i="49" s="1"/>
  <c r="B263" i="49"/>
  <c r="G263" i="49"/>
  <c r="H263" i="49"/>
  <c r="P263" i="49" s="1"/>
  <c r="I263" i="49"/>
  <c r="J263" i="49"/>
  <c r="K263" i="49"/>
  <c r="M263" i="49"/>
  <c r="A264" i="49"/>
  <c r="B264" i="49"/>
  <c r="G264" i="49"/>
  <c r="H264" i="49"/>
  <c r="L264" i="49" s="1"/>
  <c r="I264" i="49"/>
  <c r="J264" i="49"/>
  <c r="K264" i="49"/>
  <c r="N264" i="49"/>
  <c r="A265" i="49"/>
  <c r="B265" i="49"/>
  <c r="G265" i="49"/>
  <c r="H265" i="49"/>
  <c r="L265" i="49" s="1"/>
  <c r="I265" i="49"/>
  <c r="J265" i="49"/>
  <c r="K265" i="49"/>
  <c r="N265" i="49"/>
  <c r="O265" i="49"/>
  <c r="P265" i="49"/>
  <c r="A266" i="49"/>
  <c r="B266" i="49"/>
  <c r="G266" i="49"/>
  <c r="H266" i="49"/>
  <c r="L266" i="49" s="1"/>
  <c r="I266" i="49"/>
  <c r="J266" i="49"/>
  <c r="K266" i="49"/>
  <c r="N266" i="49"/>
  <c r="A267" i="49"/>
  <c r="N267" i="49" s="1"/>
  <c r="B267" i="49"/>
  <c r="G267" i="49"/>
  <c r="H267" i="49"/>
  <c r="P267" i="49" s="1"/>
  <c r="I267" i="49"/>
  <c r="J267" i="49"/>
  <c r="K267" i="49"/>
  <c r="A268" i="49"/>
  <c r="B268" i="49"/>
  <c r="G268" i="49"/>
  <c r="H268" i="49"/>
  <c r="L268" i="49" s="1"/>
  <c r="I268" i="49"/>
  <c r="J268" i="49"/>
  <c r="K268" i="49"/>
  <c r="N268" i="49"/>
  <c r="A269" i="49"/>
  <c r="B269" i="49"/>
  <c r="G269" i="49"/>
  <c r="H269" i="49"/>
  <c r="L269" i="49" s="1"/>
  <c r="I269" i="49"/>
  <c r="J269" i="49"/>
  <c r="K269" i="49"/>
  <c r="N269" i="49"/>
  <c r="A270" i="49"/>
  <c r="B270" i="49"/>
  <c r="G270" i="49"/>
  <c r="H270" i="49"/>
  <c r="L270" i="49" s="1"/>
  <c r="I270" i="49"/>
  <c r="J270" i="49"/>
  <c r="K270" i="49"/>
  <c r="N270" i="49"/>
  <c r="A271" i="49"/>
  <c r="B271" i="49"/>
  <c r="G271" i="49"/>
  <c r="H271" i="49"/>
  <c r="O271" i="49" s="1"/>
  <c r="I271" i="49"/>
  <c r="J271" i="49"/>
  <c r="K271" i="49"/>
  <c r="M271" i="49"/>
  <c r="N271" i="49"/>
  <c r="A272" i="49"/>
  <c r="B272" i="49"/>
  <c r="G272" i="49"/>
  <c r="H272" i="49"/>
  <c r="L272" i="49" s="1"/>
  <c r="I272" i="49"/>
  <c r="J272" i="49"/>
  <c r="K272" i="49"/>
  <c r="N272" i="49"/>
  <c r="A273" i="49"/>
  <c r="B273" i="49"/>
  <c r="G273" i="49"/>
  <c r="H273" i="49"/>
  <c r="L273" i="49" s="1"/>
  <c r="I273" i="49"/>
  <c r="J273" i="49"/>
  <c r="K273" i="49"/>
  <c r="N273" i="49"/>
  <c r="A274" i="49"/>
  <c r="B274" i="49"/>
  <c r="G274" i="49"/>
  <c r="H274" i="49"/>
  <c r="I274" i="49"/>
  <c r="J274" i="49"/>
  <c r="K274" i="49"/>
  <c r="M274" i="49"/>
  <c r="N274" i="49"/>
  <c r="A275" i="49"/>
  <c r="B275" i="49"/>
  <c r="G275" i="49"/>
  <c r="H275" i="49"/>
  <c r="M275" i="49" s="1"/>
  <c r="I275" i="49"/>
  <c r="J275" i="49"/>
  <c r="K275" i="49"/>
  <c r="L275" i="49"/>
  <c r="N275" i="49"/>
  <c r="O275" i="49"/>
  <c r="P275" i="49"/>
  <c r="A276" i="49"/>
  <c r="B276" i="49"/>
  <c r="G276" i="49"/>
  <c r="H276" i="49"/>
  <c r="L276" i="49" s="1"/>
  <c r="I276" i="49"/>
  <c r="J276" i="49"/>
  <c r="K276" i="49"/>
  <c r="N276" i="49"/>
  <c r="A277" i="49"/>
  <c r="B277" i="49"/>
  <c r="A278" i="49"/>
  <c r="B278" i="49"/>
  <c r="G278" i="49"/>
  <c r="H278" i="49"/>
  <c r="L278" i="49" s="1"/>
  <c r="I278" i="49"/>
  <c r="J278" i="49"/>
  <c r="K278" i="49"/>
  <c r="N278" i="49"/>
  <c r="A279" i="49"/>
  <c r="N279" i="49" s="1"/>
  <c r="B279" i="49"/>
  <c r="G279" i="49"/>
  <c r="H279" i="49"/>
  <c r="M279" i="49" s="1"/>
  <c r="I279" i="49"/>
  <c r="J279" i="49"/>
  <c r="K279" i="49"/>
  <c r="L279" i="49"/>
  <c r="A280" i="49"/>
  <c r="B280" i="49"/>
  <c r="A281" i="49"/>
  <c r="B281" i="49"/>
  <c r="G281" i="49"/>
  <c r="H281" i="49"/>
  <c r="L281" i="49" s="1"/>
  <c r="I281" i="49"/>
  <c r="J281" i="49"/>
  <c r="K281" i="49"/>
  <c r="N281" i="49"/>
  <c r="O281" i="49"/>
  <c r="P281" i="49"/>
  <c r="A282" i="49"/>
  <c r="B282" i="49"/>
  <c r="G282" i="49"/>
  <c r="H282" i="49"/>
  <c r="L282" i="49" s="1"/>
  <c r="I282" i="49"/>
  <c r="J282" i="49"/>
  <c r="K282" i="49"/>
  <c r="N282" i="49"/>
  <c r="A283" i="49"/>
  <c r="N283" i="49" s="1"/>
  <c r="B283" i="49"/>
  <c r="G283" i="49"/>
  <c r="H283" i="49"/>
  <c r="L283" i="49" s="1"/>
  <c r="I283" i="49"/>
  <c r="J283" i="49"/>
  <c r="K283" i="49"/>
  <c r="M283" i="49"/>
  <c r="O283" i="49"/>
  <c r="A284" i="49"/>
  <c r="B284" i="49"/>
  <c r="G284" i="49"/>
  <c r="H284" i="49"/>
  <c r="L284" i="49" s="1"/>
  <c r="I284" i="49"/>
  <c r="J284" i="49"/>
  <c r="K284" i="49"/>
  <c r="N284" i="49"/>
  <c r="A285" i="49"/>
  <c r="B285" i="49"/>
  <c r="G285" i="49"/>
  <c r="H285" i="49"/>
  <c r="L285" i="49" s="1"/>
  <c r="I285" i="49"/>
  <c r="J285" i="49"/>
  <c r="K285" i="49"/>
  <c r="N285" i="49"/>
  <c r="P285" i="49"/>
  <c r="A286" i="49"/>
  <c r="B286" i="49"/>
  <c r="G286" i="49"/>
  <c r="H286" i="49"/>
  <c r="L286" i="49" s="1"/>
  <c r="I286" i="49"/>
  <c r="J286" i="49"/>
  <c r="K286" i="49"/>
  <c r="N286" i="49"/>
  <c r="A287" i="49"/>
  <c r="B287" i="49"/>
  <c r="G287" i="49"/>
  <c r="H287" i="49"/>
  <c r="L287" i="49" s="1"/>
  <c r="I287" i="49"/>
  <c r="J287" i="49"/>
  <c r="K287" i="49"/>
  <c r="N287" i="49"/>
  <c r="A288" i="49"/>
  <c r="B288" i="49"/>
  <c r="G288" i="49"/>
  <c r="H288" i="49"/>
  <c r="L288" i="49" s="1"/>
  <c r="I288" i="49"/>
  <c r="J288" i="49"/>
  <c r="K288" i="49"/>
  <c r="N288" i="49"/>
  <c r="A289" i="49"/>
  <c r="B289" i="49"/>
  <c r="G289" i="49"/>
  <c r="H289" i="49"/>
  <c r="O289" i="49" s="1"/>
  <c r="I289" i="49"/>
  <c r="J289" i="49"/>
  <c r="K289" i="49"/>
  <c r="L289" i="49"/>
  <c r="N289" i="49"/>
  <c r="A290" i="49"/>
  <c r="B290" i="49"/>
  <c r="G290" i="49"/>
  <c r="H290" i="49"/>
  <c r="L290" i="49" s="1"/>
  <c r="I290" i="49"/>
  <c r="J290" i="49"/>
  <c r="K290" i="49"/>
  <c r="N290" i="49"/>
  <c r="A291" i="49"/>
  <c r="B291" i="49"/>
  <c r="G291" i="49"/>
  <c r="H291" i="49"/>
  <c r="L291" i="49" s="1"/>
  <c r="I291" i="49"/>
  <c r="J291" i="49"/>
  <c r="K291" i="49"/>
  <c r="N291" i="49"/>
  <c r="O291" i="49"/>
  <c r="P291" i="49"/>
  <c r="A292" i="49"/>
  <c r="B292" i="49"/>
  <c r="G292" i="49"/>
  <c r="H292" i="49"/>
  <c r="L292" i="49" s="1"/>
  <c r="I292" i="49"/>
  <c r="J292" i="49"/>
  <c r="K292" i="49"/>
  <c r="N292" i="49"/>
  <c r="P292" i="49"/>
  <c r="A293" i="49"/>
  <c r="B293" i="49"/>
  <c r="G293" i="49"/>
  <c r="H293" i="49"/>
  <c r="O293" i="49" s="1"/>
  <c r="I293" i="49"/>
  <c r="J293" i="49"/>
  <c r="K293" i="49"/>
  <c r="N293" i="49"/>
  <c r="A294" i="49"/>
  <c r="B294" i="49"/>
  <c r="G294" i="49"/>
  <c r="H294" i="49"/>
  <c r="L294" i="49" s="1"/>
  <c r="I294" i="49"/>
  <c r="J294" i="49"/>
  <c r="K294" i="49"/>
  <c r="N294" i="49"/>
  <c r="A295" i="49"/>
  <c r="N295" i="49" s="1"/>
  <c r="B295" i="49"/>
  <c r="G295" i="49"/>
  <c r="H295" i="49"/>
  <c r="O295" i="49" s="1"/>
  <c r="I295" i="49"/>
  <c r="J295" i="49"/>
  <c r="K295" i="49"/>
  <c r="L295" i="49"/>
  <c r="A296" i="49"/>
  <c r="B296" i="49"/>
  <c r="G296" i="49"/>
  <c r="H296" i="49"/>
  <c r="L296" i="49" s="1"/>
  <c r="I296" i="49"/>
  <c r="J296" i="49"/>
  <c r="K296" i="49"/>
  <c r="N296" i="49"/>
  <c r="A297" i="49"/>
  <c r="B297" i="49"/>
  <c r="G297" i="49"/>
  <c r="H297" i="49"/>
  <c r="L297" i="49" s="1"/>
  <c r="I297" i="49"/>
  <c r="J297" i="49"/>
  <c r="K297" i="49"/>
  <c r="N297" i="49"/>
  <c r="A298" i="49"/>
  <c r="B298" i="49"/>
  <c r="G298" i="49"/>
  <c r="H298" i="49"/>
  <c r="L298" i="49" s="1"/>
  <c r="I298" i="49"/>
  <c r="J298" i="49"/>
  <c r="K298" i="49"/>
  <c r="N298" i="49"/>
  <c r="A299" i="49"/>
  <c r="N299" i="49" s="1"/>
  <c r="B299" i="49"/>
  <c r="G299" i="49"/>
  <c r="H299" i="49"/>
  <c r="O299" i="49" s="1"/>
  <c r="I299" i="49"/>
  <c r="J299" i="49"/>
  <c r="K299" i="49"/>
  <c r="L299" i="49"/>
  <c r="P299" i="49"/>
  <c r="A300" i="49"/>
  <c r="B300" i="49"/>
  <c r="G300" i="49"/>
  <c r="H300" i="49"/>
  <c r="L300" i="49" s="1"/>
  <c r="I300" i="49"/>
  <c r="J300" i="49"/>
  <c r="K300" i="49"/>
  <c r="N300" i="49"/>
  <c r="A301" i="49"/>
  <c r="B301" i="49"/>
  <c r="G301" i="49"/>
  <c r="H301" i="49"/>
  <c r="P301" i="49" s="1"/>
  <c r="I301" i="49"/>
  <c r="J301" i="49"/>
  <c r="K301" i="49"/>
  <c r="N301" i="49"/>
  <c r="A302" i="49"/>
  <c r="B302" i="49"/>
  <c r="G302" i="49"/>
  <c r="H302" i="49"/>
  <c r="L302" i="49" s="1"/>
  <c r="I302" i="49"/>
  <c r="J302" i="49"/>
  <c r="K302" i="49"/>
  <c r="N302" i="49"/>
  <c r="A303" i="49"/>
  <c r="B303" i="49"/>
  <c r="G303" i="49"/>
  <c r="H303" i="49"/>
  <c r="L303" i="49" s="1"/>
  <c r="I303" i="49"/>
  <c r="J303" i="49"/>
  <c r="K303" i="49"/>
  <c r="N303" i="49"/>
  <c r="O303" i="49"/>
  <c r="P303" i="49"/>
  <c r="A304" i="49"/>
  <c r="B304" i="49"/>
  <c r="G304" i="49"/>
  <c r="H304" i="49"/>
  <c r="L304" i="49" s="1"/>
  <c r="I304" i="49"/>
  <c r="J304" i="49"/>
  <c r="K304" i="49"/>
  <c r="N304" i="49"/>
  <c r="A305" i="49"/>
  <c r="B305" i="49"/>
  <c r="G305" i="49"/>
  <c r="H305" i="49"/>
  <c r="O305" i="49" s="1"/>
  <c r="I305" i="49"/>
  <c r="J305" i="49"/>
  <c r="K305" i="49"/>
  <c r="L305" i="49"/>
  <c r="M305" i="49"/>
  <c r="N305" i="49"/>
  <c r="P305" i="49"/>
  <c r="A306" i="49"/>
  <c r="B306" i="49"/>
  <c r="A307" i="49"/>
  <c r="B307" i="49"/>
  <c r="G307" i="49"/>
  <c r="H307" i="49"/>
  <c r="L307" i="49" s="1"/>
  <c r="I307" i="49"/>
  <c r="J307" i="49"/>
  <c r="K307" i="49"/>
  <c r="N307" i="49"/>
  <c r="P307" i="49"/>
  <c r="A308" i="49"/>
  <c r="B308" i="49"/>
  <c r="G308" i="49"/>
  <c r="H308" i="49"/>
  <c r="L308" i="49" s="1"/>
  <c r="I308" i="49"/>
  <c r="J308" i="49"/>
  <c r="K308" i="49"/>
  <c r="M308" i="49"/>
  <c r="N308" i="49"/>
  <c r="A309" i="49"/>
  <c r="B309" i="49"/>
  <c r="G309" i="49"/>
  <c r="H309" i="49"/>
  <c r="P309" i="49" s="1"/>
  <c r="I309" i="49"/>
  <c r="J309" i="49"/>
  <c r="K309" i="49"/>
  <c r="N309" i="49"/>
  <c r="A310" i="49"/>
  <c r="B310" i="49"/>
  <c r="G310" i="49"/>
  <c r="H310" i="49"/>
  <c r="L310" i="49" s="1"/>
  <c r="I310" i="49"/>
  <c r="J310" i="49"/>
  <c r="K310" i="49"/>
  <c r="N310" i="49"/>
  <c r="A311" i="49"/>
  <c r="N311" i="49" s="1"/>
  <c r="B311" i="49"/>
  <c r="G311" i="49"/>
  <c r="H311" i="49"/>
  <c r="O311" i="49" s="1"/>
  <c r="I311" i="49"/>
  <c r="J311" i="49"/>
  <c r="K311" i="49"/>
  <c r="L311" i="49"/>
  <c r="M311" i="49"/>
  <c r="P311" i="49"/>
  <c r="A312" i="49"/>
  <c r="B312" i="49"/>
  <c r="A313" i="49"/>
  <c r="B313" i="49"/>
  <c r="G313" i="49"/>
  <c r="H313" i="49"/>
  <c r="L313" i="49" s="1"/>
  <c r="I313" i="49"/>
  <c r="J313" i="49"/>
  <c r="K313" i="49"/>
  <c r="N313" i="49"/>
  <c r="O313" i="49"/>
  <c r="P313" i="49"/>
  <c r="A314" i="49"/>
  <c r="B314" i="49"/>
  <c r="G314" i="49"/>
  <c r="H314" i="49"/>
  <c r="L314" i="49" s="1"/>
  <c r="I314" i="49"/>
  <c r="J314" i="49"/>
  <c r="K314" i="49"/>
  <c r="N314" i="49"/>
  <c r="A315" i="49"/>
  <c r="N315" i="49" s="1"/>
  <c r="B315" i="49"/>
  <c r="G315" i="49"/>
  <c r="H315" i="49"/>
  <c r="O315" i="49" s="1"/>
  <c r="I315" i="49"/>
  <c r="J315" i="49"/>
  <c r="K315" i="49"/>
  <c r="L315" i="49"/>
  <c r="M315" i="49"/>
  <c r="P315" i="49"/>
  <c r="A316" i="49"/>
  <c r="B316" i="49"/>
  <c r="G316" i="49"/>
  <c r="H316" i="49"/>
  <c r="L316" i="49" s="1"/>
  <c r="I316" i="49"/>
  <c r="J316" i="49"/>
  <c r="K316" i="49"/>
  <c r="N316" i="49"/>
  <c r="A317" i="49"/>
  <c r="B317" i="49"/>
  <c r="G317" i="49"/>
  <c r="H317" i="49"/>
  <c r="O317" i="49" s="1"/>
  <c r="I317" i="49"/>
  <c r="J317" i="49"/>
  <c r="K317" i="49"/>
  <c r="N317" i="49"/>
  <c r="A318" i="49"/>
  <c r="B318" i="49"/>
  <c r="G318" i="49"/>
  <c r="H318" i="49"/>
  <c r="L318" i="49" s="1"/>
  <c r="I318" i="49"/>
  <c r="J318" i="49"/>
  <c r="K318" i="49"/>
  <c r="N318" i="49"/>
  <c r="A319" i="49"/>
  <c r="B319" i="49"/>
  <c r="G319" i="49"/>
  <c r="H319" i="49"/>
  <c r="O319" i="49" s="1"/>
  <c r="I319" i="49"/>
  <c r="J319" i="49"/>
  <c r="K319" i="49"/>
  <c r="N319" i="49"/>
  <c r="P319" i="49"/>
  <c r="A320" i="49"/>
  <c r="B320" i="49"/>
  <c r="A321" i="49"/>
  <c r="B321" i="49"/>
  <c r="G321" i="49"/>
  <c r="H321" i="49"/>
  <c r="L321" i="49" s="1"/>
  <c r="I321" i="49"/>
  <c r="J321" i="49"/>
  <c r="K321" i="49"/>
  <c r="N321" i="49"/>
  <c r="A322" i="49"/>
  <c r="B322" i="49"/>
  <c r="G322" i="49"/>
  <c r="H322" i="49"/>
  <c r="L322" i="49" s="1"/>
  <c r="I322" i="49"/>
  <c r="J322" i="49"/>
  <c r="K322" i="49"/>
  <c r="N322" i="49"/>
  <c r="O322" i="49"/>
  <c r="P322" i="49"/>
  <c r="A323" i="49"/>
  <c r="B323" i="49"/>
  <c r="G323" i="49"/>
  <c r="H323" i="49"/>
  <c r="L323" i="49" s="1"/>
  <c r="I323" i="49"/>
  <c r="J323" i="49"/>
  <c r="K323" i="49"/>
  <c r="N323" i="49"/>
  <c r="A324" i="49"/>
  <c r="B324" i="49"/>
  <c r="G324" i="49"/>
  <c r="H324" i="49"/>
  <c r="L324" i="49" s="1"/>
  <c r="I324" i="49"/>
  <c r="J324" i="49"/>
  <c r="K324" i="49"/>
  <c r="N324" i="49"/>
  <c r="O324" i="49"/>
  <c r="A325" i="49"/>
  <c r="B325" i="49"/>
  <c r="G325" i="49"/>
  <c r="H325" i="49"/>
  <c r="L325" i="49" s="1"/>
  <c r="I325" i="49"/>
  <c r="J325" i="49"/>
  <c r="K325" i="49"/>
  <c r="N325" i="49"/>
  <c r="P325" i="49"/>
  <c r="A326" i="49"/>
  <c r="B326" i="49"/>
  <c r="A327" i="49"/>
  <c r="B327" i="49"/>
  <c r="G327" i="49"/>
  <c r="H327" i="49"/>
  <c r="L327" i="49" s="1"/>
  <c r="I327" i="49"/>
  <c r="J327" i="49"/>
  <c r="K327" i="49"/>
  <c r="N327" i="49"/>
  <c r="A328" i="49"/>
  <c r="B328" i="49"/>
  <c r="G328" i="49"/>
  <c r="H328" i="49"/>
  <c r="L328" i="49" s="1"/>
  <c r="I328" i="49"/>
  <c r="J328" i="49"/>
  <c r="K328" i="49"/>
  <c r="N328" i="49"/>
  <c r="P328" i="49"/>
  <c r="A329" i="49"/>
  <c r="B329" i="49"/>
  <c r="G329" i="49"/>
  <c r="H329" i="49"/>
  <c r="L329" i="49" s="1"/>
  <c r="I329" i="49"/>
  <c r="J329" i="49"/>
  <c r="K329" i="49"/>
  <c r="N329" i="49"/>
  <c r="A330" i="49"/>
  <c r="B330" i="49"/>
  <c r="G330" i="49"/>
  <c r="H330" i="49"/>
  <c r="O330" i="49" s="1"/>
  <c r="I330" i="49"/>
  <c r="J330" i="49"/>
  <c r="K330" i="49"/>
  <c r="L330" i="49"/>
  <c r="M330" i="49"/>
  <c r="N330" i="49"/>
  <c r="P330" i="49"/>
  <c r="A331" i="49"/>
  <c r="B331" i="49"/>
  <c r="G331" i="49"/>
  <c r="H331" i="49"/>
  <c r="L331" i="49" s="1"/>
  <c r="I331" i="49"/>
  <c r="J331" i="49"/>
  <c r="K331" i="49"/>
  <c r="N331" i="49"/>
  <c r="A332" i="49"/>
  <c r="B332" i="49"/>
  <c r="G332" i="49"/>
  <c r="H332" i="49"/>
  <c r="O332" i="49" s="1"/>
  <c r="I332" i="49"/>
  <c r="J332" i="49"/>
  <c r="K332" i="49"/>
  <c r="N332" i="49"/>
  <c r="P332" i="49"/>
  <c r="A333" i="49"/>
  <c r="B333" i="49"/>
  <c r="G333" i="49"/>
  <c r="H333" i="49"/>
  <c r="L333" i="49" s="1"/>
  <c r="I333" i="49"/>
  <c r="J333" i="49"/>
  <c r="K333" i="49"/>
  <c r="N333" i="49"/>
  <c r="A334" i="49"/>
  <c r="B334" i="49"/>
  <c r="G334" i="49"/>
  <c r="H334" i="49"/>
  <c r="O334" i="49" s="1"/>
  <c r="I334" i="49"/>
  <c r="J334" i="49"/>
  <c r="K334" i="49"/>
  <c r="N334" i="49"/>
  <c r="A335" i="49"/>
  <c r="B335" i="49"/>
  <c r="G335" i="49"/>
  <c r="H335" i="49"/>
  <c r="L335" i="49" s="1"/>
  <c r="I335" i="49"/>
  <c r="J335" i="49"/>
  <c r="K335" i="49"/>
  <c r="N335" i="49"/>
  <c r="P335" i="49"/>
  <c r="A336" i="49"/>
  <c r="B336" i="49"/>
  <c r="G336" i="49"/>
  <c r="H336" i="49"/>
  <c r="M336" i="49" s="1"/>
  <c r="I336" i="49"/>
  <c r="J336" i="49"/>
  <c r="K336" i="49"/>
  <c r="L336" i="49"/>
  <c r="N336" i="49"/>
  <c r="O336" i="49"/>
  <c r="P336" i="49"/>
  <c r="A337" i="49"/>
  <c r="B337" i="49"/>
  <c r="G337" i="49"/>
  <c r="H337" i="49"/>
  <c r="L337" i="49" s="1"/>
  <c r="I337" i="49"/>
  <c r="J337" i="49"/>
  <c r="K337" i="49"/>
  <c r="N337" i="49"/>
  <c r="A338" i="49"/>
  <c r="B338" i="49"/>
  <c r="G338" i="49"/>
  <c r="H338" i="49"/>
  <c r="O338" i="49" s="1"/>
  <c r="I338" i="49"/>
  <c r="J338" i="49"/>
  <c r="K338" i="49"/>
  <c r="N338" i="49"/>
  <c r="A339" i="49"/>
  <c r="B339" i="49"/>
  <c r="G339" i="49"/>
  <c r="H339" i="49"/>
  <c r="L339" i="49" s="1"/>
  <c r="I339" i="49"/>
  <c r="J339" i="49"/>
  <c r="K339" i="49"/>
  <c r="N339" i="49"/>
  <c r="P339" i="49"/>
  <c r="A340" i="49"/>
  <c r="B340" i="49"/>
  <c r="G340" i="49"/>
  <c r="H340" i="49"/>
  <c r="O340" i="49" s="1"/>
  <c r="I340" i="49"/>
  <c r="J340" i="49"/>
  <c r="K340" i="49"/>
  <c r="M340" i="49"/>
  <c r="N340" i="49"/>
  <c r="A341" i="49"/>
  <c r="B341" i="49"/>
  <c r="G341" i="49"/>
  <c r="H341" i="49"/>
  <c r="L341" i="49" s="1"/>
  <c r="I341" i="49"/>
  <c r="J341" i="49"/>
  <c r="K341" i="49"/>
  <c r="N341" i="49"/>
  <c r="A342" i="49"/>
  <c r="B342" i="49"/>
  <c r="G342" i="49"/>
  <c r="H342" i="49"/>
  <c r="O342" i="49" s="1"/>
  <c r="I342" i="49"/>
  <c r="J342" i="49"/>
  <c r="K342" i="49"/>
  <c r="M342" i="49"/>
  <c r="N342" i="49"/>
  <c r="P342" i="49"/>
  <c r="A343" i="49"/>
  <c r="B343" i="49"/>
  <c r="G343" i="49"/>
  <c r="H343" i="49"/>
  <c r="L343" i="49" s="1"/>
  <c r="I343" i="49"/>
  <c r="J343" i="49"/>
  <c r="K343" i="49"/>
  <c r="N343" i="49"/>
  <c r="A344" i="49"/>
  <c r="B344" i="49"/>
  <c r="G344" i="49"/>
  <c r="H344" i="49"/>
  <c r="O344" i="49" s="1"/>
  <c r="I344" i="49"/>
  <c r="J344" i="49"/>
  <c r="K344" i="49"/>
  <c r="N344" i="49"/>
  <c r="A345" i="49"/>
  <c r="B345" i="49"/>
  <c r="G345" i="49"/>
  <c r="H345" i="49"/>
  <c r="L345" i="49" s="1"/>
  <c r="I345" i="49"/>
  <c r="J345" i="49"/>
  <c r="K345" i="49"/>
  <c r="N345" i="49"/>
  <c r="P345" i="49"/>
  <c r="A346" i="49"/>
  <c r="B346" i="49"/>
  <c r="G346" i="49"/>
  <c r="H346" i="49"/>
  <c r="O346" i="49" s="1"/>
  <c r="I346" i="49"/>
  <c r="J346" i="49"/>
  <c r="K346" i="49"/>
  <c r="L346" i="49"/>
  <c r="N346" i="49"/>
  <c r="A347" i="49"/>
  <c r="B347" i="49"/>
  <c r="G347" i="49"/>
  <c r="H347" i="49"/>
  <c r="L347" i="49" s="1"/>
  <c r="I347" i="49"/>
  <c r="J347" i="49"/>
  <c r="K347" i="49"/>
  <c r="N347" i="49"/>
  <c r="A348" i="49"/>
  <c r="B348" i="49"/>
  <c r="A349" i="49"/>
  <c r="B349" i="49"/>
  <c r="G349" i="49"/>
  <c r="H349" i="49"/>
  <c r="L349" i="49" s="1"/>
  <c r="I349" i="49"/>
  <c r="J349" i="49"/>
  <c r="K349" i="49"/>
  <c r="N349" i="49"/>
  <c r="A350" i="49"/>
  <c r="B350" i="49"/>
  <c r="G350" i="49"/>
  <c r="H350" i="49"/>
  <c r="O350" i="49" s="1"/>
  <c r="I350" i="49"/>
  <c r="J350" i="49"/>
  <c r="K350" i="49"/>
  <c r="N350" i="49"/>
  <c r="P350" i="49"/>
  <c r="A351" i="49"/>
  <c r="B351" i="49"/>
  <c r="G351" i="49"/>
  <c r="H351" i="49"/>
  <c r="L351" i="49" s="1"/>
  <c r="I351" i="49"/>
  <c r="J351" i="49"/>
  <c r="K351" i="49"/>
  <c r="N351" i="49"/>
  <c r="P351" i="49"/>
  <c r="A352" i="49"/>
  <c r="B352" i="49"/>
  <c r="G352" i="49"/>
  <c r="H352" i="49"/>
  <c r="O352" i="49" s="1"/>
  <c r="I352" i="49"/>
  <c r="J352" i="49"/>
  <c r="K352" i="49"/>
  <c r="L352" i="49"/>
  <c r="N352" i="49"/>
  <c r="A353" i="49"/>
  <c r="B353" i="49"/>
  <c r="G353" i="49"/>
  <c r="H353" i="49"/>
  <c r="L353" i="49" s="1"/>
  <c r="I353" i="49"/>
  <c r="J353" i="49"/>
  <c r="K353" i="49"/>
  <c r="N353" i="49"/>
  <c r="A354" i="49"/>
  <c r="B354" i="49"/>
  <c r="G354" i="49"/>
  <c r="H354" i="49"/>
  <c r="O354" i="49" s="1"/>
  <c r="I354" i="49"/>
  <c r="J354" i="49"/>
  <c r="K354" i="49"/>
  <c r="N354" i="49"/>
  <c r="A355" i="49"/>
  <c r="B355" i="49"/>
  <c r="G355" i="49"/>
  <c r="H355" i="49"/>
  <c r="L355" i="49" s="1"/>
  <c r="I355" i="49"/>
  <c r="J355" i="49"/>
  <c r="K355" i="49"/>
  <c r="N355" i="49"/>
  <c r="A356" i="49"/>
  <c r="B356" i="49"/>
  <c r="G356" i="49"/>
  <c r="H356" i="49"/>
  <c r="O356" i="49" s="1"/>
  <c r="I356" i="49"/>
  <c r="J356" i="49"/>
  <c r="K356" i="49"/>
  <c r="M356" i="49"/>
  <c r="N356" i="49"/>
  <c r="A357" i="49"/>
  <c r="B357" i="49"/>
  <c r="G357" i="49"/>
  <c r="H357" i="49"/>
  <c r="L357" i="49" s="1"/>
  <c r="I357" i="49"/>
  <c r="J357" i="49"/>
  <c r="K357" i="49"/>
  <c r="N357" i="49"/>
  <c r="A358" i="49"/>
  <c r="B358" i="49"/>
  <c r="G358" i="49"/>
  <c r="H358" i="49"/>
  <c r="O358" i="49" s="1"/>
  <c r="I358" i="49"/>
  <c r="J358" i="49"/>
  <c r="K358" i="49"/>
  <c r="M358" i="49"/>
  <c r="N358" i="49"/>
  <c r="A359" i="49"/>
  <c r="B359" i="49"/>
  <c r="G359" i="49"/>
  <c r="H359" i="49"/>
  <c r="L359" i="49" s="1"/>
  <c r="I359" i="49"/>
  <c r="J359" i="49"/>
  <c r="K359" i="49"/>
  <c r="N359" i="49"/>
  <c r="P359" i="49"/>
  <c r="A360" i="49"/>
  <c r="B360" i="49"/>
  <c r="G360" i="49"/>
  <c r="H360" i="49"/>
  <c r="O360" i="49" s="1"/>
  <c r="I360" i="49"/>
  <c r="J360" i="49"/>
  <c r="K360" i="49"/>
  <c r="N360" i="49"/>
  <c r="A361" i="49"/>
  <c r="B361" i="49"/>
  <c r="G361" i="49"/>
  <c r="H361" i="49"/>
  <c r="L361" i="49" s="1"/>
  <c r="I361" i="49"/>
  <c r="J361" i="49"/>
  <c r="K361" i="49"/>
  <c r="N361" i="49"/>
  <c r="A362" i="49"/>
  <c r="B362" i="49"/>
  <c r="G362" i="49"/>
  <c r="H362" i="49"/>
  <c r="O362" i="49" s="1"/>
  <c r="I362" i="49"/>
  <c r="J362" i="49"/>
  <c r="K362" i="49"/>
  <c r="N362" i="49"/>
  <c r="P362" i="49"/>
  <c r="A363" i="49"/>
  <c r="B363" i="49"/>
  <c r="G363" i="49"/>
  <c r="H363" i="49"/>
  <c r="L363" i="49" s="1"/>
  <c r="I363" i="49"/>
  <c r="J363" i="49"/>
  <c r="K363" i="49"/>
  <c r="N363" i="49"/>
  <c r="A364" i="49"/>
  <c r="B364" i="49"/>
  <c r="G364" i="49"/>
  <c r="H364" i="49"/>
  <c r="O364" i="49" s="1"/>
  <c r="I364" i="49"/>
  <c r="J364" i="49"/>
  <c r="K364" i="49"/>
  <c r="L364" i="49"/>
  <c r="M364" i="49"/>
  <c r="N364" i="49"/>
  <c r="A365" i="49"/>
  <c r="B365" i="49"/>
  <c r="G365" i="49"/>
  <c r="H365" i="49"/>
  <c r="L365" i="49" s="1"/>
  <c r="I365" i="49"/>
  <c r="J365" i="49"/>
  <c r="K365" i="49"/>
  <c r="N365" i="49"/>
  <c r="A366" i="49"/>
  <c r="B366" i="49"/>
  <c r="G366" i="49"/>
  <c r="H366" i="49"/>
  <c r="O366" i="49" s="1"/>
  <c r="I366" i="49"/>
  <c r="J366" i="49"/>
  <c r="K366" i="49"/>
  <c r="M366" i="49"/>
  <c r="N366" i="49"/>
  <c r="P366" i="49"/>
  <c r="A367" i="49"/>
  <c r="B367" i="49"/>
  <c r="G367" i="49"/>
  <c r="H367" i="49"/>
  <c r="L367" i="49" s="1"/>
  <c r="I367" i="49"/>
  <c r="J367" i="49"/>
  <c r="K367" i="49"/>
  <c r="N367" i="49"/>
  <c r="A368" i="49"/>
  <c r="B368" i="49"/>
  <c r="G368" i="49"/>
  <c r="H368" i="49"/>
  <c r="O368" i="49" s="1"/>
  <c r="I368" i="49"/>
  <c r="J368" i="49"/>
  <c r="K368" i="49"/>
  <c r="N368" i="49"/>
  <c r="A369" i="49"/>
  <c r="B369" i="49"/>
  <c r="G369" i="49"/>
  <c r="H369" i="49"/>
  <c r="L369" i="49" s="1"/>
  <c r="I369" i="49"/>
  <c r="J369" i="49"/>
  <c r="K369" i="49"/>
  <c r="N369" i="49"/>
  <c r="A370" i="49"/>
  <c r="B370" i="49"/>
  <c r="G370" i="49"/>
  <c r="H370" i="49"/>
  <c r="O370" i="49" s="1"/>
  <c r="I370" i="49"/>
  <c r="J370" i="49"/>
  <c r="K370" i="49"/>
  <c r="M370" i="49"/>
  <c r="N370" i="49"/>
  <c r="A371" i="49"/>
  <c r="B371" i="49"/>
  <c r="G371" i="49"/>
  <c r="H371" i="49"/>
  <c r="L371" i="49" s="1"/>
  <c r="I371" i="49"/>
  <c r="J371" i="49"/>
  <c r="K371" i="49"/>
  <c r="N371" i="49"/>
  <c r="A372" i="49"/>
  <c r="B372" i="49"/>
  <c r="G372" i="49"/>
  <c r="H372" i="49"/>
  <c r="O372" i="49" s="1"/>
  <c r="I372" i="49"/>
  <c r="J372" i="49"/>
  <c r="K372" i="49"/>
  <c r="L372" i="49"/>
  <c r="M372" i="49"/>
  <c r="N372" i="49"/>
  <c r="P372" i="49"/>
  <c r="A373" i="49"/>
  <c r="B373" i="49"/>
  <c r="G373" i="49"/>
  <c r="H373" i="49"/>
  <c r="L373" i="49" s="1"/>
  <c r="I373" i="49"/>
  <c r="J373" i="49"/>
  <c r="K373" i="49"/>
  <c r="N373" i="49"/>
  <c r="A374" i="49"/>
  <c r="B374" i="49"/>
  <c r="G374" i="49"/>
  <c r="H374" i="49"/>
  <c r="O374" i="49" s="1"/>
  <c r="I374" i="49"/>
  <c r="J374" i="49"/>
  <c r="K374" i="49"/>
  <c r="M374" i="49"/>
  <c r="N374" i="49"/>
  <c r="P374" i="49"/>
  <c r="A375" i="49"/>
  <c r="B375" i="49"/>
  <c r="G375" i="49"/>
  <c r="H375" i="49"/>
  <c r="L375" i="49" s="1"/>
  <c r="I375" i="49"/>
  <c r="J375" i="49"/>
  <c r="K375" i="49"/>
  <c r="N375" i="49"/>
  <c r="A376" i="49"/>
  <c r="B376" i="49"/>
  <c r="G376" i="49"/>
  <c r="H376" i="49"/>
  <c r="O376" i="49" s="1"/>
  <c r="I376" i="49"/>
  <c r="J376" i="49"/>
  <c r="K376" i="49"/>
  <c r="N376" i="49"/>
  <c r="A377" i="49"/>
  <c r="B377" i="49"/>
  <c r="G377" i="49"/>
  <c r="H377" i="49"/>
  <c r="L377" i="49" s="1"/>
  <c r="I377" i="49"/>
  <c r="J377" i="49"/>
  <c r="K377" i="49"/>
  <c r="N377" i="49"/>
  <c r="A378" i="49"/>
  <c r="B378" i="49"/>
  <c r="G378" i="49"/>
  <c r="H378" i="49"/>
  <c r="I378" i="49"/>
  <c r="J378" i="49"/>
  <c r="K378" i="49"/>
  <c r="L378" i="49"/>
  <c r="M378" i="49"/>
  <c r="N378" i="49"/>
  <c r="O378" i="49"/>
  <c r="P378" i="49"/>
  <c r="A379" i="49"/>
  <c r="B379" i="49"/>
  <c r="G379" i="49"/>
  <c r="H379" i="49"/>
  <c r="L379" i="49" s="1"/>
  <c r="I379" i="49"/>
  <c r="J379" i="49"/>
  <c r="K379" i="49"/>
  <c r="N379" i="49"/>
  <c r="A380" i="49"/>
  <c r="B380" i="49"/>
  <c r="G380" i="49"/>
  <c r="H380" i="49"/>
  <c r="L380" i="49" s="1"/>
  <c r="I380" i="49"/>
  <c r="J380" i="49"/>
  <c r="K380" i="49"/>
  <c r="N380" i="49"/>
  <c r="O380" i="49"/>
  <c r="P380" i="49"/>
  <c r="A381" i="49"/>
  <c r="B381" i="49"/>
  <c r="G381" i="49"/>
  <c r="H381" i="49"/>
  <c r="L381" i="49" s="1"/>
  <c r="I381" i="49"/>
  <c r="J381" i="49"/>
  <c r="K381" i="49"/>
  <c r="N381" i="49"/>
  <c r="A382" i="49"/>
  <c r="B382" i="49"/>
  <c r="G382" i="49"/>
  <c r="H382" i="49"/>
  <c r="L382" i="49" s="1"/>
  <c r="I382" i="49"/>
  <c r="J382" i="49"/>
  <c r="K382" i="49"/>
  <c r="N382" i="49"/>
  <c r="P382" i="49"/>
  <c r="A383" i="49"/>
  <c r="B383" i="49"/>
  <c r="G383" i="49"/>
  <c r="H383" i="49"/>
  <c r="L383" i="49" s="1"/>
  <c r="I383" i="49"/>
  <c r="J383" i="49"/>
  <c r="K383" i="49"/>
  <c r="N383" i="49"/>
  <c r="N6" i="49"/>
  <c r="A7" i="48"/>
  <c r="N7" i="48" s="1"/>
  <c r="B7" i="48"/>
  <c r="G7" i="48"/>
  <c r="H7" i="48"/>
  <c r="I7" i="48"/>
  <c r="J7" i="48"/>
  <c r="K7" i="48"/>
  <c r="A8" i="48"/>
  <c r="N8" i="48" s="1"/>
  <c r="B8" i="48"/>
  <c r="G8" i="48"/>
  <c r="H8" i="48"/>
  <c r="I8" i="48"/>
  <c r="J8" i="48"/>
  <c r="K8" i="48"/>
  <c r="A9" i="48"/>
  <c r="N9" i="48" s="1"/>
  <c r="G9" i="48"/>
  <c r="H9" i="48"/>
  <c r="M9" i="48" s="1"/>
  <c r="I9" i="48"/>
  <c r="J9" i="48"/>
  <c r="K9" i="48"/>
  <c r="A10" i="48"/>
  <c r="N10" i="48" s="1"/>
  <c r="G10" i="48"/>
  <c r="H10" i="48"/>
  <c r="I10" i="48"/>
  <c r="J10" i="48"/>
  <c r="K10" i="48"/>
  <c r="A11" i="48"/>
  <c r="N11" i="48" s="1"/>
  <c r="B11" i="48"/>
  <c r="G11" i="48"/>
  <c r="H11" i="48"/>
  <c r="L11" i="48" s="1"/>
  <c r="I11" i="48"/>
  <c r="J11" i="48"/>
  <c r="K11" i="48"/>
  <c r="A12" i="48"/>
  <c r="N12" i="48" s="1"/>
  <c r="B12" i="48"/>
  <c r="G12" i="48"/>
  <c r="H12" i="48"/>
  <c r="I12" i="48"/>
  <c r="J12" i="48"/>
  <c r="K12" i="48"/>
  <c r="A13" i="48"/>
  <c r="N13" i="48" s="1"/>
  <c r="B13" i="48"/>
  <c r="G13" i="48"/>
  <c r="H13" i="48"/>
  <c r="I13" i="48"/>
  <c r="J13" i="48"/>
  <c r="K13" i="48"/>
  <c r="A14" i="48"/>
  <c r="N14" i="48" s="1"/>
  <c r="B14" i="48"/>
  <c r="G14" i="48"/>
  <c r="H14" i="48"/>
  <c r="I14" i="48"/>
  <c r="J14" i="48"/>
  <c r="K14" i="48"/>
  <c r="A15" i="48"/>
  <c r="N15" i="48" s="1"/>
  <c r="B15" i="48"/>
  <c r="G15" i="48"/>
  <c r="H15" i="48"/>
  <c r="I15" i="48"/>
  <c r="J15" i="48"/>
  <c r="K15" i="48"/>
  <c r="A16" i="48"/>
  <c r="N16" i="48" s="1"/>
  <c r="B16" i="48"/>
  <c r="G16" i="48"/>
  <c r="H16" i="48"/>
  <c r="I16" i="48"/>
  <c r="J16" i="48"/>
  <c r="K16" i="48"/>
  <c r="A17" i="48"/>
  <c r="N17" i="48" s="1"/>
  <c r="B17" i="48"/>
  <c r="G17" i="48"/>
  <c r="H17" i="48"/>
  <c r="M17" i="48" s="1"/>
  <c r="I17" i="48"/>
  <c r="J17" i="48"/>
  <c r="K17" i="48"/>
  <c r="A18" i="48"/>
  <c r="N18" i="48" s="1"/>
  <c r="B18" i="48"/>
  <c r="G18" i="48"/>
  <c r="H18" i="48"/>
  <c r="I18" i="48"/>
  <c r="J18" i="48"/>
  <c r="K18" i="48"/>
  <c r="A19" i="48"/>
  <c r="N19" i="48" s="1"/>
  <c r="B19" i="48"/>
  <c r="G19" i="48"/>
  <c r="H19" i="48"/>
  <c r="L19" i="48" s="1"/>
  <c r="I19" i="48"/>
  <c r="J19" i="48"/>
  <c r="K19" i="48"/>
  <c r="A20" i="48"/>
  <c r="N20" i="48" s="1"/>
  <c r="B20" i="48"/>
  <c r="G20" i="48"/>
  <c r="H20" i="48"/>
  <c r="P20" i="48" s="1"/>
  <c r="I20" i="48"/>
  <c r="J20" i="48"/>
  <c r="K20" i="48"/>
  <c r="A21" i="48"/>
  <c r="N21" i="48" s="1"/>
  <c r="B21" i="48"/>
  <c r="G21" i="48"/>
  <c r="H21" i="48"/>
  <c r="M21" i="48" s="1"/>
  <c r="I21" i="48"/>
  <c r="J21" i="48"/>
  <c r="K21" i="48"/>
  <c r="L21" i="48"/>
  <c r="A22" i="48"/>
  <c r="N22" i="48" s="1"/>
  <c r="B22" i="48"/>
  <c r="G22" i="48"/>
  <c r="H22" i="48"/>
  <c r="O22" i="48" s="1"/>
  <c r="I22" i="48"/>
  <c r="J22" i="48"/>
  <c r="K22" i="48"/>
  <c r="A23" i="48"/>
  <c r="N23" i="48" s="1"/>
  <c r="B23" i="48"/>
  <c r="G23" i="48"/>
  <c r="H23" i="48"/>
  <c r="P23" i="48" s="1"/>
  <c r="I23" i="48"/>
  <c r="J23" i="48"/>
  <c r="K23" i="48"/>
  <c r="A24" i="48"/>
  <c r="N24" i="48" s="1"/>
  <c r="B24" i="48"/>
  <c r="G24" i="48"/>
  <c r="H24" i="48"/>
  <c r="I24" i="48"/>
  <c r="J24" i="48"/>
  <c r="K24" i="48"/>
  <c r="A25" i="48"/>
  <c r="N25" i="48" s="1"/>
  <c r="B25" i="48"/>
  <c r="G25" i="48"/>
  <c r="H25" i="48"/>
  <c r="O25" i="48" s="1"/>
  <c r="I25" i="48"/>
  <c r="J25" i="48"/>
  <c r="K25" i="48"/>
  <c r="A26" i="48"/>
  <c r="N26" i="48" s="1"/>
  <c r="B26" i="48"/>
  <c r="G26" i="48"/>
  <c r="H26" i="48"/>
  <c r="I26" i="48"/>
  <c r="J26" i="48"/>
  <c r="K26" i="48"/>
  <c r="A27" i="48"/>
  <c r="N27" i="48" s="1"/>
  <c r="B27" i="48"/>
  <c r="G27" i="48"/>
  <c r="H27" i="48"/>
  <c r="L27" i="48" s="1"/>
  <c r="I27" i="48"/>
  <c r="J27" i="48"/>
  <c r="K27" i="48"/>
  <c r="A28" i="48"/>
  <c r="N28" i="48" s="1"/>
  <c r="B28" i="48"/>
  <c r="G28" i="48"/>
  <c r="H28" i="48"/>
  <c r="I28" i="48"/>
  <c r="J28" i="48"/>
  <c r="K28" i="48"/>
  <c r="A29" i="48"/>
  <c r="N29" i="48" s="1"/>
  <c r="B29" i="48"/>
  <c r="G29" i="48"/>
  <c r="H29" i="48"/>
  <c r="L29" i="48" s="1"/>
  <c r="I29" i="48"/>
  <c r="J29" i="48"/>
  <c r="K29" i="48"/>
  <c r="P29" i="48"/>
  <c r="A30" i="48"/>
  <c r="N30" i="48" s="1"/>
  <c r="B30" i="48"/>
  <c r="G30" i="48"/>
  <c r="H30" i="48"/>
  <c r="O30" i="48" s="1"/>
  <c r="I30" i="48"/>
  <c r="J30" i="48"/>
  <c r="K30" i="48"/>
  <c r="A31" i="48"/>
  <c r="N31" i="48" s="1"/>
  <c r="B31" i="48"/>
  <c r="G31" i="48"/>
  <c r="H31" i="48"/>
  <c r="L31" i="48" s="1"/>
  <c r="I31" i="48"/>
  <c r="J31" i="48"/>
  <c r="K31" i="48"/>
  <c r="A32" i="48"/>
  <c r="N32" i="48" s="1"/>
  <c r="B32" i="48"/>
  <c r="G32" i="48"/>
  <c r="H32" i="48"/>
  <c r="O32" i="48" s="1"/>
  <c r="I32" i="48"/>
  <c r="J32" i="48"/>
  <c r="K32" i="48"/>
  <c r="A33" i="48"/>
  <c r="N33" i="48" s="1"/>
  <c r="B33" i="48"/>
  <c r="G33" i="48"/>
  <c r="H33" i="48"/>
  <c r="I33" i="48"/>
  <c r="J33" i="48"/>
  <c r="K33" i="48"/>
  <c r="A34" i="48"/>
  <c r="N34" i="48" s="1"/>
  <c r="B34" i="48"/>
  <c r="G34" i="48"/>
  <c r="H34" i="48"/>
  <c r="I34" i="48"/>
  <c r="J34" i="48"/>
  <c r="K34" i="48"/>
  <c r="A35" i="48"/>
  <c r="N35" i="48" s="1"/>
  <c r="B35" i="48"/>
  <c r="G35" i="48"/>
  <c r="H35" i="48"/>
  <c r="P35" i="48" s="1"/>
  <c r="I35" i="48"/>
  <c r="J35" i="48"/>
  <c r="K35" i="48"/>
  <c r="A36" i="48"/>
  <c r="N36" i="48" s="1"/>
  <c r="B36" i="48"/>
  <c r="G36" i="48"/>
  <c r="H36" i="48"/>
  <c r="P36" i="48" s="1"/>
  <c r="I36" i="48"/>
  <c r="J36" i="48"/>
  <c r="K36" i="48"/>
  <c r="A37" i="48"/>
  <c r="N37" i="48" s="1"/>
  <c r="B37" i="48"/>
  <c r="G37" i="48"/>
  <c r="H37" i="48"/>
  <c r="L37" i="48" s="1"/>
  <c r="I37" i="48"/>
  <c r="J37" i="48"/>
  <c r="K37" i="48"/>
  <c r="A38" i="48"/>
  <c r="N38" i="48" s="1"/>
  <c r="B38" i="48"/>
  <c r="G38" i="48"/>
  <c r="H38" i="48"/>
  <c r="I38" i="48"/>
  <c r="J38" i="48"/>
  <c r="K38" i="48"/>
  <c r="A39" i="48"/>
  <c r="N39" i="48" s="1"/>
  <c r="B39" i="48"/>
  <c r="G39" i="48"/>
  <c r="H39" i="48"/>
  <c r="L39" i="48" s="1"/>
  <c r="I39" i="48"/>
  <c r="J39" i="48"/>
  <c r="K39" i="48"/>
  <c r="P39" i="48"/>
  <c r="A40" i="48"/>
  <c r="N40" i="48" s="1"/>
  <c r="B40" i="48"/>
  <c r="G40" i="48"/>
  <c r="H40" i="48"/>
  <c r="I40" i="48"/>
  <c r="J40" i="48"/>
  <c r="K40" i="48"/>
  <c r="A41" i="48"/>
  <c r="N41" i="48" s="1"/>
  <c r="B41" i="48"/>
  <c r="G41" i="48"/>
  <c r="H41" i="48"/>
  <c r="P41" i="48" s="1"/>
  <c r="I41" i="48"/>
  <c r="J41" i="48"/>
  <c r="K41" i="48"/>
  <c r="A42" i="48"/>
  <c r="N42" i="48" s="1"/>
  <c r="B42" i="48"/>
  <c r="G42" i="48"/>
  <c r="H42" i="48"/>
  <c r="I42" i="48"/>
  <c r="J42" i="48"/>
  <c r="K42" i="48"/>
  <c r="A43" i="48"/>
  <c r="N43" i="48" s="1"/>
  <c r="B43" i="48"/>
  <c r="G43" i="48"/>
  <c r="H43" i="48"/>
  <c r="L43" i="48" s="1"/>
  <c r="I43" i="48"/>
  <c r="J43" i="48"/>
  <c r="K43" i="48"/>
  <c r="A44" i="48"/>
  <c r="N44" i="48" s="1"/>
  <c r="B44" i="48"/>
  <c r="G44" i="48"/>
  <c r="H44" i="48"/>
  <c r="I44" i="48"/>
  <c r="J44" i="48"/>
  <c r="K44" i="48"/>
  <c r="A45" i="48"/>
  <c r="N45" i="48" s="1"/>
  <c r="B45" i="48"/>
  <c r="G45" i="48"/>
  <c r="H45" i="48"/>
  <c r="L45" i="48" s="1"/>
  <c r="I45" i="48"/>
  <c r="J45" i="48"/>
  <c r="K45" i="48"/>
  <c r="A46" i="48"/>
  <c r="N46" i="48" s="1"/>
  <c r="B46" i="48"/>
  <c r="G46" i="48"/>
  <c r="H46" i="48"/>
  <c r="O46" i="48" s="1"/>
  <c r="I46" i="48"/>
  <c r="J46" i="48"/>
  <c r="K46" i="48"/>
  <c r="A47" i="48"/>
  <c r="N47" i="48" s="1"/>
  <c r="B47" i="48"/>
  <c r="G47" i="48"/>
  <c r="H47" i="48"/>
  <c r="O47" i="48" s="1"/>
  <c r="I47" i="48"/>
  <c r="J47" i="48"/>
  <c r="K47" i="48"/>
  <c r="A48" i="48"/>
  <c r="N48" i="48" s="1"/>
  <c r="B48" i="48"/>
  <c r="G48" i="48"/>
  <c r="H48" i="48"/>
  <c r="O48" i="48" s="1"/>
  <c r="I48" i="48"/>
  <c r="J48" i="48"/>
  <c r="K48" i="48"/>
  <c r="A49" i="48"/>
  <c r="N49" i="48" s="1"/>
  <c r="B49" i="48"/>
  <c r="G49" i="48"/>
  <c r="H49" i="48"/>
  <c r="L49" i="48" s="1"/>
  <c r="I49" i="48"/>
  <c r="J49" i="48"/>
  <c r="K49" i="48"/>
  <c r="A50" i="48"/>
  <c r="N50" i="48" s="1"/>
  <c r="B50" i="48"/>
  <c r="G50" i="48"/>
  <c r="H50" i="48"/>
  <c r="I50" i="48"/>
  <c r="J50" i="48"/>
  <c r="K50" i="48"/>
  <c r="A51" i="48"/>
  <c r="N51" i="48" s="1"/>
  <c r="B51" i="48"/>
  <c r="G51" i="48"/>
  <c r="H51" i="48"/>
  <c r="L51" i="48" s="1"/>
  <c r="I51" i="48"/>
  <c r="J51" i="48"/>
  <c r="K51" i="48"/>
  <c r="A52" i="48"/>
  <c r="N52" i="48" s="1"/>
  <c r="B52" i="48"/>
  <c r="G52" i="48"/>
  <c r="H52" i="48"/>
  <c r="P52" i="48" s="1"/>
  <c r="I52" i="48"/>
  <c r="J52" i="48"/>
  <c r="K52" i="48"/>
  <c r="A53" i="48"/>
  <c r="N53" i="48" s="1"/>
  <c r="B53" i="48"/>
  <c r="G53" i="48"/>
  <c r="H53" i="48"/>
  <c r="P53" i="48" s="1"/>
  <c r="I53" i="48"/>
  <c r="J53" i="48"/>
  <c r="K53" i="48"/>
  <c r="A54" i="48"/>
  <c r="B54" i="48"/>
  <c r="A55" i="48"/>
  <c r="N55" i="48" s="1"/>
  <c r="B55" i="48"/>
  <c r="G55" i="48"/>
  <c r="H55" i="48"/>
  <c r="L55" i="48" s="1"/>
  <c r="I55" i="48"/>
  <c r="J55" i="48"/>
  <c r="K55" i="48"/>
  <c r="A56" i="48"/>
  <c r="N56" i="48" s="1"/>
  <c r="B56" i="48"/>
  <c r="G56" i="48"/>
  <c r="H56" i="48"/>
  <c r="I56" i="48"/>
  <c r="J56" i="48"/>
  <c r="K56" i="48"/>
  <c r="A57" i="48"/>
  <c r="N57" i="48" s="1"/>
  <c r="B57" i="48"/>
  <c r="G57" i="48"/>
  <c r="H57" i="48"/>
  <c r="P57" i="48" s="1"/>
  <c r="I57" i="48"/>
  <c r="J57" i="48"/>
  <c r="K57" i="48"/>
  <c r="A58" i="48"/>
  <c r="N58" i="48" s="1"/>
  <c r="B58" i="48"/>
  <c r="G58" i="48"/>
  <c r="H58" i="48"/>
  <c r="I58" i="48"/>
  <c r="J58" i="48"/>
  <c r="K58" i="48"/>
  <c r="A59" i="48"/>
  <c r="N59" i="48" s="1"/>
  <c r="B59" i="48"/>
  <c r="G59" i="48"/>
  <c r="H59" i="48"/>
  <c r="O59" i="48" s="1"/>
  <c r="I59" i="48"/>
  <c r="J59" i="48"/>
  <c r="K59" i="48"/>
  <c r="A60" i="48"/>
  <c r="N60" i="48" s="1"/>
  <c r="B60" i="48"/>
  <c r="G60" i="48"/>
  <c r="H60" i="48"/>
  <c r="I60" i="48"/>
  <c r="J60" i="48"/>
  <c r="K60" i="48"/>
  <c r="A61" i="48"/>
  <c r="N61" i="48" s="1"/>
  <c r="B61" i="48"/>
  <c r="G61" i="48"/>
  <c r="H61" i="48"/>
  <c r="L61" i="48" s="1"/>
  <c r="I61" i="48"/>
  <c r="J61" i="48"/>
  <c r="K61" i="48"/>
  <c r="A62" i="48"/>
  <c r="N62" i="48" s="1"/>
  <c r="B62" i="48"/>
  <c r="G62" i="48"/>
  <c r="H62" i="48"/>
  <c r="O62" i="48" s="1"/>
  <c r="I62" i="48"/>
  <c r="J62" i="48"/>
  <c r="K62" i="48"/>
  <c r="A63" i="48"/>
  <c r="N63" i="48" s="1"/>
  <c r="B63" i="48"/>
  <c r="G63" i="48"/>
  <c r="H63" i="48"/>
  <c r="M63" i="48" s="1"/>
  <c r="I63" i="48"/>
  <c r="J63" i="48"/>
  <c r="K63" i="48"/>
  <c r="A64" i="48"/>
  <c r="N64" i="48" s="1"/>
  <c r="B64" i="48"/>
  <c r="G64" i="48"/>
  <c r="H64" i="48"/>
  <c r="O64" i="48" s="1"/>
  <c r="I64" i="48"/>
  <c r="J64" i="48"/>
  <c r="K64" i="48"/>
  <c r="A65" i="48"/>
  <c r="N65" i="48" s="1"/>
  <c r="B65" i="48"/>
  <c r="G65" i="48"/>
  <c r="H65" i="48"/>
  <c r="L65" i="48" s="1"/>
  <c r="I65" i="48"/>
  <c r="J65" i="48"/>
  <c r="K65" i="48"/>
  <c r="A66" i="48"/>
  <c r="N66" i="48" s="1"/>
  <c r="B66" i="48"/>
  <c r="G66" i="48"/>
  <c r="H66" i="48"/>
  <c r="I66" i="48"/>
  <c r="J66" i="48"/>
  <c r="K66" i="48"/>
  <c r="A67" i="48"/>
  <c r="N67" i="48" s="1"/>
  <c r="B67" i="48"/>
  <c r="G67" i="48"/>
  <c r="H67" i="48"/>
  <c r="L67" i="48" s="1"/>
  <c r="I67" i="48"/>
  <c r="J67" i="48"/>
  <c r="K67" i="48"/>
  <c r="A68" i="48"/>
  <c r="B68" i="48"/>
  <c r="A69" i="48"/>
  <c r="N69" i="48" s="1"/>
  <c r="B69" i="48"/>
  <c r="G69" i="48"/>
  <c r="H69" i="48"/>
  <c r="L69" i="48" s="1"/>
  <c r="I69" i="48"/>
  <c r="J69" i="48"/>
  <c r="K69" i="48"/>
  <c r="A70" i="48"/>
  <c r="N70" i="48" s="1"/>
  <c r="B70" i="48"/>
  <c r="G70" i="48"/>
  <c r="H70" i="48"/>
  <c r="O70" i="48" s="1"/>
  <c r="I70" i="48"/>
  <c r="J70" i="48"/>
  <c r="K70" i="48"/>
  <c r="A71" i="48"/>
  <c r="N71" i="48" s="1"/>
  <c r="B71" i="48"/>
  <c r="G71" i="48"/>
  <c r="H71" i="48"/>
  <c r="M71" i="48" s="1"/>
  <c r="I71" i="48"/>
  <c r="J71" i="48"/>
  <c r="K71" i="48"/>
  <c r="A72" i="48"/>
  <c r="N72" i="48" s="1"/>
  <c r="B72" i="48"/>
  <c r="G72" i="48"/>
  <c r="H72" i="48"/>
  <c r="I72" i="48"/>
  <c r="J72" i="48"/>
  <c r="K72" i="48"/>
  <c r="A73" i="48"/>
  <c r="N73" i="48" s="1"/>
  <c r="B73" i="48"/>
  <c r="G73" i="48"/>
  <c r="H73" i="48"/>
  <c r="L73" i="48" s="1"/>
  <c r="I73" i="48"/>
  <c r="J73" i="48"/>
  <c r="K73" i="48"/>
  <c r="A74" i="48"/>
  <c r="B74" i="48"/>
  <c r="A75" i="48"/>
  <c r="N75" i="48" s="1"/>
  <c r="B75" i="48"/>
  <c r="G75" i="48"/>
  <c r="H75" i="48"/>
  <c r="L75" i="48" s="1"/>
  <c r="I75" i="48"/>
  <c r="J75" i="48"/>
  <c r="K75" i="48"/>
  <c r="A76" i="48"/>
  <c r="N76" i="48" s="1"/>
  <c r="B76" i="48"/>
  <c r="G76" i="48"/>
  <c r="H76" i="48"/>
  <c r="O76" i="48" s="1"/>
  <c r="I76" i="48"/>
  <c r="J76" i="48"/>
  <c r="K76" i="48"/>
  <c r="A77" i="48"/>
  <c r="N77" i="48" s="1"/>
  <c r="B77" i="48"/>
  <c r="G77" i="48"/>
  <c r="H77" i="48"/>
  <c r="O77" i="48" s="1"/>
  <c r="I77" i="48"/>
  <c r="J77" i="48"/>
  <c r="K77" i="48"/>
  <c r="A78" i="48"/>
  <c r="N78" i="48" s="1"/>
  <c r="B78" i="48"/>
  <c r="G78" i="48"/>
  <c r="H78" i="48"/>
  <c r="O78" i="48" s="1"/>
  <c r="I78" i="48"/>
  <c r="J78" i="48"/>
  <c r="K78" i="48"/>
  <c r="A79" i="48"/>
  <c r="N79" i="48" s="1"/>
  <c r="B79" i="48"/>
  <c r="G79" i="48"/>
  <c r="H79" i="48"/>
  <c r="I79" i="48"/>
  <c r="J79" i="48"/>
  <c r="K79" i="48"/>
  <c r="A80" i="48"/>
  <c r="N80" i="48" s="1"/>
  <c r="B80" i="48"/>
  <c r="G80" i="48"/>
  <c r="H80" i="48"/>
  <c r="O80" i="48" s="1"/>
  <c r="I80" i="48"/>
  <c r="J80" i="48"/>
  <c r="K80" i="48"/>
  <c r="A81" i="48"/>
  <c r="N81" i="48" s="1"/>
  <c r="B81" i="48"/>
  <c r="G81" i="48"/>
  <c r="H81" i="48"/>
  <c r="P81" i="48" s="1"/>
  <c r="I81" i="48"/>
  <c r="J81" i="48"/>
  <c r="K81" i="48"/>
  <c r="A82" i="48"/>
  <c r="N82" i="48" s="1"/>
  <c r="B82" i="48"/>
  <c r="G82" i="48"/>
  <c r="H82" i="48"/>
  <c r="O82" i="48" s="1"/>
  <c r="I82" i="48"/>
  <c r="J82" i="48"/>
  <c r="K82" i="48"/>
  <c r="A83" i="48"/>
  <c r="N83" i="48" s="1"/>
  <c r="B83" i="48"/>
  <c r="G83" i="48"/>
  <c r="H83" i="48"/>
  <c r="L83" i="48" s="1"/>
  <c r="I83" i="48"/>
  <c r="J83" i="48"/>
  <c r="K83" i="48"/>
  <c r="A84" i="48"/>
  <c r="N84" i="48" s="1"/>
  <c r="B84" i="48"/>
  <c r="G84" i="48"/>
  <c r="H84" i="48"/>
  <c r="I84" i="48"/>
  <c r="J84" i="48"/>
  <c r="K84" i="48"/>
  <c r="A85" i="48"/>
  <c r="N85" i="48" s="1"/>
  <c r="B85" i="48"/>
  <c r="G85" i="48"/>
  <c r="H85" i="48"/>
  <c r="L85" i="48" s="1"/>
  <c r="I85" i="48"/>
  <c r="J85" i="48"/>
  <c r="K85" i="48"/>
  <c r="A86" i="48"/>
  <c r="N86" i="48" s="1"/>
  <c r="B86" i="48"/>
  <c r="G86" i="48"/>
  <c r="H86" i="48"/>
  <c r="P86" i="48" s="1"/>
  <c r="I86" i="48"/>
  <c r="J86" i="48"/>
  <c r="K86" i="48"/>
  <c r="A87" i="48"/>
  <c r="N87" i="48" s="1"/>
  <c r="B87" i="48"/>
  <c r="G87" i="48"/>
  <c r="H87" i="48"/>
  <c r="O87" i="48" s="1"/>
  <c r="I87" i="48"/>
  <c r="J87" i="48"/>
  <c r="K87" i="48"/>
  <c r="A88" i="48"/>
  <c r="N88" i="48" s="1"/>
  <c r="B88" i="48"/>
  <c r="G88" i="48"/>
  <c r="H88" i="48"/>
  <c r="O88" i="48" s="1"/>
  <c r="I88" i="48"/>
  <c r="J88" i="48"/>
  <c r="K88" i="48"/>
  <c r="A89" i="48"/>
  <c r="N89" i="48" s="1"/>
  <c r="B89" i="48"/>
  <c r="G89" i="48"/>
  <c r="H89" i="48"/>
  <c r="L89" i="48" s="1"/>
  <c r="I89" i="48"/>
  <c r="J89" i="48"/>
  <c r="K89" i="48"/>
  <c r="A90" i="48"/>
  <c r="N90" i="48" s="1"/>
  <c r="B90" i="48"/>
  <c r="G90" i="48"/>
  <c r="H90" i="48"/>
  <c r="P90" i="48" s="1"/>
  <c r="I90" i="48"/>
  <c r="J90" i="48"/>
  <c r="K90" i="48"/>
  <c r="A91" i="48"/>
  <c r="N91" i="48" s="1"/>
  <c r="B91" i="48"/>
  <c r="G91" i="48"/>
  <c r="H91" i="48"/>
  <c r="L91" i="48" s="1"/>
  <c r="I91" i="48"/>
  <c r="J91" i="48"/>
  <c r="K91" i="48"/>
  <c r="A92" i="48"/>
  <c r="N92" i="48" s="1"/>
  <c r="B92" i="48"/>
  <c r="G92" i="48"/>
  <c r="H92" i="48"/>
  <c r="I92" i="48"/>
  <c r="J92" i="48"/>
  <c r="K92" i="48"/>
  <c r="A93" i="48"/>
  <c r="N93" i="48" s="1"/>
  <c r="B93" i="48"/>
  <c r="G93" i="48"/>
  <c r="H93" i="48"/>
  <c r="O93" i="48" s="1"/>
  <c r="I93" i="48"/>
  <c r="J93" i="48"/>
  <c r="K93" i="48"/>
  <c r="A94" i="48"/>
  <c r="N94" i="48" s="1"/>
  <c r="B94" i="48"/>
  <c r="G94" i="48"/>
  <c r="H94" i="48"/>
  <c r="P94" i="48" s="1"/>
  <c r="I94" i="48"/>
  <c r="J94" i="48"/>
  <c r="K94" i="48"/>
  <c r="A95" i="48"/>
  <c r="N95" i="48" s="1"/>
  <c r="B95" i="48"/>
  <c r="G95" i="48"/>
  <c r="H95" i="48"/>
  <c r="I95" i="48"/>
  <c r="J95" i="48"/>
  <c r="K95" i="48"/>
  <c r="A96" i="48"/>
  <c r="N96" i="48" s="1"/>
  <c r="B96" i="48"/>
  <c r="G96" i="48"/>
  <c r="H96" i="48"/>
  <c r="O96" i="48" s="1"/>
  <c r="I96" i="48"/>
  <c r="J96" i="48"/>
  <c r="K96" i="48"/>
  <c r="A97" i="48"/>
  <c r="N97" i="48" s="1"/>
  <c r="B97" i="48"/>
  <c r="G97" i="48"/>
  <c r="H97" i="48"/>
  <c r="L97" i="48" s="1"/>
  <c r="I97" i="48"/>
  <c r="J97" i="48"/>
  <c r="K97" i="48"/>
  <c r="A98" i="48"/>
  <c r="N98" i="48" s="1"/>
  <c r="B98" i="48"/>
  <c r="G98" i="48"/>
  <c r="H98" i="48"/>
  <c r="O98" i="48" s="1"/>
  <c r="I98" i="48"/>
  <c r="J98" i="48"/>
  <c r="K98" i="48"/>
  <c r="A99" i="48"/>
  <c r="N99" i="48" s="1"/>
  <c r="B99" i="48"/>
  <c r="G99" i="48"/>
  <c r="H99" i="48"/>
  <c r="L99" i="48" s="1"/>
  <c r="I99" i="48"/>
  <c r="J99" i="48"/>
  <c r="K99" i="48"/>
  <c r="A100" i="48"/>
  <c r="N100" i="48" s="1"/>
  <c r="B100" i="48"/>
  <c r="G100" i="48"/>
  <c r="H100" i="48"/>
  <c r="I100" i="48"/>
  <c r="J100" i="48"/>
  <c r="K100" i="48"/>
  <c r="A101" i="48"/>
  <c r="N101" i="48" s="1"/>
  <c r="B101" i="48"/>
  <c r="G101" i="48"/>
  <c r="H101" i="48"/>
  <c r="L101" i="48" s="1"/>
  <c r="I101" i="48"/>
  <c r="J101" i="48"/>
  <c r="K101" i="48"/>
  <c r="A102" i="48"/>
  <c r="N102" i="48" s="1"/>
  <c r="B102" i="48"/>
  <c r="G102" i="48"/>
  <c r="H102" i="48"/>
  <c r="P102" i="48" s="1"/>
  <c r="I102" i="48"/>
  <c r="J102" i="48"/>
  <c r="K102" i="48"/>
  <c r="A103" i="48"/>
  <c r="N103" i="48" s="1"/>
  <c r="B103" i="48"/>
  <c r="G103" i="48"/>
  <c r="H103" i="48"/>
  <c r="O103" i="48" s="1"/>
  <c r="I103" i="48"/>
  <c r="J103" i="48"/>
  <c r="K103" i="48"/>
  <c r="A104" i="48"/>
  <c r="N104" i="48" s="1"/>
  <c r="B104" i="48"/>
  <c r="G104" i="48"/>
  <c r="H104" i="48"/>
  <c r="O104" i="48" s="1"/>
  <c r="I104" i="48"/>
  <c r="J104" i="48"/>
  <c r="K104" i="48"/>
  <c r="A105" i="48"/>
  <c r="N105" i="48" s="1"/>
  <c r="B105" i="48"/>
  <c r="G105" i="48"/>
  <c r="H105" i="48"/>
  <c r="L105" i="48" s="1"/>
  <c r="I105" i="48"/>
  <c r="J105" i="48"/>
  <c r="K105" i="48"/>
  <c r="A106" i="48"/>
  <c r="N106" i="48" s="1"/>
  <c r="B106" i="48"/>
  <c r="G106" i="48"/>
  <c r="H106" i="48"/>
  <c r="P106" i="48" s="1"/>
  <c r="I106" i="48"/>
  <c r="J106" i="48"/>
  <c r="K106" i="48"/>
  <c r="A107" i="48"/>
  <c r="N107" i="48" s="1"/>
  <c r="B107" i="48"/>
  <c r="G107" i="48"/>
  <c r="H107" i="48"/>
  <c r="O107" i="48" s="1"/>
  <c r="I107" i="48"/>
  <c r="J107" i="48"/>
  <c r="K107" i="48"/>
  <c r="A108" i="48"/>
  <c r="N108" i="48" s="1"/>
  <c r="B108" i="48"/>
  <c r="G108" i="48"/>
  <c r="H108" i="48"/>
  <c r="I108" i="48"/>
  <c r="J108" i="48"/>
  <c r="K108" i="48"/>
  <c r="A109" i="48"/>
  <c r="N109" i="48" s="1"/>
  <c r="B109" i="48"/>
  <c r="G109" i="48"/>
  <c r="H109" i="48"/>
  <c r="O109" i="48" s="1"/>
  <c r="I109" i="48"/>
  <c r="J109" i="48"/>
  <c r="K109" i="48"/>
  <c r="A110" i="48"/>
  <c r="N110" i="48" s="1"/>
  <c r="B110" i="48"/>
  <c r="G110" i="48"/>
  <c r="H110" i="48"/>
  <c r="P110" i="48" s="1"/>
  <c r="I110" i="48"/>
  <c r="J110" i="48"/>
  <c r="K110" i="48"/>
  <c r="A111" i="48"/>
  <c r="N111" i="48" s="1"/>
  <c r="B111" i="48"/>
  <c r="G111" i="48"/>
  <c r="H111" i="48"/>
  <c r="I111" i="48"/>
  <c r="J111" i="48"/>
  <c r="K111" i="48"/>
  <c r="A112" i="48"/>
  <c r="N112" i="48" s="1"/>
  <c r="B112" i="48"/>
  <c r="G112" i="48"/>
  <c r="H112" i="48"/>
  <c r="O112" i="48" s="1"/>
  <c r="I112" i="48"/>
  <c r="J112" i="48"/>
  <c r="K112" i="48"/>
  <c r="A113" i="48"/>
  <c r="N113" i="48" s="1"/>
  <c r="B113" i="48"/>
  <c r="G113" i="48"/>
  <c r="H113" i="48"/>
  <c r="M113" i="48" s="1"/>
  <c r="I113" i="48"/>
  <c r="J113" i="48"/>
  <c r="K113" i="48"/>
  <c r="A114" i="48"/>
  <c r="N114" i="48" s="1"/>
  <c r="B114" i="48"/>
  <c r="G114" i="48"/>
  <c r="H114" i="48"/>
  <c r="O114" i="48" s="1"/>
  <c r="I114" i="48"/>
  <c r="J114" i="48"/>
  <c r="K114" i="48"/>
  <c r="A115" i="48"/>
  <c r="N115" i="48" s="1"/>
  <c r="B115" i="48"/>
  <c r="G115" i="48"/>
  <c r="H115" i="48"/>
  <c r="L115" i="48" s="1"/>
  <c r="I115" i="48"/>
  <c r="J115" i="48"/>
  <c r="K115" i="48"/>
  <c r="A116" i="48"/>
  <c r="N116" i="48" s="1"/>
  <c r="B116" i="48"/>
  <c r="G116" i="48"/>
  <c r="H116" i="48"/>
  <c r="I116" i="48"/>
  <c r="J116" i="48"/>
  <c r="K116" i="48"/>
  <c r="A117" i="48"/>
  <c r="N117" i="48" s="1"/>
  <c r="B117" i="48"/>
  <c r="G117" i="48"/>
  <c r="H117" i="48"/>
  <c r="L117" i="48" s="1"/>
  <c r="I117" i="48"/>
  <c r="J117" i="48"/>
  <c r="K117" i="48"/>
  <c r="A118" i="48"/>
  <c r="N118" i="48" s="1"/>
  <c r="B118" i="48"/>
  <c r="G118" i="48"/>
  <c r="H118" i="48"/>
  <c r="P118" i="48" s="1"/>
  <c r="I118" i="48"/>
  <c r="J118" i="48"/>
  <c r="K118" i="48"/>
  <c r="A119" i="48"/>
  <c r="N119" i="48" s="1"/>
  <c r="B119" i="48"/>
  <c r="G119" i="48"/>
  <c r="H119" i="48"/>
  <c r="L119" i="48" s="1"/>
  <c r="I119" i="48"/>
  <c r="J119" i="48"/>
  <c r="K119" i="48"/>
  <c r="A120" i="48"/>
  <c r="N120" i="48" s="1"/>
  <c r="B120" i="48"/>
  <c r="G120" i="48"/>
  <c r="H120" i="48"/>
  <c r="O120" i="48" s="1"/>
  <c r="I120" i="48"/>
  <c r="J120" i="48"/>
  <c r="K120" i="48"/>
  <c r="A121" i="48"/>
  <c r="N121" i="48" s="1"/>
  <c r="B121" i="48"/>
  <c r="G121" i="48"/>
  <c r="H121" i="48"/>
  <c r="L121" i="48" s="1"/>
  <c r="I121" i="48"/>
  <c r="J121" i="48"/>
  <c r="K121" i="48"/>
  <c r="A122" i="48"/>
  <c r="N122" i="48" s="1"/>
  <c r="B122" i="48"/>
  <c r="G122" i="48"/>
  <c r="H122" i="48"/>
  <c r="O122" i="48" s="1"/>
  <c r="I122" i="48"/>
  <c r="J122" i="48"/>
  <c r="K122" i="48"/>
  <c r="A123" i="48"/>
  <c r="N123" i="48" s="1"/>
  <c r="B123" i="48"/>
  <c r="G123" i="48"/>
  <c r="H123" i="48"/>
  <c r="P123" i="48" s="1"/>
  <c r="I123" i="48"/>
  <c r="J123" i="48"/>
  <c r="K123" i="48"/>
  <c r="A124" i="48"/>
  <c r="N124" i="48" s="1"/>
  <c r="B124" i="48"/>
  <c r="G124" i="48"/>
  <c r="H124" i="48"/>
  <c r="I124" i="48"/>
  <c r="J124" i="48"/>
  <c r="K124" i="48"/>
  <c r="A125" i="48"/>
  <c r="N125" i="48" s="1"/>
  <c r="B125" i="48"/>
  <c r="G125" i="48"/>
  <c r="H125" i="48"/>
  <c r="O125" i="48" s="1"/>
  <c r="I125" i="48"/>
  <c r="J125" i="48"/>
  <c r="K125" i="48"/>
  <c r="A126" i="48"/>
  <c r="N126" i="48" s="1"/>
  <c r="B126" i="48"/>
  <c r="G126" i="48"/>
  <c r="H126" i="48"/>
  <c r="P126" i="48" s="1"/>
  <c r="I126" i="48"/>
  <c r="J126" i="48"/>
  <c r="K126" i="48"/>
  <c r="A127" i="48"/>
  <c r="N127" i="48" s="1"/>
  <c r="B127" i="48"/>
  <c r="G127" i="48"/>
  <c r="H127" i="48"/>
  <c r="I127" i="48"/>
  <c r="J127" i="48"/>
  <c r="K127" i="48"/>
  <c r="A128" i="48"/>
  <c r="N128" i="48" s="1"/>
  <c r="B128" i="48"/>
  <c r="G128" i="48"/>
  <c r="H128" i="48"/>
  <c r="I128" i="48"/>
  <c r="J128" i="48"/>
  <c r="K128" i="48"/>
  <c r="A129" i="48"/>
  <c r="N129" i="48" s="1"/>
  <c r="B129" i="48"/>
  <c r="G129" i="48"/>
  <c r="H129" i="48"/>
  <c r="L129" i="48" s="1"/>
  <c r="I129" i="48"/>
  <c r="J129" i="48"/>
  <c r="K129" i="48"/>
  <c r="A130" i="48"/>
  <c r="N130" i="48" s="1"/>
  <c r="B130" i="48"/>
  <c r="G130" i="48"/>
  <c r="H130" i="48"/>
  <c r="P130" i="48" s="1"/>
  <c r="I130" i="48"/>
  <c r="J130" i="48"/>
  <c r="K130" i="48"/>
  <c r="A131" i="48"/>
  <c r="N131" i="48" s="1"/>
  <c r="B131" i="48"/>
  <c r="G131" i="48"/>
  <c r="H131" i="48"/>
  <c r="L131" i="48" s="1"/>
  <c r="I131" i="48"/>
  <c r="J131" i="48"/>
  <c r="K131" i="48"/>
  <c r="A132" i="48"/>
  <c r="N132" i="48" s="1"/>
  <c r="B132" i="48"/>
  <c r="G132" i="48"/>
  <c r="H132" i="48"/>
  <c r="I132" i="48"/>
  <c r="J132" i="48"/>
  <c r="K132" i="48"/>
  <c r="A133" i="48"/>
  <c r="N133" i="48" s="1"/>
  <c r="B133" i="48"/>
  <c r="G133" i="48"/>
  <c r="H133" i="48"/>
  <c r="I133" i="48"/>
  <c r="J133" i="48"/>
  <c r="K133" i="48"/>
  <c r="A134" i="48"/>
  <c r="N134" i="48" s="1"/>
  <c r="B134" i="48"/>
  <c r="G134" i="48"/>
  <c r="H134" i="48"/>
  <c r="P134" i="48" s="1"/>
  <c r="I134" i="48"/>
  <c r="J134" i="48"/>
  <c r="K134" i="48"/>
  <c r="A135" i="48"/>
  <c r="N135" i="48" s="1"/>
  <c r="B135" i="48"/>
  <c r="G135" i="48"/>
  <c r="H135" i="48"/>
  <c r="P135" i="48" s="1"/>
  <c r="I135" i="48"/>
  <c r="J135" i="48"/>
  <c r="K135" i="48"/>
  <c r="A136" i="48"/>
  <c r="N136" i="48" s="1"/>
  <c r="B136" i="48"/>
  <c r="G136" i="48"/>
  <c r="H136" i="48"/>
  <c r="I136" i="48"/>
  <c r="J136" i="48"/>
  <c r="K136" i="48"/>
  <c r="A137" i="48"/>
  <c r="N137" i="48" s="1"/>
  <c r="B137" i="48"/>
  <c r="G137" i="48"/>
  <c r="H137" i="48"/>
  <c r="O137" i="48" s="1"/>
  <c r="I137" i="48"/>
  <c r="J137" i="48"/>
  <c r="K137" i="48"/>
  <c r="A138" i="48"/>
  <c r="N138" i="48" s="1"/>
  <c r="B138" i="48"/>
  <c r="G138" i="48"/>
  <c r="H138" i="48"/>
  <c r="I138" i="48"/>
  <c r="J138" i="48"/>
  <c r="K138" i="48"/>
  <c r="A139" i="48"/>
  <c r="N139" i="48" s="1"/>
  <c r="B139" i="48"/>
  <c r="G139" i="48"/>
  <c r="H139" i="48"/>
  <c r="L139" i="48" s="1"/>
  <c r="I139" i="48"/>
  <c r="J139" i="48"/>
  <c r="K139" i="48"/>
  <c r="A140" i="48"/>
  <c r="N140" i="48" s="1"/>
  <c r="B140" i="48"/>
  <c r="G140" i="48"/>
  <c r="H140" i="48"/>
  <c r="I140" i="48"/>
  <c r="J140" i="48"/>
  <c r="K140" i="48"/>
  <c r="A141" i="48"/>
  <c r="N141" i="48" s="1"/>
  <c r="B141" i="48"/>
  <c r="G141" i="48"/>
  <c r="H141" i="48"/>
  <c r="P141" i="48" s="1"/>
  <c r="I141" i="48"/>
  <c r="J141" i="48"/>
  <c r="K141" i="48"/>
  <c r="A142" i="48"/>
  <c r="N142" i="48" s="1"/>
  <c r="B142" i="48"/>
  <c r="G142" i="48"/>
  <c r="H142" i="48"/>
  <c r="P142" i="48" s="1"/>
  <c r="I142" i="48"/>
  <c r="J142" i="48"/>
  <c r="K142" i="48"/>
  <c r="A143" i="48"/>
  <c r="N143" i="48" s="1"/>
  <c r="B143" i="48"/>
  <c r="G143" i="48"/>
  <c r="H143" i="48"/>
  <c r="L143" i="48" s="1"/>
  <c r="I143" i="48"/>
  <c r="J143" i="48"/>
  <c r="K143" i="48"/>
  <c r="A144" i="48"/>
  <c r="N144" i="48" s="1"/>
  <c r="B144" i="48"/>
  <c r="G144" i="48"/>
  <c r="H144" i="48"/>
  <c r="O144" i="48" s="1"/>
  <c r="I144" i="48"/>
  <c r="J144" i="48"/>
  <c r="K144" i="48"/>
  <c r="A145" i="48"/>
  <c r="B145" i="48"/>
  <c r="A146" i="48"/>
  <c r="N146" i="48" s="1"/>
  <c r="B146" i="48"/>
  <c r="G146" i="48"/>
  <c r="H146" i="48"/>
  <c r="P146" i="48" s="1"/>
  <c r="I146" i="48"/>
  <c r="J146" i="48"/>
  <c r="K146" i="48"/>
  <c r="A147" i="48"/>
  <c r="N147" i="48" s="1"/>
  <c r="B147" i="48"/>
  <c r="G147" i="48"/>
  <c r="H147" i="48"/>
  <c r="L147" i="48" s="1"/>
  <c r="I147" i="48"/>
  <c r="J147" i="48"/>
  <c r="K147" i="48"/>
  <c r="A148" i="48"/>
  <c r="N148" i="48" s="1"/>
  <c r="B148" i="48"/>
  <c r="G148" i="48"/>
  <c r="H148" i="48"/>
  <c r="I148" i="48"/>
  <c r="J148" i="48"/>
  <c r="K148" i="48"/>
  <c r="A149" i="48"/>
  <c r="N149" i="48" s="1"/>
  <c r="B149" i="48"/>
  <c r="G149" i="48"/>
  <c r="H149" i="48"/>
  <c r="O149" i="48" s="1"/>
  <c r="I149" i="48"/>
  <c r="J149" i="48"/>
  <c r="K149" i="48"/>
  <c r="A150" i="48"/>
  <c r="N150" i="48" s="1"/>
  <c r="B150" i="48"/>
  <c r="G150" i="48"/>
  <c r="H150" i="48"/>
  <c r="P150" i="48" s="1"/>
  <c r="I150" i="48"/>
  <c r="J150" i="48"/>
  <c r="K150" i="48"/>
  <c r="A151" i="48"/>
  <c r="N151" i="48" s="1"/>
  <c r="B151" i="48"/>
  <c r="G151" i="48"/>
  <c r="H151" i="48"/>
  <c r="I151" i="48"/>
  <c r="J151" i="48"/>
  <c r="K151" i="48"/>
  <c r="A152" i="48"/>
  <c r="N152" i="48" s="1"/>
  <c r="B152" i="48"/>
  <c r="G152" i="48"/>
  <c r="H152" i="48"/>
  <c r="O152" i="48" s="1"/>
  <c r="I152" i="48"/>
  <c r="J152" i="48"/>
  <c r="K152" i="48"/>
  <c r="A153" i="48"/>
  <c r="N153" i="48" s="1"/>
  <c r="B153" i="48"/>
  <c r="G153" i="48"/>
  <c r="H153" i="48"/>
  <c r="L153" i="48" s="1"/>
  <c r="I153" i="48"/>
  <c r="J153" i="48"/>
  <c r="K153" i="48"/>
  <c r="A154" i="48"/>
  <c r="N154" i="48" s="1"/>
  <c r="B154" i="48"/>
  <c r="G154" i="48"/>
  <c r="H154" i="48"/>
  <c r="O154" i="48" s="1"/>
  <c r="I154" i="48"/>
  <c r="J154" i="48"/>
  <c r="K154" i="48"/>
  <c r="A155" i="48"/>
  <c r="N155" i="48" s="1"/>
  <c r="B155" i="48"/>
  <c r="G155" i="48"/>
  <c r="H155" i="48"/>
  <c r="L155" i="48" s="1"/>
  <c r="I155" i="48"/>
  <c r="J155" i="48"/>
  <c r="K155" i="48"/>
  <c r="A156" i="48"/>
  <c r="N156" i="48" s="1"/>
  <c r="B156" i="48"/>
  <c r="G156" i="48"/>
  <c r="H156" i="48"/>
  <c r="I156" i="48"/>
  <c r="J156" i="48"/>
  <c r="K156" i="48"/>
  <c r="A157" i="48"/>
  <c r="N157" i="48" s="1"/>
  <c r="B157" i="48"/>
  <c r="G157" i="48"/>
  <c r="H157" i="48"/>
  <c r="L157" i="48" s="1"/>
  <c r="I157" i="48"/>
  <c r="J157" i="48"/>
  <c r="K157" i="48"/>
  <c r="A158" i="48"/>
  <c r="N158" i="48" s="1"/>
  <c r="B158" i="48"/>
  <c r="G158" i="48"/>
  <c r="H158" i="48"/>
  <c r="P158" i="48" s="1"/>
  <c r="I158" i="48"/>
  <c r="J158" i="48"/>
  <c r="K158" i="48"/>
  <c r="A159" i="48"/>
  <c r="N159" i="48" s="1"/>
  <c r="B159" i="48"/>
  <c r="G159" i="48"/>
  <c r="H159" i="48"/>
  <c r="P159" i="48" s="1"/>
  <c r="I159" i="48"/>
  <c r="J159" i="48"/>
  <c r="K159" i="48"/>
  <c r="A160" i="48"/>
  <c r="N160" i="48" s="1"/>
  <c r="B160" i="48"/>
  <c r="G160" i="48"/>
  <c r="H160" i="48"/>
  <c r="I160" i="48"/>
  <c r="J160" i="48"/>
  <c r="K160" i="48"/>
  <c r="A161" i="48"/>
  <c r="N161" i="48" s="1"/>
  <c r="B161" i="48"/>
  <c r="G161" i="48"/>
  <c r="H161" i="48"/>
  <c r="L161" i="48" s="1"/>
  <c r="I161" i="48"/>
  <c r="J161" i="48"/>
  <c r="K161" i="48"/>
  <c r="A162" i="48"/>
  <c r="B162" i="48"/>
  <c r="G162" i="48"/>
  <c r="H162" i="48"/>
  <c r="I162" i="48"/>
  <c r="J162" i="48"/>
  <c r="K162" i="48"/>
  <c r="N162" i="48"/>
  <c r="A163" i="48"/>
  <c r="N163" i="48" s="1"/>
  <c r="B163" i="48"/>
  <c r="G163" i="48"/>
  <c r="H163" i="48"/>
  <c r="L163" i="48" s="1"/>
  <c r="I163" i="48"/>
  <c r="J163" i="48"/>
  <c r="K163" i="48"/>
  <c r="A164" i="48"/>
  <c r="B164" i="48"/>
  <c r="G164" i="48"/>
  <c r="H164" i="48"/>
  <c r="M164" i="48" s="1"/>
  <c r="I164" i="48"/>
  <c r="J164" i="48"/>
  <c r="K164" i="48"/>
  <c r="N164" i="48"/>
  <c r="P164" i="48"/>
  <c r="A165" i="48"/>
  <c r="N165" i="48" s="1"/>
  <c r="B165" i="48"/>
  <c r="G165" i="48"/>
  <c r="H165" i="48"/>
  <c r="L165" i="48" s="1"/>
  <c r="I165" i="48"/>
  <c r="J165" i="48"/>
  <c r="K165" i="48"/>
  <c r="A166" i="48"/>
  <c r="N166" i="48" s="1"/>
  <c r="B166" i="48"/>
  <c r="G166" i="48"/>
  <c r="H166" i="48"/>
  <c r="P166" i="48" s="1"/>
  <c r="I166" i="48"/>
  <c r="J166" i="48"/>
  <c r="K166" i="48"/>
  <c r="A167" i="48"/>
  <c r="N167" i="48" s="1"/>
  <c r="B167" i="48"/>
  <c r="G167" i="48"/>
  <c r="H167" i="48"/>
  <c r="O167" i="48" s="1"/>
  <c r="I167" i="48"/>
  <c r="J167" i="48"/>
  <c r="K167" i="48"/>
  <c r="A168" i="48"/>
  <c r="B168" i="48"/>
  <c r="A169" i="48"/>
  <c r="N169" i="48" s="1"/>
  <c r="B169" i="48"/>
  <c r="G169" i="48"/>
  <c r="H169" i="48"/>
  <c r="L169" i="48" s="1"/>
  <c r="I169" i="48"/>
  <c r="J169" i="48"/>
  <c r="K169" i="48"/>
  <c r="A170" i="48"/>
  <c r="N170" i="48" s="1"/>
  <c r="B170" i="48"/>
  <c r="G170" i="48"/>
  <c r="H170" i="48"/>
  <c r="M170" i="48" s="1"/>
  <c r="I170" i="48"/>
  <c r="J170" i="48"/>
  <c r="K170" i="48"/>
  <c r="A171" i="48"/>
  <c r="N171" i="48" s="1"/>
  <c r="B171" i="48"/>
  <c r="G171" i="48"/>
  <c r="H171" i="48"/>
  <c r="M171" i="48" s="1"/>
  <c r="I171" i="48"/>
  <c r="J171" i="48"/>
  <c r="K171" i="48"/>
  <c r="A172" i="48"/>
  <c r="N172" i="48" s="1"/>
  <c r="B172" i="48"/>
  <c r="G172" i="48"/>
  <c r="H172" i="48"/>
  <c r="M172" i="48" s="1"/>
  <c r="I172" i="48"/>
  <c r="J172" i="48"/>
  <c r="K172" i="48"/>
  <c r="A173" i="48"/>
  <c r="N173" i="48" s="1"/>
  <c r="B173" i="48"/>
  <c r="G173" i="48"/>
  <c r="H173" i="48"/>
  <c r="O173" i="48" s="1"/>
  <c r="I173" i="48"/>
  <c r="J173" i="48"/>
  <c r="K173" i="48"/>
  <c r="A174" i="48"/>
  <c r="B174" i="48"/>
  <c r="G174" i="48"/>
  <c r="H174" i="48"/>
  <c r="M174" i="48" s="1"/>
  <c r="I174" i="48"/>
  <c r="J174" i="48"/>
  <c r="K174" i="48"/>
  <c r="N174" i="48"/>
  <c r="A175" i="48"/>
  <c r="B175" i="48"/>
  <c r="G175" i="48"/>
  <c r="H175" i="48"/>
  <c r="L175" i="48" s="1"/>
  <c r="I175" i="48"/>
  <c r="J175" i="48"/>
  <c r="K175" i="48"/>
  <c r="N175" i="48"/>
  <c r="A176" i="48"/>
  <c r="N176" i="48" s="1"/>
  <c r="B176" i="48"/>
  <c r="G176" i="48"/>
  <c r="H176" i="48"/>
  <c r="I176" i="48"/>
  <c r="J176" i="48"/>
  <c r="K176" i="48"/>
  <c r="A177" i="48"/>
  <c r="N177" i="48" s="1"/>
  <c r="B177" i="48"/>
  <c r="G177" i="48"/>
  <c r="H177" i="48"/>
  <c r="L177" i="48" s="1"/>
  <c r="I177" i="48"/>
  <c r="J177" i="48"/>
  <c r="K177" i="48"/>
  <c r="A178" i="48"/>
  <c r="N178" i="48" s="1"/>
  <c r="B178" i="48"/>
  <c r="G178" i="48"/>
  <c r="H178" i="48"/>
  <c r="L178" i="48" s="1"/>
  <c r="I178" i="48"/>
  <c r="J178" i="48"/>
  <c r="K178" i="48"/>
  <c r="A179" i="48"/>
  <c r="N179" i="48" s="1"/>
  <c r="B179" i="48"/>
  <c r="G179" i="48"/>
  <c r="H179" i="48"/>
  <c r="L179" i="48" s="1"/>
  <c r="I179" i="48"/>
  <c r="J179" i="48"/>
  <c r="K179" i="48"/>
  <c r="A180" i="48"/>
  <c r="N180" i="48" s="1"/>
  <c r="B180" i="48"/>
  <c r="G180" i="48"/>
  <c r="H180" i="48"/>
  <c r="L180" i="48" s="1"/>
  <c r="I180" i="48"/>
  <c r="J180" i="48"/>
  <c r="K180" i="48"/>
  <c r="A181" i="48"/>
  <c r="N181" i="48" s="1"/>
  <c r="B181" i="48"/>
  <c r="G181" i="48"/>
  <c r="H181" i="48"/>
  <c r="L181" i="48" s="1"/>
  <c r="I181" i="48"/>
  <c r="J181" i="48"/>
  <c r="K181" i="48"/>
  <c r="A182" i="48"/>
  <c r="N182" i="48" s="1"/>
  <c r="B182" i="48"/>
  <c r="G182" i="48"/>
  <c r="H182" i="48"/>
  <c r="I182" i="48"/>
  <c r="J182" i="48"/>
  <c r="K182" i="48"/>
  <c r="A183" i="48"/>
  <c r="B183" i="48"/>
  <c r="A184" i="48"/>
  <c r="N184" i="48" s="1"/>
  <c r="B184" i="48"/>
  <c r="G184" i="48"/>
  <c r="H184" i="48"/>
  <c r="P184" i="48" s="1"/>
  <c r="I184" i="48"/>
  <c r="J184" i="48"/>
  <c r="K184" i="48"/>
  <c r="A185" i="48"/>
  <c r="N185" i="48" s="1"/>
  <c r="B185" i="48"/>
  <c r="G185" i="48"/>
  <c r="H185" i="48"/>
  <c r="I185" i="48"/>
  <c r="J185" i="48"/>
  <c r="K185" i="48"/>
  <c r="A186" i="48"/>
  <c r="N186" i="48" s="1"/>
  <c r="B186" i="48"/>
  <c r="G186" i="48"/>
  <c r="H186" i="48"/>
  <c r="M186" i="48" s="1"/>
  <c r="I186" i="48"/>
  <c r="J186" i="48"/>
  <c r="K186" i="48"/>
  <c r="A187" i="48"/>
  <c r="N187" i="48" s="1"/>
  <c r="B187" i="48"/>
  <c r="G187" i="48"/>
  <c r="H187" i="48"/>
  <c r="L187" i="48" s="1"/>
  <c r="I187" i="48"/>
  <c r="J187" i="48"/>
  <c r="K187" i="48"/>
  <c r="A188" i="48"/>
  <c r="N188" i="48" s="1"/>
  <c r="B188" i="48"/>
  <c r="G188" i="48"/>
  <c r="H188" i="48"/>
  <c r="M188" i="48" s="1"/>
  <c r="I188" i="48"/>
  <c r="J188" i="48"/>
  <c r="K188" i="48"/>
  <c r="A189" i="48"/>
  <c r="N189" i="48" s="1"/>
  <c r="B189" i="48"/>
  <c r="G189" i="48"/>
  <c r="H189" i="48"/>
  <c r="L189" i="48" s="1"/>
  <c r="I189" i="48"/>
  <c r="J189" i="48"/>
  <c r="K189" i="48"/>
  <c r="A190" i="48"/>
  <c r="N190" i="48" s="1"/>
  <c r="B190" i="48"/>
  <c r="G190" i="48"/>
  <c r="H190" i="48"/>
  <c r="L190" i="48" s="1"/>
  <c r="I190" i="48"/>
  <c r="J190" i="48"/>
  <c r="K190" i="48"/>
  <c r="A191" i="48"/>
  <c r="B191" i="48"/>
  <c r="A192" i="48"/>
  <c r="N192" i="48" s="1"/>
  <c r="B192" i="48"/>
  <c r="G192" i="48"/>
  <c r="H192" i="48"/>
  <c r="L192" i="48" s="1"/>
  <c r="I192" i="48"/>
  <c r="J192" i="48"/>
  <c r="K192" i="48"/>
  <c r="A193" i="48"/>
  <c r="N193" i="48" s="1"/>
  <c r="B193" i="48"/>
  <c r="G193" i="48"/>
  <c r="H193" i="48"/>
  <c r="L193" i="48" s="1"/>
  <c r="I193" i="48"/>
  <c r="J193" i="48"/>
  <c r="K193" i="48"/>
  <c r="A194" i="48"/>
  <c r="N194" i="48" s="1"/>
  <c r="B194" i="48"/>
  <c r="G194" i="48"/>
  <c r="H194" i="48"/>
  <c r="L194" i="48" s="1"/>
  <c r="I194" i="48"/>
  <c r="J194" i="48"/>
  <c r="K194" i="48"/>
  <c r="A195" i="48"/>
  <c r="N195" i="48" s="1"/>
  <c r="B195" i="48"/>
  <c r="G195" i="48"/>
  <c r="H195" i="48"/>
  <c r="L195" i="48" s="1"/>
  <c r="I195" i="48"/>
  <c r="J195" i="48"/>
  <c r="K195" i="48"/>
  <c r="A196" i="48"/>
  <c r="N196" i="48" s="1"/>
  <c r="B196" i="48"/>
  <c r="G196" i="48"/>
  <c r="H196" i="48"/>
  <c r="L196" i="48" s="1"/>
  <c r="I196" i="48"/>
  <c r="J196" i="48"/>
  <c r="K196" i="48"/>
  <c r="A197" i="48"/>
  <c r="N197" i="48" s="1"/>
  <c r="B197" i="48"/>
  <c r="G197" i="48"/>
  <c r="H197" i="48"/>
  <c r="L197" i="48" s="1"/>
  <c r="I197" i="48"/>
  <c r="J197" i="48"/>
  <c r="K197" i="48"/>
  <c r="A198" i="48"/>
  <c r="N198" i="48" s="1"/>
  <c r="B198" i="48"/>
  <c r="G198" i="48"/>
  <c r="H198" i="48"/>
  <c r="I198" i="48"/>
  <c r="J198" i="48"/>
  <c r="K198" i="48"/>
  <c r="A199" i="48"/>
  <c r="N199" i="48" s="1"/>
  <c r="B199" i="48"/>
  <c r="G199" i="48"/>
  <c r="H199" i="48"/>
  <c r="L199" i="48" s="1"/>
  <c r="I199" i="48"/>
  <c r="J199" i="48"/>
  <c r="K199" i="48"/>
  <c r="A200" i="48"/>
  <c r="N200" i="48" s="1"/>
  <c r="B200" i="48"/>
  <c r="G200" i="48"/>
  <c r="H200" i="48"/>
  <c r="P200" i="48" s="1"/>
  <c r="I200" i="48"/>
  <c r="J200" i="48"/>
  <c r="K200" i="48"/>
  <c r="A201" i="48"/>
  <c r="N201" i="48" s="1"/>
  <c r="B201" i="48"/>
  <c r="G201" i="48"/>
  <c r="H201" i="48"/>
  <c r="I201" i="48"/>
  <c r="J201" i="48"/>
  <c r="K201" i="48"/>
  <c r="A202" i="48"/>
  <c r="N202" i="48" s="1"/>
  <c r="B202" i="48"/>
  <c r="G202" i="48"/>
  <c r="H202" i="48"/>
  <c r="M202" i="48" s="1"/>
  <c r="I202" i="48"/>
  <c r="J202" i="48"/>
  <c r="K202" i="48"/>
  <c r="A203" i="48"/>
  <c r="N203" i="48" s="1"/>
  <c r="B203" i="48"/>
  <c r="G203" i="48"/>
  <c r="H203" i="48"/>
  <c r="L203" i="48" s="1"/>
  <c r="I203" i="48"/>
  <c r="J203" i="48"/>
  <c r="K203" i="48"/>
  <c r="A204" i="48"/>
  <c r="N204" i="48" s="1"/>
  <c r="B204" i="48"/>
  <c r="G204" i="48"/>
  <c r="H204" i="48"/>
  <c r="M204" i="48" s="1"/>
  <c r="I204" i="48"/>
  <c r="J204" i="48"/>
  <c r="K204" i="48"/>
  <c r="A205" i="48"/>
  <c r="N205" i="48" s="1"/>
  <c r="B205" i="48"/>
  <c r="G205" i="48"/>
  <c r="H205" i="48"/>
  <c r="L205" i="48" s="1"/>
  <c r="I205" i="48"/>
  <c r="J205" i="48"/>
  <c r="K205" i="48"/>
  <c r="A206" i="48"/>
  <c r="N206" i="48" s="1"/>
  <c r="B206" i="48"/>
  <c r="G206" i="48"/>
  <c r="H206" i="48"/>
  <c r="L206" i="48" s="1"/>
  <c r="I206" i="48"/>
  <c r="J206" i="48"/>
  <c r="K206" i="48"/>
  <c r="A207" i="48"/>
  <c r="N207" i="48" s="1"/>
  <c r="B207" i="48"/>
  <c r="G207" i="48"/>
  <c r="H207" i="48"/>
  <c r="L207" i="48" s="1"/>
  <c r="I207" i="48"/>
  <c r="J207" i="48"/>
  <c r="K207" i="48"/>
  <c r="A208" i="48"/>
  <c r="N208" i="48" s="1"/>
  <c r="B208" i="48"/>
  <c r="G208" i="48"/>
  <c r="H208" i="48"/>
  <c r="L208" i="48" s="1"/>
  <c r="I208" i="48"/>
  <c r="J208" i="48"/>
  <c r="K208" i="48"/>
  <c r="A209" i="48"/>
  <c r="N209" i="48" s="1"/>
  <c r="B209" i="48"/>
  <c r="G209" i="48"/>
  <c r="H209" i="48"/>
  <c r="L209" i="48" s="1"/>
  <c r="I209" i="48"/>
  <c r="J209" i="48"/>
  <c r="K209" i="48"/>
  <c r="A210" i="48"/>
  <c r="B210" i="48"/>
  <c r="A211" i="48"/>
  <c r="N211" i="48" s="1"/>
  <c r="B211" i="48"/>
  <c r="G211" i="48"/>
  <c r="H211" i="48"/>
  <c r="P211" i="48" s="1"/>
  <c r="I211" i="48"/>
  <c r="J211" i="48"/>
  <c r="K211" i="48"/>
  <c r="A212" i="48"/>
  <c r="N212" i="48" s="1"/>
  <c r="B212" i="48"/>
  <c r="G212" i="48"/>
  <c r="H212" i="48"/>
  <c r="M212" i="48" s="1"/>
  <c r="I212" i="48"/>
  <c r="J212" i="48"/>
  <c r="K212" i="48"/>
  <c r="A213" i="48"/>
  <c r="N213" i="48" s="1"/>
  <c r="B213" i="48"/>
  <c r="G213" i="48"/>
  <c r="H213" i="48"/>
  <c r="L213" i="48" s="1"/>
  <c r="I213" i="48"/>
  <c r="J213" i="48"/>
  <c r="K213" i="48"/>
  <c r="A214" i="48"/>
  <c r="N214" i="48" s="1"/>
  <c r="B214" i="48"/>
  <c r="G214" i="48"/>
  <c r="H214" i="48"/>
  <c r="M214" i="48" s="1"/>
  <c r="I214" i="48"/>
  <c r="J214" i="48"/>
  <c r="K214" i="48"/>
  <c r="A215" i="48"/>
  <c r="N215" i="48" s="1"/>
  <c r="B215" i="48"/>
  <c r="G215" i="48"/>
  <c r="H215" i="48"/>
  <c r="L215" i="48" s="1"/>
  <c r="I215" i="48"/>
  <c r="J215" i="48"/>
  <c r="K215" i="48"/>
  <c r="A216" i="48"/>
  <c r="N216" i="48" s="1"/>
  <c r="B216" i="48"/>
  <c r="G216" i="48"/>
  <c r="H216" i="48"/>
  <c r="L216" i="48" s="1"/>
  <c r="I216" i="48"/>
  <c r="J216" i="48"/>
  <c r="K216" i="48"/>
  <c r="A217" i="48"/>
  <c r="B217" i="48"/>
  <c r="A218" i="48"/>
  <c r="N218" i="48" s="1"/>
  <c r="B218" i="48"/>
  <c r="G218" i="48"/>
  <c r="H218" i="48"/>
  <c r="M218" i="48" s="1"/>
  <c r="I218" i="48"/>
  <c r="J218" i="48"/>
  <c r="K218" i="48"/>
  <c r="A219" i="48"/>
  <c r="N219" i="48" s="1"/>
  <c r="B219" i="48"/>
  <c r="G219" i="48"/>
  <c r="H219" i="48"/>
  <c r="L219" i="48" s="1"/>
  <c r="I219" i="48"/>
  <c r="J219" i="48"/>
  <c r="K219" i="48"/>
  <c r="A220" i="48"/>
  <c r="N220" i="48" s="1"/>
  <c r="B220" i="48"/>
  <c r="G220" i="48"/>
  <c r="H220" i="48"/>
  <c r="I220" i="48"/>
  <c r="J220" i="48"/>
  <c r="K220" i="48"/>
  <c r="A221" i="48"/>
  <c r="N221" i="48" s="1"/>
  <c r="B221" i="48"/>
  <c r="G221" i="48"/>
  <c r="H221" i="48"/>
  <c r="P221" i="48" s="1"/>
  <c r="I221" i="48"/>
  <c r="J221" i="48"/>
  <c r="K221" i="48"/>
  <c r="A222" i="48"/>
  <c r="N222" i="48" s="1"/>
  <c r="B222" i="48"/>
  <c r="G222" i="48"/>
  <c r="H222" i="48"/>
  <c r="M222" i="48" s="1"/>
  <c r="I222" i="48"/>
  <c r="J222" i="48"/>
  <c r="K222" i="48"/>
  <c r="A223" i="48"/>
  <c r="N223" i="48" s="1"/>
  <c r="B223" i="48"/>
  <c r="G223" i="48"/>
  <c r="H223" i="48"/>
  <c r="L223" i="48" s="1"/>
  <c r="I223" i="48"/>
  <c r="J223" i="48"/>
  <c r="K223" i="48"/>
  <c r="A224" i="48"/>
  <c r="N224" i="48" s="1"/>
  <c r="B224" i="48"/>
  <c r="G224" i="48"/>
  <c r="H224" i="48"/>
  <c r="I224" i="48"/>
  <c r="J224" i="48"/>
  <c r="K224" i="48"/>
  <c r="A225" i="48"/>
  <c r="N225" i="48" s="1"/>
  <c r="B225" i="48"/>
  <c r="G225" i="48"/>
  <c r="H225" i="48"/>
  <c r="P225" i="48" s="1"/>
  <c r="I225" i="48"/>
  <c r="J225" i="48"/>
  <c r="K225" i="48"/>
  <c r="A226" i="48"/>
  <c r="N226" i="48" s="1"/>
  <c r="B226" i="48"/>
  <c r="G226" i="48"/>
  <c r="H226" i="48"/>
  <c r="M226" i="48" s="1"/>
  <c r="I226" i="48"/>
  <c r="J226" i="48"/>
  <c r="K226" i="48"/>
  <c r="A227" i="48"/>
  <c r="N227" i="48" s="1"/>
  <c r="B227" i="48"/>
  <c r="G227" i="48"/>
  <c r="H227" i="48"/>
  <c r="L227" i="48" s="1"/>
  <c r="I227" i="48"/>
  <c r="J227" i="48"/>
  <c r="K227" i="48"/>
  <c r="A228" i="48"/>
  <c r="N228" i="48" s="1"/>
  <c r="B228" i="48"/>
  <c r="G228" i="48"/>
  <c r="H228" i="48"/>
  <c r="I228" i="48"/>
  <c r="J228" i="48"/>
  <c r="K228" i="48"/>
  <c r="A229" i="48"/>
  <c r="N229" i="48" s="1"/>
  <c r="B229" i="48"/>
  <c r="G229" i="48"/>
  <c r="H229" i="48"/>
  <c r="I229" i="48"/>
  <c r="J229" i="48"/>
  <c r="K229" i="48"/>
  <c r="A230" i="48"/>
  <c r="N230" i="48" s="1"/>
  <c r="B230" i="48"/>
  <c r="G230" i="48"/>
  <c r="H230" i="48"/>
  <c r="M230" i="48" s="1"/>
  <c r="I230" i="48"/>
  <c r="J230" i="48"/>
  <c r="K230" i="48"/>
  <c r="A231" i="48"/>
  <c r="N231" i="48" s="1"/>
  <c r="B231" i="48"/>
  <c r="G231" i="48"/>
  <c r="H231" i="48"/>
  <c r="L231" i="48" s="1"/>
  <c r="I231" i="48"/>
  <c r="J231" i="48"/>
  <c r="K231" i="48"/>
  <c r="P231" i="48"/>
  <c r="A232" i="48"/>
  <c r="N232" i="48" s="1"/>
  <c r="B232" i="48"/>
  <c r="G232" i="48"/>
  <c r="H232" i="48"/>
  <c r="I232" i="48"/>
  <c r="J232" i="48"/>
  <c r="K232" i="48"/>
  <c r="A233" i="48"/>
  <c r="N233" i="48" s="1"/>
  <c r="B233" i="48"/>
  <c r="G233" i="48"/>
  <c r="H233" i="48"/>
  <c r="P233" i="48" s="1"/>
  <c r="I233" i="48"/>
  <c r="J233" i="48"/>
  <c r="K233" i="48"/>
  <c r="A234" i="48"/>
  <c r="N234" i="48" s="1"/>
  <c r="B234" i="48"/>
  <c r="G234" i="48"/>
  <c r="H234" i="48"/>
  <c r="M234" i="48" s="1"/>
  <c r="I234" i="48"/>
  <c r="J234" i="48"/>
  <c r="K234" i="48"/>
  <c r="A235" i="48"/>
  <c r="N235" i="48" s="1"/>
  <c r="B235" i="48"/>
  <c r="G235" i="48"/>
  <c r="H235" i="48"/>
  <c r="L235" i="48" s="1"/>
  <c r="I235" i="48"/>
  <c r="J235" i="48"/>
  <c r="K235" i="48"/>
  <c r="A236" i="48"/>
  <c r="B236" i="48"/>
  <c r="A237" i="48"/>
  <c r="N237" i="48" s="1"/>
  <c r="B237" i="48"/>
  <c r="G237" i="48"/>
  <c r="H237" i="48"/>
  <c r="I237" i="48"/>
  <c r="J237" i="48"/>
  <c r="K237" i="48"/>
  <c r="A238" i="48"/>
  <c r="N238" i="48" s="1"/>
  <c r="B238" i="48"/>
  <c r="G238" i="48"/>
  <c r="H238" i="48"/>
  <c r="P238" i="48" s="1"/>
  <c r="I238" i="48"/>
  <c r="J238" i="48"/>
  <c r="K238" i="48"/>
  <c r="A239" i="48"/>
  <c r="N239" i="48" s="1"/>
  <c r="B239" i="48"/>
  <c r="G239" i="48"/>
  <c r="H239" i="48"/>
  <c r="L239" i="48" s="1"/>
  <c r="I239" i="48"/>
  <c r="J239" i="48"/>
  <c r="K239" i="48"/>
  <c r="A240" i="48"/>
  <c r="N240" i="48" s="1"/>
  <c r="B240" i="48"/>
  <c r="G240" i="48"/>
  <c r="H240" i="48"/>
  <c r="P240" i="48" s="1"/>
  <c r="I240" i="48"/>
  <c r="J240" i="48"/>
  <c r="K240" i="48"/>
  <c r="A241" i="48"/>
  <c r="B241" i="48"/>
  <c r="G241" i="48"/>
  <c r="H241" i="48"/>
  <c r="M241" i="48" s="1"/>
  <c r="I241" i="48"/>
  <c r="J241" i="48"/>
  <c r="K241" i="48"/>
  <c r="N241" i="48"/>
  <c r="A242" i="48"/>
  <c r="N242" i="48" s="1"/>
  <c r="B242" i="48"/>
  <c r="G242" i="48"/>
  <c r="H242" i="48"/>
  <c r="M242" i="48" s="1"/>
  <c r="I242" i="48"/>
  <c r="J242" i="48"/>
  <c r="K242" i="48"/>
  <c r="A243" i="48"/>
  <c r="N243" i="48" s="1"/>
  <c r="B243" i="48"/>
  <c r="G243" i="48"/>
  <c r="H243" i="48"/>
  <c r="P243" i="48" s="1"/>
  <c r="I243" i="48"/>
  <c r="J243" i="48"/>
  <c r="K243" i="48"/>
  <c r="A244" i="48"/>
  <c r="N244" i="48" s="1"/>
  <c r="B244" i="48"/>
  <c r="G244" i="48"/>
  <c r="H244" i="48"/>
  <c r="L244" i="48" s="1"/>
  <c r="I244" i="48"/>
  <c r="J244" i="48"/>
  <c r="K244" i="48"/>
  <c r="A245" i="48"/>
  <c r="N245" i="48" s="1"/>
  <c r="B245" i="48"/>
  <c r="G245" i="48"/>
  <c r="H245" i="48"/>
  <c r="M245" i="48" s="1"/>
  <c r="I245" i="48"/>
  <c r="J245" i="48"/>
  <c r="K245" i="48"/>
  <c r="A246" i="48"/>
  <c r="N246" i="48" s="1"/>
  <c r="B246" i="48"/>
  <c r="G246" i="48"/>
  <c r="H246" i="48"/>
  <c r="I246" i="48"/>
  <c r="J246" i="48"/>
  <c r="K246" i="48"/>
  <c r="A247" i="48"/>
  <c r="B247" i="48"/>
  <c r="G247" i="48"/>
  <c r="H247" i="48"/>
  <c r="I247" i="48"/>
  <c r="J247" i="48"/>
  <c r="K247" i="48"/>
  <c r="N247" i="48"/>
  <c r="A248" i="48"/>
  <c r="N248" i="48" s="1"/>
  <c r="B248" i="48"/>
  <c r="G248" i="48"/>
  <c r="H248" i="48"/>
  <c r="L248" i="48" s="1"/>
  <c r="I248" i="48"/>
  <c r="J248" i="48"/>
  <c r="K248" i="48"/>
  <c r="A249" i="48"/>
  <c r="B249" i="48"/>
  <c r="G249" i="48"/>
  <c r="H249" i="48"/>
  <c r="M249" i="48" s="1"/>
  <c r="I249" i="48"/>
  <c r="J249" i="48"/>
  <c r="K249" i="48"/>
  <c r="N249" i="48"/>
  <c r="A250" i="48"/>
  <c r="B250" i="48"/>
  <c r="A251" i="48"/>
  <c r="N251" i="48" s="1"/>
  <c r="B251" i="48"/>
  <c r="G251" i="48"/>
  <c r="H251" i="48"/>
  <c r="P251" i="48" s="1"/>
  <c r="I251" i="48"/>
  <c r="J251" i="48"/>
  <c r="K251" i="48"/>
  <c r="A252" i="48"/>
  <c r="N252" i="48" s="1"/>
  <c r="B252" i="48"/>
  <c r="G252" i="48"/>
  <c r="H252" i="48"/>
  <c r="P252" i="48" s="1"/>
  <c r="I252" i="48"/>
  <c r="J252" i="48"/>
  <c r="K252" i="48"/>
  <c r="A253" i="48"/>
  <c r="B253" i="48"/>
  <c r="A254" i="48"/>
  <c r="N254" i="48" s="1"/>
  <c r="B254" i="48"/>
  <c r="G254" i="48"/>
  <c r="H254" i="48"/>
  <c r="I254" i="48"/>
  <c r="J254" i="48"/>
  <c r="K254" i="48"/>
  <c r="A255" i="48"/>
  <c r="B255" i="48"/>
  <c r="G255" i="48"/>
  <c r="H255" i="48"/>
  <c r="I255" i="48"/>
  <c r="J255" i="48"/>
  <c r="K255" i="48"/>
  <c r="N255" i="48"/>
  <c r="A256" i="48"/>
  <c r="N256" i="48" s="1"/>
  <c r="B256" i="48"/>
  <c r="G256" i="48"/>
  <c r="H256" i="48"/>
  <c r="L256" i="48" s="1"/>
  <c r="I256" i="48"/>
  <c r="J256" i="48"/>
  <c r="K256" i="48"/>
  <c r="A257" i="48"/>
  <c r="B257" i="48"/>
  <c r="G257" i="48"/>
  <c r="H257" i="48"/>
  <c r="I257" i="48"/>
  <c r="J257" i="48"/>
  <c r="K257" i="48"/>
  <c r="N257" i="48"/>
  <c r="A258" i="48"/>
  <c r="N258" i="48" s="1"/>
  <c r="B258" i="48"/>
  <c r="G258" i="48"/>
  <c r="H258" i="48"/>
  <c r="M258" i="48" s="1"/>
  <c r="I258" i="48"/>
  <c r="J258" i="48"/>
  <c r="K258" i="48"/>
  <c r="A259" i="48"/>
  <c r="B259" i="48"/>
  <c r="G259" i="48"/>
  <c r="H259" i="48"/>
  <c r="L259" i="48" s="1"/>
  <c r="I259" i="48"/>
  <c r="J259" i="48"/>
  <c r="K259" i="48"/>
  <c r="N259" i="48"/>
  <c r="A260" i="48"/>
  <c r="N260" i="48" s="1"/>
  <c r="B260" i="48"/>
  <c r="G260" i="48"/>
  <c r="H260" i="48"/>
  <c r="L260" i="48" s="1"/>
  <c r="I260" i="48"/>
  <c r="J260" i="48"/>
  <c r="K260" i="48"/>
  <c r="A261" i="48"/>
  <c r="N261" i="48" s="1"/>
  <c r="B261" i="48"/>
  <c r="G261" i="48"/>
  <c r="H261" i="48"/>
  <c r="I261" i="48"/>
  <c r="J261" i="48"/>
  <c r="K261" i="48"/>
  <c r="A262" i="48"/>
  <c r="B262" i="48"/>
  <c r="A263" i="48"/>
  <c r="B263" i="48"/>
  <c r="G263" i="48"/>
  <c r="H263" i="48"/>
  <c r="O263" i="48" s="1"/>
  <c r="I263" i="48"/>
  <c r="J263" i="48"/>
  <c r="K263" i="48"/>
  <c r="N263" i="48"/>
  <c r="A264" i="48"/>
  <c r="N264" i="48" s="1"/>
  <c r="B264" i="48"/>
  <c r="G264" i="48"/>
  <c r="H264" i="48"/>
  <c r="L264" i="48" s="1"/>
  <c r="I264" i="48"/>
  <c r="J264" i="48"/>
  <c r="K264" i="48"/>
  <c r="A265" i="48"/>
  <c r="N265" i="48" s="1"/>
  <c r="B265" i="48"/>
  <c r="G265" i="48"/>
  <c r="H265" i="48"/>
  <c r="L265" i="48" s="1"/>
  <c r="I265" i="48"/>
  <c r="J265" i="48"/>
  <c r="K265" i="48"/>
  <c r="A266" i="48"/>
  <c r="N266" i="48" s="1"/>
  <c r="B266" i="48"/>
  <c r="G266" i="48"/>
  <c r="H266" i="48"/>
  <c r="P266" i="48" s="1"/>
  <c r="I266" i="48"/>
  <c r="J266" i="48"/>
  <c r="K266" i="48"/>
  <c r="A267" i="48"/>
  <c r="N267" i="48" s="1"/>
  <c r="B267" i="48"/>
  <c r="G267" i="48"/>
  <c r="H267" i="48"/>
  <c r="I267" i="48"/>
  <c r="J267" i="48"/>
  <c r="K267" i="48"/>
  <c r="A268" i="48"/>
  <c r="N268" i="48" s="1"/>
  <c r="B268" i="48"/>
  <c r="G268" i="48"/>
  <c r="H268" i="48"/>
  <c r="O268" i="48" s="1"/>
  <c r="I268" i="48"/>
  <c r="J268" i="48"/>
  <c r="K268" i="48"/>
  <c r="A269" i="48"/>
  <c r="B269" i="48"/>
  <c r="G269" i="48"/>
  <c r="H269" i="48"/>
  <c r="L269" i="48" s="1"/>
  <c r="I269" i="48"/>
  <c r="J269" i="48"/>
  <c r="K269" i="48"/>
  <c r="N269" i="48"/>
  <c r="A270" i="48"/>
  <c r="N270" i="48" s="1"/>
  <c r="B270" i="48"/>
  <c r="G270" i="48"/>
  <c r="H270" i="48"/>
  <c r="I270" i="48"/>
  <c r="J270" i="48"/>
  <c r="K270" i="48"/>
  <c r="A271" i="48"/>
  <c r="N271" i="48" s="1"/>
  <c r="B271" i="48"/>
  <c r="G271" i="48"/>
  <c r="H271" i="48"/>
  <c r="I271" i="48"/>
  <c r="J271" i="48"/>
  <c r="K271" i="48"/>
  <c r="A272" i="48"/>
  <c r="N272" i="48" s="1"/>
  <c r="B272" i="48"/>
  <c r="G272" i="48"/>
  <c r="H272" i="48"/>
  <c r="O272" i="48" s="1"/>
  <c r="I272" i="48"/>
  <c r="J272" i="48"/>
  <c r="K272" i="48"/>
  <c r="A273" i="48"/>
  <c r="B273" i="48"/>
  <c r="G273" i="48"/>
  <c r="H273" i="48"/>
  <c r="L273" i="48" s="1"/>
  <c r="I273" i="48"/>
  <c r="J273" i="48"/>
  <c r="K273" i="48"/>
  <c r="N273" i="48"/>
  <c r="A274" i="48"/>
  <c r="N274" i="48" s="1"/>
  <c r="B274" i="48"/>
  <c r="G274" i="48"/>
  <c r="H274" i="48"/>
  <c r="L274" i="48" s="1"/>
  <c r="I274" i="48"/>
  <c r="J274" i="48"/>
  <c r="K274" i="48"/>
  <c r="A275" i="48"/>
  <c r="B275" i="48"/>
  <c r="G275" i="48"/>
  <c r="H275" i="48"/>
  <c r="L275" i="48" s="1"/>
  <c r="I275" i="48"/>
  <c r="J275" i="48"/>
  <c r="K275" i="48"/>
  <c r="N275" i="48"/>
  <c r="A276" i="48"/>
  <c r="N276" i="48" s="1"/>
  <c r="B276" i="48"/>
  <c r="G276" i="48"/>
  <c r="H276" i="48"/>
  <c r="O276" i="48" s="1"/>
  <c r="I276" i="48"/>
  <c r="J276" i="48"/>
  <c r="K276" i="48"/>
  <c r="A277" i="48"/>
  <c r="B277" i="48"/>
  <c r="A278" i="48"/>
  <c r="N278" i="48" s="1"/>
  <c r="B278" i="48"/>
  <c r="G278" i="48"/>
  <c r="H278" i="48"/>
  <c r="P278" i="48" s="1"/>
  <c r="I278" i="48"/>
  <c r="J278" i="48"/>
  <c r="K278" i="48"/>
  <c r="A279" i="48"/>
  <c r="B279" i="48"/>
  <c r="G279" i="48"/>
  <c r="H279" i="48"/>
  <c r="O279" i="48" s="1"/>
  <c r="I279" i="48"/>
  <c r="J279" i="48"/>
  <c r="K279" i="48"/>
  <c r="N279" i="48"/>
  <c r="A280" i="48"/>
  <c r="B280" i="48"/>
  <c r="A281" i="48"/>
  <c r="N281" i="48" s="1"/>
  <c r="B281" i="48"/>
  <c r="G281" i="48"/>
  <c r="H281" i="48"/>
  <c r="L281" i="48" s="1"/>
  <c r="I281" i="48"/>
  <c r="J281" i="48"/>
  <c r="K281" i="48"/>
  <c r="A282" i="48"/>
  <c r="N282" i="48" s="1"/>
  <c r="B282" i="48"/>
  <c r="G282" i="48"/>
  <c r="H282" i="48"/>
  <c r="L282" i="48" s="1"/>
  <c r="I282" i="48"/>
  <c r="J282" i="48"/>
  <c r="K282" i="48"/>
  <c r="A283" i="48"/>
  <c r="N283" i="48" s="1"/>
  <c r="B283" i="48"/>
  <c r="G283" i="48"/>
  <c r="H283" i="48"/>
  <c r="L283" i="48" s="1"/>
  <c r="I283" i="48"/>
  <c r="J283" i="48"/>
  <c r="K283" i="48"/>
  <c r="A284" i="48"/>
  <c r="N284" i="48" s="1"/>
  <c r="B284" i="48"/>
  <c r="G284" i="48"/>
  <c r="H284" i="48"/>
  <c r="M284" i="48" s="1"/>
  <c r="I284" i="48"/>
  <c r="J284" i="48"/>
  <c r="K284" i="48"/>
  <c r="A285" i="48"/>
  <c r="B285" i="48"/>
  <c r="G285" i="48"/>
  <c r="H285" i="48"/>
  <c r="L285" i="48" s="1"/>
  <c r="I285" i="48"/>
  <c r="J285" i="48"/>
  <c r="K285" i="48"/>
  <c r="N285" i="48"/>
  <c r="A286" i="48"/>
  <c r="N286" i="48" s="1"/>
  <c r="B286" i="48"/>
  <c r="G286" i="48"/>
  <c r="H286" i="48"/>
  <c r="P286" i="48" s="1"/>
  <c r="I286" i="48"/>
  <c r="J286" i="48"/>
  <c r="K286" i="48"/>
  <c r="A287" i="48"/>
  <c r="N287" i="48" s="1"/>
  <c r="B287" i="48"/>
  <c r="G287" i="48"/>
  <c r="H287" i="48"/>
  <c r="I287" i="48"/>
  <c r="J287" i="48"/>
  <c r="K287" i="48"/>
  <c r="A288" i="48"/>
  <c r="N288" i="48" s="1"/>
  <c r="B288" i="48"/>
  <c r="G288" i="48"/>
  <c r="H288" i="48"/>
  <c r="M288" i="48" s="1"/>
  <c r="I288" i="48"/>
  <c r="J288" i="48"/>
  <c r="K288" i="48"/>
  <c r="A289" i="48"/>
  <c r="B289" i="48"/>
  <c r="G289" i="48"/>
  <c r="H289" i="48"/>
  <c r="L289" i="48" s="1"/>
  <c r="I289" i="48"/>
  <c r="J289" i="48"/>
  <c r="K289" i="48"/>
  <c r="N289" i="48"/>
  <c r="A290" i="48"/>
  <c r="N290" i="48" s="1"/>
  <c r="B290" i="48"/>
  <c r="G290" i="48"/>
  <c r="H290" i="48"/>
  <c r="O290" i="48" s="1"/>
  <c r="I290" i="48"/>
  <c r="J290" i="48"/>
  <c r="K290" i="48"/>
  <c r="A291" i="48"/>
  <c r="N291" i="48" s="1"/>
  <c r="B291" i="48"/>
  <c r="G291" i="48"/>
  <c r="H291" i="48"/>
  <c r="I291" i="48"/>
  <c r="J291" i="48"/>
  <c r="K291" i="48"/>
  <c r="A292" i="48"/>
  <c r="N292" i="48" s="1"/>
  <c r="B292" i="48"/>
  <c r="G292" i="48"/>
  <c r="H292" i="48"/>
  <c r="O292" i="48" s="1"/>
  <c r="I292" i="48"/>
  <c r="J292" i="48"/>
  <c r="K292" i="48"/>
  <c r="A293" i="48"/>
  <c r="N293" i="48" s="1"/>
  <c r="B293" i="48"/>
  <c r="G293" i="48"/>
  <c r="H293" i="48"/>
  <c r="M293" i="48" s="1"/>
  <c r="I293" i="48"/>
  <c r="J293" i="48"/>
  <c r="K293" i="48"/>
  <c r="A294" i="48"/>
  <c r="N294" i="48" s="1"/>
  <c r="B294" i="48"/>
  <c r="G294" i="48"/>
  <c r="H294" i="48"/>
  <c r="O294" i="48" s="1"/>
  <c r="I294" i="48"/>
  <c r="J294" i="48"/>
  <c r="K294" i="48"/>
  <c r="A295" i="48"/>
  <c r="N295" i="48" s="1"/>
  <c r="B295" i="48"/>
  <c r="G295" i="48"/>
  <c r="H295" i="48"/>
  <c r="O295" i="48" s="1"/>
  <c r="I295" i="48"/>
  <c r="J295" i="48"/>
  <c r="K295" i="48"/>
  <c r="A296" i="48"/>
  <c r="N296" i="48" s="1"/>
  <c r="B296" i="48"/>
  <c r="G296" i="48"/>
  <c r="H296" i="48"/>
  <c r="O296" i="48" s="1"/>
  <c r="I296" i="48"/>
  <c r="J296" i="48"/>
  <c r="K296" i="48"/>
  <c r="A297" i="48"/>
  <c r="N297" i="48" s="1"/>
  <c r="B297" i="48"/>
  <c r="G297" i="48"/>
  <c r="H297" i="48"/>
  <c r="O297" i="48" s="1"/>
  <c r="I297" i="48"/>
  <c r="J297" i="48"/>
  <c r="K297" i="48"/>
  <c r="A298" i="48"/>
  <c r="N298" i="48" s="1"/>
  <c r="B298" i="48"/>
  <c r="G298" i="48"/>
  <c r="H298" i="48"/>
  <c r="I298" i="48"/>
  <c r="J298" i="48"/>
  <c r="K298" i="48"/>
  <c r="A299" i="48"/>
  <c r="N299" i="48" s="1"/>
  <c r="B299" i="48"/>
  <c r="G299" i="48"/>
  <c r="H299" i="48"/>
  <c r="M299" i="48" s="1"/>
  <c r="I299" i="48"/>
  <c r="J299" i="48"/>
  <c r="K299" i="48"/>
  <c r="A300" i="48"/>
  <c r="N300" i="48" s="1"/>
  <c r="B300" i="48"/>
  <c r="G300" i="48"/>
  <c r="H300" i="48"/>
  <c r="I300" i="48"/>
  <c r="J300" i="48"/>
  <c r="K300" i="48"/>
  <c r="A301" i="48"/>
  <c r="N301" i="48" s="1"/>
  <c r="B301" i="48"/>
  <c r="G301" i="48"/>
  <c r="H301" i="48"/>
  <c r="M301" i="48" s="1"/>
  <c r="I301" i="48"/>
  <c r="J301" i="48"/>
  <c r="K301" i="48"/>
  <c r="A302" i="48"/>
  <c r="N302" i="48" s="1"/>
  <c r="B302" i="48"/>
  <c r="G302" i="48"/>
  <c r="H302" i="48"/>
  <c r="O302" i="48" s="1"/>
  <c r="I302" i="48"/>
  <c r="J302" i="48"/>
  <c r="K302" i="48"/>
  <c r="A303" i="48"/>
  <c r="N303" i="48" s="1"/>
  <c r="B303" i="48"/>
  <c r="G303" i="48"/>
  <c r="H303" i="48"/>
  <c r="O303" i="48" s="1"/>
  <c r="I303" i="48"/>
  <c r="J303" i="48"/>
  <c r="K303" i="48"/>
  <c r="A304" i="48"/>
  <c r="N304" i="48" s="1"/>
  <c r="B304" i="48"/>
  <c r="G304" i="48"/>
  <c r="H304" i="48"/>
  <c r="O304" i="48" s="1"/>
  <c r="I304" i="48"/>
  <c r="J304" i="48"/>
  <c r="K304" i="48"/>
  <c r="A305" i="48"/>
  <c r="N305" i="48" s="1"/>
  <c r="B305" i="48"/>
  <c r="G305" i="48"/>
  <c r="H305" i="48"/>
  <c r="L305" i="48" s="1"/>
  <c r="I305" i="48"/>
  <c r="J305" i="48"/>
  <c r="K305" i="48"/>
  <c r="A306" i="48"/>
  <c r="B306" i="48"/>
  <c r="A307" i="48"/>
  <c r="N307" i="48" s="1"/>
  <c r="B307" i="48"/>
  <c r="G307" i="48"/>
  <c r="H307" i="48"/>
  <c r="I307" i="48"/>
  <c r="J307" i="48"/>
  <c r="K307" i="48"/>
  <c r="A308" i="48"/>
  <c r="N308" i="48" s="1"/>
  <c r="B308" i="48"/>
  <c r="G308" i="48"/>
  <c r="H308" i="48"/>
  <c r="O308" i="48" s="1"/>
  <c r="I308" i="48"/>
  <c r="J308" i="48"/>
  <c r="K308" i="48"/>
  <c r="A309" i="48"/>
  <c r="N309" i="48" s="1"/>
  <c r="B309" i="48"/>
  <c r="G309" i="48"/>
  <c r="H309" i="48"/>
  <c r="O309" i="48" s="1"/>
  <c r="I309" i="48"/>
  <c r="J309" i="48"/>
  <c r="K309" i="48"/>
  <c r="A310" i="48"/>
  <c r="N310" i="48" s="1"/>
  <c r="B310" i="48"/>
  <c r="G310" i="48"/>
  <c r="H310" i="48"/>
  <c r="O310" i="48" s="1"/>
  <c r="I310" i="48"/>
  <c r="J310" i="48"/>
  <c r="K310" i="48"/>
  <c r="A311" i="48"/>
  <c r="N311" i="48" s="1"/>
  <c r="B311" i="48"/>
  <c r="G311" i="48"/>
  <c r="H311" i="48"/>
  <c r="O311" i="48" s="1"/>
  <c r="I311" i="48"/>
  <c r="J311" i="48"/>
  <c r="K311" i="48"/>
  <c r="A312" i="48"/>
  <c r="B312" i="48"/>
  <c r="A313" i="48"/>
  <c r="N313" i="48" s="1"/>
  <c r="B313" i="48"/>
  <c r="G313" i="48"/>
  <c r="H313" i="48"/>
  <c r="O313" i="48" s="1"/>
  <c r="I313" i="48"/>
  <c r="J313" i="48"/>
  <c r="K313" i="48"/>
  <c r="A314" i="48"/>
  <c r="N314" i="48" s="1"/>
  <c r="B314" i="48"/>
  <c r="G314" i="48"/>
  <c r="H314" i="48"/>
  <c r="O314" i="48" s="1"/>
  <c r="I314" i="48"/>
  <c r="J314" i="48"/>
  <c r="K314" i="48"/>
  <c r="A315" i="48"/>
  <c r="N315" i="48" s="1"/>
  <c r="B315" i="48"/>
  <c r="G315" i="48"/>
  <c r="H315" i="48"/>
  <c r="O315" i="48" s="1"/>
  <c r="I315" i="48"/>
  <c r="J315" i="48"/>
  <c r="K315" i="48"/>
  <c r="A316" i="48"/>
  <c r="N316" i="48" s="1"/>
  <c r="B316" i="48"/>
  <c r="G316" i="48"/>
  <c r="H316" i="48"/>
  <c r="O316" i="48" s="1"/>
  <c r="I316" i="48"/>
  <c r="J316" i="48"/>
  <c r="K316" i="48"/>
  <c r="A317" i="48"/>
  <c r="N317" i="48" s="1"/>
  <c r="B317" i="48"/>
  <c r="G317" i="48"/>
  <c r="H317" i="48"/>
  <c r="O317" i="48" s="1"/>
  <c r="I317" i="48"/>
  <c r="J317" i="48"/>
  <c r="K317" i="48"/>
  <c r="A318" i="48"/>
  <c r="N318" i="48" s="1"/>
  <c r="B318" i="48"/>
  <c r="G318" i="48"/>
  <c r="H318" i="48"/>
  <c r="O318" i="48" s="1"/>
  <c r="I318" i="48"/>
  <c r="J318" i="48"/>
  <c r="K318" i="48"/>
  <c r="A319" i="48"/>
  <c r="N319" i="48" s="1"/>
  <c r="B319" i="48"/>
  <c r="G319" i="48"/>
  <c r="H319" i="48"/>
  <c r="O319" i="48" s="1"/>
  <c r="I319" i="48"/>
  <c r="J319" i="48"/>
  <c r="K319" i="48"/>
  <c r="A320" i="48"/>
  <c r="B320" i="48"/>
  <c r="A321" i="48"/>
  <c r="N321" i="48" s="1"/>
  <c r="B321" i="48"/>
  <c r="G321" i="48"/>
  <c r="H321" i="48"/>
  <c r="O321" i="48" s="1"/>
  <c r="I321" i="48"/>
  <c r="J321" i="48"/>
  <c r="K321" i="48"/>
  <c r="A322" i="48"/>
  <c r="N322" i="48" s="1"/>
  <c r="B322" i="48"/>
  <c r="G322" i="48"/>
  <c r="H322" i="48"/>
  <c r="O322" i="48" s="1"/>
  <c r="I322" i="48"/>
  <c r="J322" i="48"/>
  <c r="K322" i="48"/>
  <c r="A323" i="48"/>
  <c r="N323" i="48" s="1"/>
  <c r="B323" i="48"/>
  <c r="G323" i="48"/>
  <c r="H323" i="48"/>
  <c r="O323" i="48" s="1"/>
  <c r="I323" i="48"/>
  <c r="J323" i="48"/>
  <c r="K323" i="48"/>
  <c r="A324" i="48"/>
  <c r="N324" i="48" s="1"/>
  <c r="B324" i="48"/>
  <c r="G324" i="48"/>
  <c r="H324" i="48"/>
  <c r="O324" i="48" s="1"/>
  <c r="I324" i="48"/>
  <c r="J324" i="48"/>
  <c r="K324" i="48"/>
  <c r="A325" i="48"/>
  <c r="N325" i="48" s="1"/>
  <c r="B325" i="48"/>
  <c r="G325" i="48"/>
  <c r="H325" i="48"/>
  <c r="O325" i="48" s="1"/>
  <c r="I325" i="48"/>
  <c r="J325" i="48"/>
  <c r="K325" i="48"/>
  <c r="A326" i="48"/>
  <c r="B326" i="48"/>
  <c r="A327" i="48"/>
  <c r="N327" i="48" s="1"/>
  <c r="B327" i="48"/>
  <c r="G327" i="48"/>
  <c r="H327" i="48"/>
  <c r="M327" i="48" s="1"/>
  <c r="I327" i="48"/>
  <c r="J327" i="48"/>
  <c r="K327" i="48"/>
  <c r="A328" i="48"/>
  <c r="N328" i="48" s="1"/>
  <c r="B328" i="48"/>
  <c r="G328" i="48"/>
  <c r="H328" i="48"/>
  <c r="O328" i="48" s="1"/>
  <c r="I328" i="48"/>
  <c r="J328" i="48"/>
  <c r="K328" i="48"/>
  <c r="A329" i="48"/>
  <c r="N329" i="48" s="1"/>
  <c r="B329" i="48"/>
  <c r="G329" i="48"/>
  <c r="H329" i="48"/>
  <c r="O329" i="48" s="1"/>
  <c r="I329" i="48"/>
  <c r="J329" i="48"/>
  <c r="K329" i="48"/>
  <c r="A330" i="48"/>
  <c r="N330" i="48" s="1"/>
  <c r="B330" i="48"/>
  <c r="G330" i="48"/>
  <c r="H330" i="48"/>
  <c r="O330" i="48" s="1"/>
  <c r="I330" i="48"/>
  <c r="J330" i="48"/>
  <c r="K330" i="48"/>
  <c r="A331" i="48"/>
  <c r="N331" i="48" s="1"/>
  <c r="B331" i="48"/>
  <c r="G331" i="48"/>
  <c r="H331" i="48"/>
  <c r="O331" i="48" s="1"/>
  <c r="I331" i="48"/>
  <c r="J331" i="48"/>
  <c r="K331" i="48"/>
  <c r="A332" i="48"/>
  <c r="N332" i="48" s="1"/>
  <c r="B332" i="48"/>
  <c r="G332" i="48"/>
  <c r="H332" i="48"/>
  <c r="O332" i="48" s="1"/>
  <c r="I332" i="48"/>
  <c r="J332" i="48"/>
  <c r="K332" i="48"/>
  <c r="A333" i="48"/>
  <c r="N333" i="48" s="1"/>
  <c r="B333" i="48"/>
  <c r="G333" i="48"/>
  <c r="H333" i="48"/>
  <c r="O333" i="48" s="1"/>
  <c r="I333" i="48"/>
  <c r="J333" i="48"/>
  <c r="K333" i="48"/>
  <c r="A334" i="48"/>
  <c r="N334" i="48" s="1"/>
  <c r="B334" i="48"/>
  <c r="G334" i="48"/>
  <c r="H334" i="48"/>
  <c r="O334" i="48" s="1"/>
  <c r="I334" i="48"/>
  <c r="J334" i="48"/>
  <c r="K334" i="48"/>
  <c r="A335" i="48"/>
  <c r="N335" i="48" s="1"/>
  <c r="B335" i="48"/>
  <c r="G335" i="48"/>
  <c r="H335" i="48"/>
  <c r="L335" i="48" s="1"/>
  <c r="I335" i="48"/>
  <c r="J335" i="48"/>
  <c r="K335" i="48"/>
  <c r="A336" i="48"/>
  <c r="N336" i="48" s="1"/>
  <c r="B336" i="48"/>
  <c r="G336" i="48"/>
  <c r="H336" i="48"/>
  <c r="O336" i="48" s="1"/>
  <c r="I336" i="48"/>
  <c r="J336" i="48"/>
  <c r="K336" i="48"/>
  <c r="A337" i="48"/>
  <c r="N337" i="48" s="1"/>
  <c r="B337" i="48"/>
  <c r="G337" i="48"/>
  <c r="H337" i="48"/>
  <c r="M337" i="48" s="1"/>
  <c r="I337" i="48"/>
  <c r="J337" i="48"/>
  <c r="K337" i="48"/>
  <c r="A338" i="48"/>
  <c r="N338" i="48" s="1"/>
  <c r="B338" i="48"/>
  <c r="G338" i="48"/>
  <c r="H338" i="48"/>
  <c r="O338" i="48" s="1"/>
  <c r="I338" i="48"/>
  <c r="J338" i="48"/>
  <c r="K338" i="48"/>
  <c r="A339" i="48"/>
  <c r="N339" i="48" s="1"/>
  <c r="B339" i="48"/>
  <c r="G339" i="48"/>
  <c r="H339" i="48"/>
  <c r="O339" i="48" s="1"/>
  <c r="I339" i="48"/>
  <c r="J339" i="48"/>
  <c r="K339" i="48"/>
  <c r="A340" i="48"/>
  <c r="N340" i="48" s="1"/>
  <c r="B340" i="48"/>
  <c r="G340" i="48"/>
  <c r="H340" i="48"/>
  <c r="O340" i="48" s="1"/>
  <c r="I340" i="48"/>
  <c r="J340" i="48"/>
  <c r="K340" i="48"/>
  <c r="A341" i="48"/>
  <c r="N341" i="48" s="1"/>
  <c r="B341" i="48"/>
  <c r="G341" i="48"/>
  <c r="H341" i="48"/>
  <c r="O341" i="48" s="1"/>
  <c r="I341" i="48"/>
  <c r="J341" i="48"/>
  <c r="K341" i="48"/>
  <c r="A342" i="48"/>
  <c r="N342" i="48" s="1"/>
  <c r="B342" i="48"/>
  <c r="G342" i="48"/>
  <c r="H342" i="48"/>
  <c r="O342" i="48" s="1"/>
  <c r="I342" i="48"/>
  <c r="J342" i="48"/>
  <c r="K342" i="48"/>
  <c r="A343" i="48"/>
  <c r="N343" i="48" s="1"/>
  <c r="B343" i="48"/>
  <c r="G343" i="48"/>
  <c r="H343" i="48"/>
  <c r="O343" i="48" s="1"/>
  <c r="I343" i="48"/>
  <c r="J343" i="48"/>
  <c r="K343" i="48"/>
  <c r="A344" i="48"/>
  <c r="N344" i="48" s="1"/>
  <c r="B344" i="48"/>
  <c r="G344" i="48"/>
  <c r="H344" i="48"/>
  <c r="O344" i="48" s="1"/>
  <c r="I344" i="48"/>
  <c r="J344" i="48"/>
  <c r="K344" i="48"/>
  <c r="A345" i="48"/>
  <c r="N345" i="48" s="1"/>
  <c r="B345" i="48"/>
  <c r="G345" i="48"/>
  <c r="H345" i="48"/>
  <c r="O345" i="48" s="1"/>
  <c r="I345" i="48"/>
  <c r="J345" i="48"/>
  <c r="K345" i="48"/>
  <c r="A346" i="48"/>
  <c r="N346" i="48" s="1"/>
  <c r="B346" i="48"/>
  <c r="G346" i="48"/>
  <c r="H346" i="48"/>
  <c r="P346" i="48" s="1"/>
  <c r="I346" i="48"/>
  <c r="J346" i="48"/>
  <c r="K346" i="48"/>
  <c r="A347" i="48"/>
  <c r="N347" i="48" s="1"/>
  <c r="B347" i="48"/>
  <c r="G347" i="48"/>
  <c r="H347" i="48"/>
  <c r="P347" i="48" s="1"/>
  <c r="I347" i="48"/>
  <c r="J347" i="48"/>
  <c r="K347" i="48"/>
  <c r="A348" i="48"/>
  <c r="B348" i="48"/>
  <c r="A349" i="48"/>
  <c r="N349" i="48" s="1"/>
  <c r="B349" i="48"/>
  <c r="G349" i="48"/>
  <c r="H349" i="48"/>
  <c r="O349" i="48" s="1"/>
  <c r="I349" i="48"/>
  <c r="J349" i="48"/>
  <c r="K349" i="48"/>
  <c r="A350" i="48"/>
  <c r="N350" i="48" s="1"/>
  <c r="B350" i="48"/>
  <c r="G350" i="48"/>
  <c r="H350" i="48"/>
  <c r="I350" i="48"/>
  <c r="J350" i="48"/>
  <c r="K350" i="48"/>
  <c r="A351" i="48"/>
  <c r="N351" i="48" s="1"/>
  <c r="B351" i="48"/>
  <c r="G351" i="48"/>
  <c r="H351" i="48"/>
  <c r="L351" i="48" s="1"/>
  <c r="I351" i="48"/>
  <c r="J351" i="48"/>
  <c r="K351" i="48"/>
  <c r="A352" i="48"/>
  <c r="N352" i="48" s="1"/>
  <c r="B352" i="48"/>
  <c r="G352" i="48"/>
  <c r="H352" i="48"/>
  <c r="I352" i="48"/>
  <c r="J352" i="48"/>
  <c r="K352" i="48"/>
  <c r="A353" i="48"/>
  <c r="N353" i="48" s="1"/>
  <c r="B353" i="48"/>
  <c r="G353" i="48"/>
  <c r="H353" i="48"/>
  <c r="I353" i="48"/>
  <c r="J353" i="48"/>
  <c r="K353" i="48"/>
  <c r="A354" i="48"/>
  <c r="N354" i="48" s="1"/>
  <c r="B354" i="48"/>
  <c r="G354" i="48"/>
  <c r="H354" i="48"/>
  <c r="I354" i="48"/>
  <c r="J354" i="48"/>
  <c r="K354" i="48"/>
  <c r="A355" i="48"/>
  <c r="N355" i="48" s="1"/>
  <c r="B355" i="48"/>
  <c r="G355" i="48"/>
  <c r="H355" i="48"/>
  <c r="O355" i="48" s="1"/>
  <c r="I355" i="48"/>
  <c r="J355" i="48"/>
  <c r="K355" i="48"/>
  <c r="A356" i="48"/>
  <c r="N356" i="48" s="1"/>
  <c r="B356" i="48"/>
  <c r="G356" i="48"/>
  <c r="H356" i="48"/>
  <c r="I356" i="48"/>
  <c r="J356" i="48"/>
  <c r="K356" i="48"/>
  <c r="A357" i="48"/>
  <c r="N357" i="48" s="1"/>
  <c r="B357" i="48"/>
  <c r="G357" i="48"/>
  <c r="H357" i="48"/>
  <c r="O357" i="48" s="1"/>
  <c r="I357" i="48"/>
  <c r="J357" i="48"/>
  <c r="K357" i="48"/>
  <c r="A358" i="48"/>
  <c r="N358" i="48" s="1"/>
  <c r="B358" i="48"/>
  <c r="G358" i="48"/>
  <c r="H358" i="48"/>
  <c r="I358" i="48"/>
  <c r="J358" i="48"/>
  <c r="K358" i="48"/>
  <c r="A359" i="48"/>
  <c r="N359" i="48" s="1"/>
  <c r="B359" i="48"/>
  <c r="G359" i="48"/>
  <c r="H359" i="48"/>
  <c r="O359" i="48" s="1"/>
  <c r="I359" i="48"/>
  <c r="J359" i="48"/>
  <c r="K359" i="48"/>
  <c r="A360" i="48"/>
  <c r="N360" i="48" s="1"/>
  <c r="B360" i="48"/>
  <c r="G360" i="48"/>
  <c r="H360" i="48"/>
  <c r="P360" i="48" s="1"/>
  <c r="I360" i="48"/>
  <c r="J360" i="48"/>
  <c r="K360" i="48"/>
  <c r="A361" i="48"/>
  <c r="N361" i="48" s="1"/>
  <c r="B361" i="48"/>
  <c r="G361" i="48"/>
  <c r="H361" i="48"/>
  <c r="O361" i="48" s="1"/>
  <c r="I361" i="48"/>
  <c r="J361" i="48"/>
  <c r="K361" i="48"/>
  <c r="A362" i="48"/>
  <c r="N362" i="48" s="1"/>
  <c r="B362" i="48"/>
  <c r="G362" i="48"/>
  <c r="H362" i="48"/>
  <c r="P362" i="48" s="1"/>
  <c r="I362" i="48"/>
  <c r="J362" i="48"/>
  <c r="K362" i="48"/>
  <c r="A363" i="48"/>
  <c r="N363" i="48" s="1"/>
  <c r="B363" i="48"/>
  <c r="G363" i="48"/>
  <c r="H363" i="48"/>
  <c r="O363" i="48" s="1"/>
  <c r="I363" i="48"/>
  <c r="J363" i="48"/>
  <c r="K363" i="48"/>
  <c r="A364" i="48"/>
  <c r="N364" i="48" s="1"/>
  <c r="B364" i="48"/>
  <c r="G364" i="48"/>
  <c r="H364" i="48"/>
  <c r="I364" i="48"/>
  <c r="J364" i="48"/>
  <c r="K364" i="48"/>
  <c r="A365" i="48"/>
  <c r="N365" i="48" s="1"/>
  <c r="B365" i="48"/>
  <c r="G365" i="48"/>
  <c r="H365" i="48"/>
  <c r="O365" i="48" s="1"/>
  <c r="I365" i="48"/>
  <c r="J365" i="48"/>
  <c r="K365" i="48"/>
  <c r="A366" i="48"/>
  <c r="N366" i="48" s="1"/>
  <c r="B366" i="48"/>
  <c r="G366" i="48"/>
  <c r="H366" i="48"/>
  <c r="P366" i="48" s="1"/>
  <c r="I366" i="48"/>
  <c r="J366" i="48"/>
  <c r="K366" i="48"/>
  <c r="A367" i="48"/>
  <c r="N367" i="48" s="1"/>
  <c r="B367" i="48"/>
  <c r="G367" i="48"/>
  <c r="H367" i="48"/>
  <c r="O367" i="48" s="1"/>
  <c r="I367" i="48"/>
  <c r="J367" i="48"/>
  <c r="K367" i="48"/>
  <c r="A368" i="48"/>
  <c r="N368" i="48" s="1"/>
  <c r="B368" i="48"/>
  <c r="G368" i="48"/>
  <c r="H368" i="48"/>
  <c r="P368" i="48" s="1"/>
  <c r="I368" i="48"/>
  <c r="J368" i="48"/>
  <c r="K368" i="48"/>
  <c r="A369" i="48"/>
  <c r="N369" i="48" s="1"/>
  <c r="B369" i="48"/>
  <c r="G369" i="48"/>
  <c r="H369" i="48"/>
  <c r="O369" i="48" s="1"/>
  <c r="I369" i="48"/>
  <c r="J369" i="48"/>
  <c r="K369" i="48"/>
  <c r="A370" i="48"/>
  <c r="N370" i="48" s="1"/>
  <c r="B370" i="48"/>
  <c r="G370" i="48"/>
  <c r="H370" i="48"/>
  <c r="P370" i="48" s="1"/>
  <c r="I370" i="48"/>
  <c r="J370" i="48"/>
  <c r="K370" i="48"/>
  <c r="A371" i="48"/>
  <c r="N371" i="48" s="1"/>
  <c r="B371" i="48"/>
  <c r="G371" i="48"/>
  <c r="H371" i="48"/>
  <c r="O371" i="48" s="1"/>
  <c r="I371" i="48"/>
  <c r="J371" i="48"/>
  <c r="K371" i="48"/>
  <c r="A372" i="48"/>
  <c r="N372" i="48" s="1"/>
  <c r="B372" i="48"/>
  <c r="G372" i="48"/>
  <c r="H372" i="48"/>
  <c r="I372" i="48"/>
  <c r="J372" i="48"/>
  <c r="K372" i="48"/>
  <c r="A373" i="48"/>
  <c r="N373" i="48" s="1"/>
  <c r="B373" i="48"/>
  <c r="G373" i="48"/>
  <c r="H373" i="48"/>
  <c r="O373" i="48" s="1"/>
  <c r="I373" i="48"/>
  <c r="J373" i="48"/>
  <c r="K373" i="48"/>
  <c r="A374" i="48"/>
  <c r="N374" i="48" s="1"/>
  <c r="B374" i="48"/>
  <c r="G374" i="48"/>
  <c r="H374" i="48"/>
  <c r="P374" i="48" s="1"/>
  <c r="I374" i="48"/>
  <c r="J374" i="48"/>
  <c r="K374" i="48"/>
  <c r="A375" i="48"/>
  <c r="N375" i="48" s="1"/>
  <c r="B375" i="48"/>
  <c r="G375" i="48"/>
  <c r="H375" i="48"/>
  <c r="O375" i="48" s="1"/>
  <c r="I375" i="48"/>
  <c r="J375" i="48"/>
  <c r="K375" i="48"/>
  <c r="A376" i="48"/>
  <c r="N376" i="48" s="1"/>
  <c r="B376" i="48"/>
  <c r="G376" i="48"/>
  <c r="H376" i="48"/>
  <c r="I376" i="48"/>
  <c r="J376" i="48"/>
  <c r="K376" i="48"/>
  <c r="A377" i="48"/>
  <c r="N377" i="48" s="1"/>
  <c r="B377" i="48"/>
  <c r="G377" i="48"/>
  <c r="H377" i="48"/>
  <c r="O377" i="48" s="1"/>
  <c r="I377" i="48"/>
  <c r="J377" i="48"/>
  <c r="K377" i="48"/>
  <c r="A378" i="48"/>
  <c r="N378" i="48" s="1"/>
  <c r="B378" i="48"/>
  <c r="G378" i="48"/>
  <c r="H378" i="48"/>
  <c r="P378" i="48" s="1"/>
  <c r="I378" i="48"/>
  <c r="J378" i="48"/>
  <c r="K378" i="48"/>
  <c r="A379" i="48"/>
  <c r="N379" i="48" s="1"/>
  <c r="B379" i="48"/>
  <c r="G379" i="48"/>
  <c r="H379" i="48"/>
  <c r="O379" i="48" s="1"/>
  <c r="I379" i="48"/>
  <c r="J379" i="48"/>
  <c r="K379" i="48"/>
  <c r="A380" i="48"/>
  <c r="N380" i="48" s="1"/>
  <c r="B380" i="48"/>
  <c r="G380" i="48"/>
  <c r="H380" i="48"/>
  <c r="I380" i="48"/>
  <c r="J380" i="48"/>
  <c r="K380" i="48"/>
  <c r="A381" i="48"/>
  <c r="N381" i="48" s="1"/>
  <c r="B381" i="48"/>
  <c r="G381" i="48"/>
  <c r="H381" i="48"/>
  <c r="O381" i="48" s="1"/>
  <c r="I381" i="48"/>
  <c r="J381" i="48"/>
  <c r="K381" i="48"/>
  <c r="A382" i="48"/>
  <c r="N382" i="48" s="1"/>
  <c r="B382" i="48"/>
  <c r="G382" i="48"/>
  <c r="H382" i="48"/>
  <c r="P382" i="48" s="1"/>
  <c r="I382" i="48"/>
  <c r="J382" i="48"/>
  <c r="K382" i="48"/>
  <c r="A383" i="48"/>
  <c r="N383" i="48" s="1"/>
  <c r="B383" i="48"/>
  <c r="G383" i="48"/>
  <c r="H383" i="48"/>
  <c r="O383" i="48" s="1"/>
  <c r="I383" i="48"/>
  <c r="J383" i="48"/>
  <c r="K383" i="48"/>
  <c r="A384" i="48"/>
  <c r="N384" i="48" s="1"/>
  <c r="B384" i="48"/>
  <c r="G384" i="48"/>
  <c r="H384" i="48"/>
  <c r="I384" i="48"/>
  <c r="J384" i="48"/>
  <c r="K384" i="48"/>
  <c r="A5" i="48"/>
  <c r="K6" i="48"/>
  <c r="B5" i="48"/>
  <c r="A6" i="48"/>
  <c r="N6" i="48" s="1"/>
  <c r="B6" i="48"/>
  <c r="M266" i="48" l="1"/>
  <c r="O264" i="48"/>
  <c r="P256" i="48"/>
  <c r="P87" i="48"/>
  <c r="O269" i="48"/>
  <c r="L266" i="48"/>
  <c r="M264" i="48"/>
  <c r="M256" i="48"/>
  <c r="P129" i="48"/>
  <c r="O196" i="48"/>
  <c r="M47" i="48"/>
  <c r="L47" i="48"/>
  <c r="O353" i="48"/>
  <c r="O351" i="48"/>
  <c r="P351" i="48" s="1"/>
  <c r="P367" i="48"/>
  <c r="M369" i="48"/>
  <c r="L367" i="48"/>
  <c r="M359" i="48"/>
  <c r="L373" i="48"/>
  <c r="P239" i="48"/>
  <c r="O141" i="48"/>
  <c r="M87" i="48"/>
  <c r="M239" i="48"/>
  <c r="M238" i="48"/>
  <c r="P213" i="48"/>
  <c r="P199" i="48"/>
  <c r="M141" i="48"/>
  <c r="P139" i="48"/>
  <c r="M137" i="48"/>
  <c r="O135" i="48"/>
  <c r="O123" i="48"/>
  <c r="L87" i="48"/>
  <c r="P85" i="48"/>
  <c r="O83" i="48"/>
  <c r="P235" i="48"/>
  <c r="M159" i="48"/>
  <c r="P155" i="48"/>
  <c r="L141" i="48"/>
  <c r="M139" i="48"/>
  <c r="L137" i="48"/>
  <c r="M135" i="48"/>
  <c r="M125" i="48"/>
  <c r="M123" i="48"/>
  <c r="M85" i="48"/>
  <c r="P61" i="48"/>
  <c r="M59" i="48"/>
  <c r="M286" i="48"/>
  <c r="P284" i="48"/>
  <c r="L159" i="48"/>
  <c r="P157" i="48"/>
  <c r="M61" i="48"/>
  <c r="L59" i="48"/>
  <c r="P288" i="48"/>
  <c r="L204" i="48"/>
  <c r="P203" i="48"/>
  <c r="O164" i="48"/>
  <c r="P343" i="48"/>
  <c r="P27" i="49"/>
  <c r="O27" i="49"/>
  <c r="O22" i="49"/>
  <c r="P25" i="49"/>
  <c r="O21" i="49"/>
  <c r="M26" i="49"/>
  <c r="O30" i="49"/>
  <c r="O25" i="49"/>
  <c r="M30" i="49"/>
  <c r="O24" i="49"/>
  <c r="P24" i="49" s="1"/>
  <c r="M25" i="49"/>
  <c r="P22" i="48"/>
  <c r="O288" i="48"/>
  <c r="L286" i="48"/>
  <c r="O285" i="48"/>
  <c r="P260" i="48"/>
  <c r="O256" i="48"/>
  <c r="P244" i="48"/>
  <c r="P196" i="48"/>
  <c r="L125" i="48"/>
  <c r="P113" i="48"/>
  <c r="O274" i="48"/>
  <c r="O193" i="48"/>
  <c r="P187" i="48"/>
  <c r="O129" i="48"/>
  <c r="L123" i="48"/>
  <c r="L113" i="48"/>
  <c r="M103" i="48"/>
  <c r="P73" i="48"/>
  <c r="O39" i="48"/>
  <c r="M29" i="48"/>
  <c r="L17" i="48"/>
  <c r="P381" i="48"/>
  <c r="L363" i="48"/>
  <c r="P361" i="48"/>
  <c r="M295" i="48"/>
  <c r="O284" i="48"/>
  <c r="M274" i="48"/>
  <c r="P248" i="48"/>
  <c r="O213" i="48"/>
  <c r="M209" i="48"/>
  <c r="P208" i="48"/>
  <c r="P205" i="48"/>
  <c r="O199" i="48"/>
  <c r="M196" i="48"/>
  <c r="O195" i="48"/>
  <c r="M193" i="48"/>
  <c r="P192" i="48"/>
  <c r="O187" i="48"/>
  <c r="P174" i="48"/>
  <c r="M129" i="48"/>
  <c r="L103" i="48"/>
  <c r="L369" i="48"/>
  <c r="L381" i="48"/>
  <c r="M367" i="48"/>
  <c r="L361" i="48"/>
  <c r="P359" i="48"/>
  <c r="P357" i="48"/>
  <c r="P297" i="48"/>
  <c r="L295" i="48"/>
  <c r="P294" i="48"/>
  <c r="O219" i="48"/>
  <c r="M208" i="48"/>
  <c r="P207" i="48"/>
  <c r="M205" i="48"/>
  <c r="O204" i="48"/>
  <c r="L63" i="48"/>
  <c r="M43" i="48"/>
  <c r="L15" i="48"/>
  <c r="O28" i="48"/>
  <c r="P28" i="48" s="1"/>
  <c r="M231" i="48"/>
  <c r="P222" i="48"/>
  <c r="P83" i="48"/>
  <c r="O15" i="49"/>
  <c r="P17" i="49"/>
  <c r="M17" i="49"/>
  <c r="M380" i="49"/>
  <c r="L374" i="49"/>
  <c r="P373" i="49"/>
  <c r="M368" i="49"/>
  <c r="L356" i="49"/>
  <c r="P355" i="49"/>
  <c r="M350" i="49"/>
  <c r="M344" i="49"/>
  <c r="M338" i="49"/>
  <c r="O328" i="49"/>
  <c r="M319" i="49"/>
  <c r="O307" i="49"/>
  <c r="O292" i="49"/>
  <c r="M288" i="49"/>
  <c r="P287" i="49"/>
  <c r="L271" i="49"/>
  <c r="O261" i="49"/>
  <c r="O255" i="49"/>
  <c r="O251" i="49"/>
  <c r="M241" i="49"/>
  <c r="O234" i="49"/>
  <c r="M223" i="49"/>
  <c r="O222" i="49"/>
  <c r="O216" i="49"/>
  <c r="L211" i="49"/>
  <c r="L199" i="49"/>
  <c r="P198" i="49"/>
  <c r="M184" i="49"/>
  <c r="O174" i="49"/>
  <c r="O172" i="49"/>
  <c r="L157" i="49"/>
  <c r="O156" i="49"/>
  <c r="L141" i="49"/>
  <c r="O133" i="49"/>
  <c r="O117" i="49"/>
  <c r="O113" i="49"/>
  <c r="O109" i="49"/>
  <c r="O104" i="49"/>
  <c r="L101" i="49"/>
  <c r="P100" i="49"/>
  <c r="O91" i="49"/>
  <c r="O85" i="49"/>
  <c r="O81" i="49"/>
  <c r="O77" i="49"/>
  <c r="M71" i="49"/>
  <c r="O65" i="49"/>
  <c r="O58" i="49"/>
  <c r="L55" i="49"/>
  <c r="O40" i="49"/>
  <c r="L23" i="49"/>
  <c r="L15" i="49"/>
  <c r="L14" i="49"/>
  <c r="M14" i="49" s="1"/>
  <c r="L13" i="49"/>
  <c r="M13" i="49" s="1"/>
  <c r="L368" i="49"/>
  <c r="P367" i="49"/>
  <c r="M362" i="49"/>
  <c r="P354" i="49"/>
  <c r="L344" i="49"/>
  <c r="P343" i="49"/>
  <c r="L338" i="49"/>
  <c r="M332" i="49"/>
  <c r="M322" i="49"/>
  <c r="L319" i="49"/>
  <c r="M303" i="49"/>
  <c r="M281" i="49"/>
  <c r="M270" i="49"/>
  <c r="O267" i="49"/>
  <c r="M255" i="49"/>
  <c r="M246" i="49"/>
  <c r="L241" i="49"/>
  <c r="P240" i="49"/>
  <c r="M238" i="49"/>
  <c r="P237" i="49"/>
  <c r="M234" i="49"/>
  <c r="M222" i="49"/>
  <c r="P221" i="49"/>
  <c r="M216" i="49"/>
  <c r="P215" i="49"/>
  <c r="M207" i="49"/>
  <c r="M181" i="49"/>
  <c r="P180" i="49"/>
  <c r="P165" i="49"/>
  <c r="P136" i="49"/>
  <c r="M129" i="49"/>
  <c r="P128" i="49"/>
  <c r="L125" i="49"/>
  <c r="P124" i="49"/>
  <c r="M121" i="49"/>
  <c r="P120" i="49"/>
  <c r="P112" i="49"/>
  <c r="O100" i="49"/>
  <c r="M95" i="49"/>
  <c r="L71" i="49"/>
  <c r="P49" i="49"/>
  <c r="M39" i="49"/>
  <c r="P33" i="49"/>
  <c r="O20" i="49"/>
  <c r="P383" i="49"/>
  <c r="M360" i="49"/>
  <c r="P347" i="49"/>
  <c r="L332" i="49"/>
  <c r="P331" i="49"/>
  <c r="P321" i="49"/>
  <c r="M318" i="49"/>
  <c r="P317" i="49"/>
  <c r="M292" i="49"/>
  <c r="M287" i="49"/>
  <c r="M267" i="49"/>
  <c r="M251" i="49"/>
  <c r="O221" i="49"/>
  <c r="M215" i="49"/>
  <c r="L207" i="49"/>
  <c r="O180" i="49"/>
  <c r="L172" i="49"/>
  <c r="P171" i="49"/>
  <c r="O165" i="49"/>
  <c r="L156" i="49"/>
  <c r="P155" i="49"/>
  <c r="O136" i="49"/>
  <c r="L133" i="49"/>
  <c r="O128" i="49"/>
  <c r="O124" i="49"/>
  <c r="O120" i="49"/>
  <c r="L117" i="49"/>
  <c r="O112" i="49"/>
  <c r="L109" i="49"/>
  <c r="L95" i="49"/>
  <c r="M91" i="49"/>
  <c r="L85" i="49"/>
  <c r="M81" i="49"/>
  <c r="L77" i="49"/>
  <c r="M65" i="49"/>
  <c r="L49" i="49"/>
  <c r="L33" i="49"/>
  <c r="O19" i="49"/>
  <c r="P10" i="49"/>
  <c r="L360" i="49"/>
  <c r="M354" i="49"/>
  <c r="M302" i="49"/>
  <c r="M237" i="49"/>
  <c r="L215" i="49"/>
  <c r="M180" i="49"/>
  <c r="M165" i="49"/>
  <c r="M19" i="49"/>
  <c r="M286" i="49"/>
  <c r="L267" i="49"/>
  <c r="P381" i="49"/>
  <c r="P377" i="49"/>
  <c r="P371" i="49"/>
  <c r="P358" i="49"/>
  <c r="M352" i="49"/>
  <c r="M346" i="49"/>
  <c r="P324" i="49"/>
  <c r="P308" i="49"/>
  <c r="M299" i="49"/>
  <c r="P289" i="49"/>
  <c r="O285" i="49"/>
  <c r="P279" i="49"/>
  <c r="P247" i="49"/>
  <c r="P243" i="49"/>
  <c r="P213" i="49"/>
  <c r="P202" i="49"/>
  <c r="P196" i="49"/>
  <c r="O154" i="49"/>
  <c r="P131" i="49"/>
  <c r="O123" i="49"/>
  <c r="P115" i="49"/>
  <c r="P107" i="49"/>
  <c r="P87" i="49"/>
  <c r="P83" i="49"/>
  <c r="P79" i="49"/>
  <c r="P75" i="49"/>
  <c r="P72" i="49"/>
  <c r="P37" i="49"/>
  <c r="P370" i="49"/>
  <c r="O308" i="49"/>
  <c r="P295" i="49"/>
  <c r="O279" i="49"/>
  <c r="P257" i="49"/>
  <c r="P252" i="49"/>
  <c r="P235" i="49"/>
  <c r="O213" i="49"/>
  <c r="P200" i="49"/>
  <c r="P151" i="49"/>
  <c r="O131" i="49"/>
  <c r="O115" i="49"/>
  <c r="P92" i="49"/>
  <c r="P363" i="49"/>
  <c r="P344" i="49"/>
  <c r="P338" i="49"/>
  <c r="P334" i="49"/>
  <c r="P329" i="49"/>
  <c r="M295" i="49"/>
  <c r="M289" i="49"/>
  <c r="O257" i="49"/>
  <c r="P246" i="49"/>
  <c r="P241" i="49"/>
  <c r="P238" i="49"/>
  <c r="M235" i="49"/>
  <c r="M229" i="49"/>
  <c r="M225" i="49"/>
  <c r="O200" i="49"/>
  <c r="O195" i="49"/>
  <c r="P125" i="49"/>
  <c r="P121" i="49"/>
  <c r="O96" i="49"/>
  <c r="O92" i="49"/>
  <c r="M87" i="49"/>
  <c r="M79" i="49"/>
  <c r="P71" i="49"/>
  <c r="O62" i="49"/>
  <c r="M45" i="49"/>
  <c r="L16" i="49"/>
  <c r="M15" i="49"/>
  <c r="P15" i="49"/>
  <c r="O16" i="49"/>
  <c r="P16" i="49" s="1"/>
  <c r="O13" i="48"/>
  <c r="P13" i="48" s="1"/>
  <c r="P21" i="48"/>
  <c r="L284" i="48"/>
  <c r="O283" i="48"/>
  <c r="O248" i="48"/>
  <c r="O244" i="48"/>
  <c r="M235" i="48"/>
  <c r="P234" i="48"/>
  <c r="L222" i="48"/>
  <c r="M219" i="48"/>
  <c r="P218" i="48"/>
  <c r="O203" i="48"/>
  <c r="M192" i="48"/>
  <c r="P169" i="48"/>
  <c r="L135" i="48"/>
  <c r="O57" i="48"/>
  <c r="P331" i="48"/>
  <c r="P319" i="48"/>
  <c r="M317" i="48"/>
  <c r="M313" i="48"/>
  <c r="M305" i="48"/>
  <c r="O278" i="48"/>
  <c r="M248" i="48"/>
  <c r="P215" i="48"/>
  <c r="P189" i="48"/>
  <c r="P180" i="48"/>
  <c r="O169" i="48"/>
  <c r="M57" i="48"/>
  <c r="P55" i="48"/>
  <c r="P45" i="48"/>
  <c r="P31" i="48"/>
  <c r="M331" i="48"/>
  <c r="L319" i="48"/>
  <c r="L317" i="48"/>
  <c r="P316" i="48"/>
  <c r="L315" i="48"/>
  <c r="P304" i="48"/>
  <c r="M303" i="48"/>
  <c r="P301" i="48"/>
  <c r="M278" i="48"/>
  <c r="P269" i="48"/>
  <c r="O266" i="48"/>
  <c r="M215" i="48"/>
  <c r="O214" i="48"/>
  <c r="M189" i="48"/>
  <c r="O188" i="48"/>
  <c r="O180" i="48"/>
  <c r="O177" i="48"/>
  <c r="M169" i="48"/>
  <c r="O159" i="48"/>
  <c r="O73" i="48"/>
  <c r="L57" i="48"/>
  <c r="M55" i="48"/>
  <c r="O45" i="48"/>
  <c r="O31" i="48"/>
  <c r="O29" i="48"/>
  <c r="L353" i="48"/>
  <c r="M353" i="48" s="1"/>
  <c r="L331" i="48"/>
  <c r="P330" i="48"/>
  <c r="M329" i="48"/>
  <c r="P311" i="48"/>
  <c r="L303" i="48"/>
  <c r="O286" i="48"/>
  <c r="L278" i="48"/>
  <c r="L214" i="48"/>
  <c r="L188" i="48"/>
  <c r="M180" i="48"/>
  <c r="O179" i="48"/>
  <c r="M177" i="48"/>
  <c r="M73" i="48"/>
  <c r="P71" i="48"/>
  <c r="M51" i="48"/>
  <c r="M349" i="48"/>
  <c r="O209" i="48"/>
  <c r="M107" i="48"/>
  <c r="P103" i="48"/>
  <c r="O89" i="48"/>
  <c r="O53" i="48"/>
  <c r="O35" i="48"/>
  <c r="M371" i="48"/>
  <c r="L349" i="48"/>
  <c r="L345" i="48"/>
  <c r="P193" i="48"/>
  <c r="M167" i="48"/>
  <c r="M157" i="48"/>
  <c r="O155" i="48"/>
  <c r="O130" i="48"/>
  <c r="L107" i="48"/>
  <c r="O106" i="48"/>
  <c r="P105" i="48"/>
  <c r="P91" i="48"/>
  <c r="O7" i="48"/>
  <c r="P7" i="48" s="1"/>
  <c r="O14" i="49"/>
  <c r="P14" i="49" s="1"/>
  <c r="O13" i="49"/>
  <c r="P13" i="49" s="1"/>
  <c r="L12" i="49"/>
  <c r="M12" i="49" s="1"/>
  <c r="O12" i="49"/>
  <c r="P12" i="49" s="1"/>
  <c r="L19" i="49"/>
  <c r="P18" i="49"/>
  <c r="O18" i="49"/>
  <c r="M21" i="49"/>
  <c r="P20" i="49"/>
  <c r="O17" i="49"/>
  <c r="P297" i="49"/>
  <c r="P293" i="49"/>
  <c r="L242" i="49"/>
  <c r="P242" i="49"/>
  <c r="L140" i="49"/>
  <c r="P140" i="49"/>
  <c r="P105" i="49"/>
  <c r="L78" i="49"/>
  <c r="P78" i="49"/>
  <c r="P31" i="49"/>
  <c r="M31" i="49"/>
  <c r="O382" i="49"/>
  <c r="P379" i="49"/>
  <c r="L370" i="49"/>
  <c r="P369" i="49"/>
  <c r="L366" i="49"/>
  <c r="P365" i="49"/>
  <c r="L362" i="49"/>
  <c r="P361" i="49"/>
  <c r="L358" i="49"/>
  <c r="P357" i="49"/>
  <c r="L354" i="49"/>
  <c r="P353" i="49"/>
  <c r="L350" i="49"/>
  <c r="P349" i="49"/>
  <c r="L342" i="49"/>
  <c r="P341" i="49"/>
  <c r="P337" i="49"/>
  <c r="M328" i="49"/>
  <c r="M324" i="49"/>
  <c r="M313" i="49"/>
  <c r="M307" i="49"/>
  <c r="O304" i="49"/>
  <c r="O301" i="49"/>
  <c r="M291" i="49"/>
  <c r="M285" i="49"/>
  <c r="O276" i="49"/>
  <c r="O273" i="49"/>
  <c r="P269" i="49"/>
  <c r="M265" i="49"/>
  <c r="P256" i="49"/>
  <c r="M249" i="49"/>
  <c r="P245" i="49"/>
  <c r="O228" i="49"/>
  <c r="L226" i="49"/>
  <c r="P226" i="49"/>
  <c r="O224" i="49"/>
  <c r="P209" i="49"/>
  <c r="L208" i="49"/>
  <c r="M208" i="49"/>
  <c r="P205" i="49"/>
  <c r="P201" i="49"/>
  <c r="O194" i="49"/>
  <c r="P186" i="49"/>
  <c r="P182" i="49"/>
  <c r="M179" i="49"/>
  <c r="M173" i="49"/>
  <c r="P163" i="49"/>
  <c r="O161" i="49"/>
  <c r="P161" i="49"/>
  <c r="P147" i="49"/>
  <c r="L138" i="49"/>
  <c r="P138" i="49"/>
  <c r="L134" i="49"/>
  <c r="P134" i="49"/>
  <c r="O105" i="49"/>
  <c r="P97" i="49"/>
  <c r="P67" i="49"/>
  <c r="M67" i="49"/>
  <c r="L50" i="49"/>
  <c r="O50" i="49"/>
  <c r="L44" i="49"/>
  <c r="P44" i="49"/>
  <c r="L43" i="49"/>
  <c r="M43" i="49"/>
  <c r="P43" i="49"/>
  <c r="O309" i="49"/>
  <c r="M376" i="49"/>
  <c r="P368" i="49"/>
  <c r="P364" i="49"/>
  <c r="P360" i="49"/>
  <c r="P356" i="49"/>
  <c r="P352" i="49"/>
  <c r="P340" i="49"/>
  <c r="M334" i="49"/>
  <c r="P327" i="49"/>
  <c r="P323" i="49"/>
  <c r="M317" i="49"/>
  <c r="M309" i="49"/>
  <c r="M297" i="49"/>
  <c r="M293" i="49"/>
  <c r="O290" i="49"/>
  <c r="O287" i="49"/>
  <c r="P283" i="49"/>
  <c r="O269" i="49"/>
  <c r="P264" i="49"/>
  <c r="L261" i="49"/>
  <c r="P248" i="49"/>
  <c r="O245" i="49"/>
  <c r="M243" i="49"/>
  <c r="O242" i="49"/>
  <c r="O237" i="49"/>
  <c r="M231" i="49"/>
  <c r="M228" i="49"/>
  <c r="P227" i="49"/>
  <c r="M224" i="49"/>
  <c r="P223" i="49"/>
  <c r="L221" i="49"/>
  <c r="P220" i="49"/>
  <c r="O209" i="49"/>
  <c r="O205" i="49"/>
  <c r="M201" i="49"/>
  <c r="M194" i="49"/>
  <c r="P193" i="49"/>
  <c r="L192" i="49"/>
  <c r="M192" i="49"/>
  <c r="P189" i="49"/>
  <c r="L188" i="49"/>
  <c r="O188" i="49"/>
  <c r="O186" i="49"/>
  <c r="O182" i="49"/>
  <c r="P167" i="49"/>
  <c r="M166" i="49"/>
  <c r="O166" i="49"/>
  <c r="L126" i="49"/>
  <c r="P126" i="49"/>
  <c r="M113" i="49"/>
  <c r="O97" i="49"/>
  <c r="P89" i="49"/>
  <c r="L66" i="49"/>
  <c r="O66" i="49"/>
  <c r="P59" i="49"/>
  <c r="L42" i="49"/>
  <c r="P42" i="49"/>
  <c r="L178" i="49"/>
  <c r="O178" i="49"/>
  <c r="O297" i="49"/>
  <c r="L204" i="49"/>
  <c r="P204" i="49"/>
  <c r="L139" i="49"/>
  <c r="M139" i="49"/>
  <c r="P139" i="49"/>
  <c r="M382" i="49"/>
  <c r="L376" i="49"/>
  <c r="P375" i="49"/>
  <c r="L334" i="49"/>
  <c r="P333" i="49"/>
  <c r="L317" i="49"/>
  <c r="L309" i="49"/>
  <c r="M304" i="49"/>
  <c r="M301" i="49"/>
  <c r="P296" i="49"/>
  <c r="L293" i="49"/>
  <c r="M276" i="49"/>
  <c r="M273" i="49"/>
  <c r="O263" i="49"/>
  <c r="M256" i="49"/>
  <c r="O254" i="49"/>
  <c r="M254" i="49"/>
  <c r="O250" i="49"/>
  <c r="P250" i="49"/>
  <c r="L232" i="49"/>
  <c r="O232" i="49"/>
  <c r="L231" i="49"/>
  <c r="P230" i="49"/>
  <c r="O227" i="49"/>
  <c r="O220" i="49"/>
  <c r="P212" i="49"/>
  <c r="M209" i="49"/>
  <c r="M205" i="49"/>
  <c r="O204" i="49"/>
  <c r="L201" i="49"/>
  <c r="O193" i="49"/>
  <c r="O189" i="49"/>
  <c r="M186" i="49"/>
  <c r="P185" i="49"/>
  <c r="M182" i="49"/>
  <c r="P181" i="49"/>
  <c r="M178" i="49"/>
  <c r="M170" i="49"/>
  <c r="L170" i="49"/>
  <c r="L163" i="49"/>
  <c r="P162" i="49"/>
  <c r="O140" i="49"/>
  <c r="O137" i="49"/>
  <c r="L137" i="49"/>
  <c r="L118" i="49"/>
  <c r="P118" i="49"/>
  <c r="M105" i="49"/>
  <c r="O89" i="49"/>
  <c r="O78" i="49"/>
  <c r="L70" i="49"/>
  <c r="P70" i="49"/>
  <c r="O41" i="49"/>
  <c r="L41" i="49"/>
  <c r="O31" i="49"/>
  <c r="O59" i="49"/>
  <c r="L59" i="49"/>
  <c r="P304" i="49"/>
  <c r="P276" i="49"/>
  <c r="P273" i="49"/>
  <c r="L301" i="49"/>
  <c r="M290" i="49"/>
  <c r="L274" i="49"/>
  <c r="O274" i="49"/>
  <c r="M269" i="49"/>
  <c r="M248" i="49"/>
  <c r="L245" i="49"/>
  <c r="M242" i="49"/>
  <c r="M227" i="49"/>
  <c r="M220" i="49"/>
  <c r="L218" i="49"/>
  <c r="M218" i="49"/>
  <c r="L214" i="49"/>
  <c r="O214" i="49"/>
  <c r="M204" i="49"/>
  <c r="L169" i="49"/>
  <c r="P169" i="49"/>
  <c r="L167" i="49"/>
  <c r="M158" i="49"/>
  <c r="O158" i="49"/>
  <c r="M150" i="49"/>
  <c r="P150" i="49"/>
  <c r="L150" i="49"/>
  <c r="L149" i="49"/>
  <c r="M149" i="49"/>
  <c r="P149" i="49"/>
  <c r="P143" i="49"/>
  <c r="M143" i="49"/>
  <c r="O139" i="49"/>
  <c r="L110" i="49"/>
  <c r="P110" i="49"/>
  <c r="M97" i="49"/>
  <c r="L34" i="49"/>
  <c r="O34" i="49"/>
  <c r="L31" i="49"/>
  <c r="P376" i="49"/>
  <c r="P231" i="49"/>
  <c r="P346" i="49"/>
  <c r="L340" i="49"/>
  <c r="M272" i="49"/>
  <c r="P271" i="49"/>
  <c r="L263" i="49"/>
  <c r="M230" i="49"/>
  <c r="P229" i="49"/>
  <c r="M226" i="49"/>
  <c r="P225" i="49"/>
  <c r="L223" i="49"/>
  <c r="P222" i="49"/>
  <c r="M212" i="49"/>
  <c r="P211" i="49"/>
  <c r="O208" i="49"/>
  <c r="O207" i="49"/>
  <c r="P199" i="49"/>
  <c r="L198" i="49"/>
  <c r="O198" i="49"/>
  <c r="L185" i="49"/>
  <c r="P184" i="49"/>
  <c r="L181" i="49"/>
  <c r="P170" i="49"/>
  <c r="L161" i="49"/>
  <c r="L148" i="49"/>
  <c r="P148" i="49"/>
  <c r="L142" i="49"/>
  <c r="O142" i="49"/>
  <c r="P137" i="49"/>
  <c r="P129" i="49"/>
  <c r="O126" i="49"/>
  <c r="L102" i="49"/>
  <c r="P102" i="49"/>
  <c r="M89" i="49"/>
  <c r="L67" i="49"/>
  <c r="P66" i="49"/>
  <c r="M63" i="49"/>
  <c r="L61" i="49"/>
  <c r="M61" i="49"/>
  <c r="O61" i="49"/>
  <c r="L56" i="49"/>
  <c r="P56" i="49"/>
  <c r="P47" i="49"/>
  <c r="M47" i="49"/>
  <c r="O43" i="49"/>
  <c r="O42" i="49"/>
  <c r="O39" i="49"/>
  <c r="P39" i="49"/>
  <c r="L86" i="49"/>
  <c r="P86" i="49"/>
  <c r="L64" i="49"/>
  <c r="O64" i="49"/>
  <c r="L240" i="49"/>
  <c r="O240" i="49"/>
  <c r="P195" i="49"/>
  <c r="O173" i="49"/>
  <c r="P173" i="49"/>
  <c r="O147" i="49"/>
  <c r="L147" i="49"/>
  <c r="L94" i="49"/>
  <c r="P94" i="49"/>
  <c r="L60" i="49"/>
  <c r="P60" i="49"/>
  <c r="L46" i="49"/>
  <c r="O46" i="49"/>
  <c r="P146" i="49"/>
  <c r="P40" i="49"/>
  <c r="O37" i="49"/>
  <c r="O157" i="49"/>
  <c r="L154" i="49"/>
  <c r="P153" i="49"/>
  <c r="P130" i="49"/>
  <c r="P122" i="49"/>
  <c r="P114" i="49"/>
  <c r="P106" i="49"/>
  <c r="P98" i="49"/>
  <c r="P90" i="49"/>
  <c r="P82" i="49"/>
  <c r="P52" i="49"/>
  <c r="O49" i="49"/>
  <c r="P36" i="49"/>
  <c r="O33" i="49"/>
  <c r="P384" i="49"/>
  <c r="O153" i="49"/>
  <c r="O130" i="49"/>
  <c r="O122" i="49"/>
  <c r="O114" i="49"/>
  <c r="O106" i="49"/>
  <c r="O98" i="49"/>
  <c r="O90" i="49"/>
  <c r="O82" i="49"/>
  <c r="O52" i="49"/>
  <c r="O36" i="49"/>
  <c r="M384" i="49"/>
  <c r="P11" i="49"/>
  <c r="O11" i="49"/>
  <c r="O8" i="49"/>
  <c r="M11" i="49"/>
  <c r="O10" i="49"/>
  <c r="O7" i="49"/>
  <c r="P7" i="49" s="1"/>
  <c r="P25" i="48"/>
  <c r="M25" i="48"/>
  <c r="L25" i="48"/>
  <c r="M357" i="48"/>
  <c r="M343" i="48"/>
  <c r="P341" i="48"/>
  <c r="P335" i="48"/>
  <c r="P325" i="48"/>
  <c r="M311" i="48"/>
  <c r="P309" i="48"/>
  <c r="P282" i="48"/>
  <c r="O260" i="48"/>
  <c r="M244" i="48"/>
  <c r="O234" i="48"/>
  <c r="P230" i="48"/>
  <c r="P227" i="48"/>
  <c r="P216" i="48"/>
  <c r="M213" i="48"/>
  <c r="P212" i="48"/>
  <c r="M207" i="48"/>
  <c r="P206" i="48"/>
  <c r="M203" i="48"/>
  <c r="P202" i="48"/>
  <c r="P190" i="48"/>
  <c r="M187" i="48"/>
  <c r="P186" i="48"/>
  <c r="L174" i="48"/>
  <c r="P173" i="48"/>
  <c r="O172" i="48"/>
  <c r="P171" i="48"/>
  <c r="O153" i="48"/>
  <c r="M149" i="48"/>
  <c r="P147" i="48"/>
  <c r="P122" i="48"/>
  <c r="P119" i="48"/>
  <c r="P101" i="48"/>
  <c r="P99" i="48"/>
  <c r="P97" i="48"/>
  <c r="O81" i="48"/>
  <c r="M77" i="48"/>
  <c r="O71" i="48"/>
  <c r="M45" i="48"/>
  <c r="O41" i="48"/>
  <c r="P19" i="48"/>
  <c r="O16" i="48"/>
  <c r="P16" i="48" s="1"/>
  <c r="P153" i="48"/>
  <c r="P383" i="48"/>
  <c r="L357" i="48"/>
  <c r="L343" i="48"/>
  <c r="L341" i="48"/>
  <c r="P340" i="48"/>
  <c r="P339" i="48"/>
  <c r="P337" i="48"/>
  <c r="M325" i="48"/>
  <c r="M321" i="48"/>
  <c r="L311" i="48"/>
  <c r="M309" i="48"/>
  <c r="O282" i="48"/>
  <c r="M275" i="48"/>
  <c r="P274" i="48"/>
  <c r="M260" i="48"/>
  <c r="P242" i="48"/>
  <c r="O240" i="48"/>
  <c r="L234" i="48"/>
  <c r="O230" i="48"/>
  <c r="M227" i="48"/>
  <c r="P226" i="48"/>
  <c r="O216" i="48"/>
  <c r="O212" i="48"/>
  <c r="O206" i="48"/>
  <c r="O202" i="48"/>
  <c r="O200" i="48"/>
  <c r="O190" i="48"/>
  <c r="O186" i="48"/>
  <c r="O184" i="48"/>
  <c r="O171" i="48"/>
  <c r="M153" i="48"/>
  <c r="L149" i="48"/>
  <c r="O147" i="48"/>
  <c r="P121" i="48"/>
  <c r="O119" i="48"/>
  <c r="M101" i="48"/>
  <c r="O99" i="48"/>
  <c r="O97" i="48"/>
  <c r="M93" i="48"/>
  <c r="M81" i="48"/>
  <c r="L77" i="48"/>
  <c r="P76" i="48"/>
  <c r="L71" i="48"/>
  <c r="P70" i="48"/>
  <c r="M41" i="48"/>
  <c r="O19" i="48"/>
  <c r="P11" i="48"/>
  <c r="P9" i="48"/>
  <c r="O14" i="48"/>
  <c r="P14" i="48" s="1"/>
  <c r="M383" i="48"/>
  <c r="M339" i="48"/>
  <c r="L325" i="48"/>
  <c r="P324" i="48"/>
  <c r="L323" i="48"/>
  <c r="L309" i="48"/>
  <c r="P308" i="48"/>
  <c r="M282" i="48"/>
  <c r="M259" i="48"/>
  <c r="P258" i="48"/>
  <c r="M240" i="48"/>
  <c r="L230" i="48"/>
  <c r="O226" i="48"/>
  <c r="P223" i="48"/>
  <c r="M216" i="48"/>
  <c r="L212" i="48"/>
  <c r="M206" i="48"/>
  <c r="L202" i="48"/>
  <c r="M200" i="48"/>
  <c r="M190" i="48"/>
  <c r="L186" i="48"/>
  <c r="M184" i="48"/>
  <c r="L171" i="48"/>
  <c r="P170" i="48"/>
  <c r="M147" i="48"/>
  <c r="M119" i="48"/>
  <c r="M97" i="48"/>
  <c r="L93" i="48"/>
  <c r="O91" i="48"/>
  <c r="L81" i="48"/>
  <c r="P75" i="48"/>
  <c r="P67" i="48"/>
  <c r="P65" i="48"/>
  <c r="P63" i="48"/>
  <c r="L41" i="48"/>
  <c r="M19" i="48"/>
  <c r="P17" i="48"/>
  <c r="O11" i="48"/>
  <c r="O9" i="48"/>
  <c r="L13" i="48"/>
  <c r="M13" i="48" s="1"/>
  <c r="L383" i="48"/>
  <c r="L258" i="48"/>
  <c r="L240" i="48"/>
  <c r="L226" i="48"/>
  <c r="M223" i="48"/>
  <c r="L200" i="48"/>
  <c r="L184" i="48"/>
  <c r="O146" i="48"/>
  <c r="P117" i="48"/>
  <c r="P115" i="48"/>
  <c r="O113" i="48"/>
  <c r="M109" i="48"/>
  <c r="P107" i="48"/>
  <c r="M91" i="48"/>
  <c r="M75" i="48"/>
  <c r="M67" i="48"/>
  <c r="O65" i="48"/>
  <c r="O63" i="48"/>
  <c r="M53" i="48"/>
  <c r="P47" i="48"/>
  <c r="M39" i="48"/>
  <c r="M37" i="48"/>
  <c r="M35" i="48"/>
  <c r="M31" i="48"/>
  <c r="O17" i="48"/>
  <c r="M11" i="48"/>
  <c r="L9" i="48"/>
  <c r="M381" i="48"/>
  <c r="P369" i="48"/>
  <c r="M319" i="48"/>
  <c r="P317" i="48"/>
  <c r="P303" i="48"/>
  <c r="L297" i="48"/>
  <c r="P296" i="48"/>
  <c r="P295" i="48"/>
  <c r="L288" i="48"/>
  <c r="P264" i="48"/>
  <c r="O222" i="48"/>
  <c r="P219" i="48"/>
  <c r="P214" i="48"/>
  <c r="P209" i="48"/>
  <c r="P204" i="48"/>
  <c r="P188" i="48"/>
  <c r="P177" i="48"/>
  <c r="M117" i="48"/>
  <c r="L109" i="48"/>
  <c r="O90" i="48"/>
  <c r="P89" i="48"/>
  <c r="L53" i="48"/>
  <c r="P51" i="48"/>
  <c r="P49" i="48"/>
  <c r="L35" i="48"/>
  <c r="O12" i="48"/>
  <c r="P12" i="48" s="1"/>
  <c r="M27" i="48"/>
  <c r="O27" i="48"/>
  <c r="P27" i="48" s="1"/>
  <c r="O15" i="48"/>
  <c r="P15" i="48" s="1"/>
  <c r="M15" i="48"/>
  <c r="O23" i="48"/>
  <c r="M23" i="48"/>
  <c r="L23" i="48"/>
  <c r="O21" i="48"/>
  <c r="L238" i="48"/>
  <c r="O238" i="48"/>
  <c r="L225" i="48"/>
  <c r="M225" i="48"/>
  <c r="L211" i="48"/>
  <c r="M211" i="48"/>
  <c r="O211" i="48"/>
  <c r="L95" i="48"/>
  <c r="M95" i="48"/>
  <c r="O95" i="48"/>
  <c r="P95" i="48"/>
  <c r="L33" i="48"/>
  <c r="M33" i="48"/>
  <c r="O33" i="48"/>
  <c r="P33" i="48"/>
  <c r="O291" i="48"/>
  <c r="M291" i="48"/>
  <c r="O307" i="48"/>
  <c r="M307" i="48"/>
  <c r="L261" i="48"/>
  <c r="O261" i="48"/>
  <c r="L185" i="48"/>
  <c r="M185" i="48"/>
  <c r="O185" i="48"/>
  <c r="P185" i="48"/>
  <c r="L151" i="48"/>
  <c r="M151" i="48"/>
  <c r="O151" i="48"/>
  <c r="P151" i="48"/>
  <c r="P379" i="48"/>
  <c r="P355" i="48"/>
  <c r="M285" i="48"/>
  <c r="M379" i="48"/>
  <c r="P365" i="48"/>
  <c r="M355" i="48"/>
  <c r="M333" i="48"/>
  <c r="P293" i="48"/>
  <c r="P291" i="48"/>
  <c r="L270" i="48"/>
  <c r="M270" i="48"/>
  <c r="O270" i="48"/>
  <c r="P270" i="48"/>
  <c r="L246" i="48"/>
  <c r="M246" i="48"/>
  <c r="O246" i="48"/>
  <c r="P246" i="48"/>
  <c r="L220" i="48"/>
  <c r="M220" i="48"/>
  <c r="O220" i="48"/>
  <c r="P220" i="48"/>
  <c r="L198" i="48"/>
  <c r="M198" i="48"/>
  <c r="O198" i="48"/>
  <c r="P198" i="48"/>
  <c r="O38" i="48"/>
  <c r="P38" i="48"/>
  <c r="O347" i="48"/>
  <c r="M347" i="48"/>
  <c r="L229" i="48"/>
  <c r="M229" i="48"/>
  <c r="L237" i="48"/>
  <c r="M237" i="48"/>
  <c r="P237" i="48"/>
  <c r="L79" i="48"/>
  <c r="M79" i="48"/>
  <c r="O79" i="48"/>
  <c r="P79" i="48"/>
  <c r="P334" i="48"/>
  <c r="P307" i="48"/>
  <c r="O305" i="48"/>
  <c r="P305" i="48"/>
  <c r="O298" i="48"/>
  <c r="P298" i="48"/>
  <c r="L291" i="48"/>
  <c r="M289" i="48"/>
  <c r="L267" i="48"/>
  <c r="O267" i="48"/>
  <c r="M247" i="48"/>
  <c r="P247" i="48"/>
  <c r="P229" i="48"/>
  <c r="L221" i="48"/>
  <c r="M221" i="48"/>
  <c r="L182" i="48"/>
  <c r="M182" i="48"/>
  <c r="O182" i="48"/>
  <c r="P182" i="48"/>
  <c r="O138" i="48"/>
  <c r="P138" i="48"/>
  <c r="L111" i="48"/>
  <c r="M111" i="48"/>
  <c r="O111" i="48"/>
  <c r="P111" i="48"/>
  <c r="O293" i="48"/>
  <c r="L293" i="48"/>
  <c r="L252" i="48"/>
  <c r="O252" i="48"/>
  <c r="L201" i="48"/>
  <c r="M201" i="48"/>
  <c r="O201" i="48"/>
  <c r="P201" i="48"/>
  <c r="L359" i="48"/>
  <c r="L339" i="48"/>
  <c r="P333" i="48"/>
  <c r="L379" i="48"/>
  <c r="M377" i="48"/>
  <c r="M375" i="48"/>
  <c r="M365" i="48"/>
  <c r="P363" i="48"/>
  <c r="L355" i="48"/>
  <c r="P353" i="48"/>
  <c r="L347" i="48"/>
  <c r="P345" i="48"/>
  <c r="L333" i="48"/>
  <c r="O327" i="48"/>
  <c r="L327" i="48"/>
  <c r="P323" i="48"/>
  <c r="P315" i="48"/>
  <c r="L377" i="48"/>
  <c r="L375" i="48"/>
  <c r="M373" i="48"/>
  <c r="P371" i="48"/>
  <c r="L365" i="48"/>
  <c r="M363" i="48"/>
  <c r="M345" i="48"/>
  <c r="P329" i="48"/>
  <c r="M323" i="48"/>
  <c r="P321" i="48"/>
  <c r="M315" i="48"/>
  <c r="P313" i="48"/>
  <c r="L307" i="48"/>
  <c r="O300" i="48"/>
  <c r="P300" i="48"/>
  <c r="O299" i="48"/>
  <c r="L299" i="48"/>
  <c r="P299" i="48"/>
  <c r="L279" i="48"/>
  <c r="M279" i="48"/>
  <c r="P279" i="48"/>
  <c r="L272" i="48"/>
  <c r="M272" i="48"/>
  <c r="P272" i="48"/>
  <c r="L268" i="48"/>
  <c r="M268" i="48"/>
  <c r="P268" i="48"/>
  <c r="L257" i="48"/>
  <c r="M257" i="48"/>
  <c r="M252" i="48"/>
  <c r="L232" i="48"/>
  <c r="M232" i="48"/>
  <c r="O232" i="48"/>
  <c r="P232" i="48"/>
  <c r="O60" i="48"/>
  <c r="P60" i="48"/>
  <c r="L263" i="48"/>
  <c r="M263" i="48"/>
  <c r="P263" i="48"/>
  <c r="O44" i="48"/>
  <c r="P44" i="48"/>
  <c r="L276" i="48"/>
  <c r="M276" i="48"/>
  <c r="P276" i="48"/>
  <c r="L224" i="48"/>
  <c r="M224" i="48"/>
  <c r="O224" i="48"/>
  <c r="P224" i="48"/>
  <c r="O337" i="48"/>
  <c r="L337" i="48"/>
  <c r="O335" i="48"/>
  <c r="M335" i="48"/>
  <c r="O301" i="48"/>
  <c r="L301" i="48"/>
  <c r="L254" i="48"/>
  <c r="M254" i="48"/>
  <c r="O254" i="48"/>
  <c r="P254" i="48"/>
  <c r="L242" i="48"/>
  <c r="O242" i="48"/>
  <c r="L233" i="48"/>
  <c r="M233" i="48"/>
  <c r="L218" i="48"/>
  <c r="O218" i="48"/>
  <c r="M162" i="48"/>
  <c r="L162" i="48"/>
  <c r="O162" i="48"/>
  <c r="P162" i="48"/>
  <c r="L133" i="48"/>
  <c r="M133" i="48"/>
  <c r="O133" i="48"/>
  <c r="P133" i="48"/>
  <c r="L127" i="48"/>
  <c r="M127" i="48"/>
  <c r="O127" i="48"/>
  <c r="P127" i="48"/>
  <c r="L371" i="48"/>
  <c r="M361" i="48"/>
  <c r="M351" i="48"/>
  <c r="M341" i="48"/>
  <c r="L329" i="48"/>
  <c r="P328" i="48"/>
  <c r="P327" i="48"/>
  <c r="L321" i="48"/>
  <c r="L313" i="48"/>
  <c r="P285" i="48"/>
  <c r="M255" i="48"/>
  <c r="P255" i="48"/>
  <c r="L228" i="48"/>
  <c r="M228" i="48"/>
  <c r="O228" i="48"/>
  <c r="P228" i="48"/>
  <c r="M273" i="48"/>
  <c r="M269" i="48"/>
  <c r="O215" i="48"/>
  <c r="O208" i="48"/>
  <c r="O205" i="48"/>
  <c r="M199" i="48"/>
  <c r="P195" i="48"/>
  <c r="O192" i="48"/>
  <c r="O189" i="48"/>
  <c r="P179" i="48"/>
  <c r="L164" i="48"/>
  <c r="P163" i="48"/>
  <c r="O157" i="48"/>
  <c r="O139" i="48"/>
  <c r="O117" i="48"/>
  <c r="O101" i="48"/>
  <c r="O85" i="48"/>
  <c r="O75" i="48"/>
  <c r="O67" i="48"/>
  <c r="O61" i="48"/>
  <c r="O55" i="48"/>
  <c r="O51" i="48"/>
  <c r="O258" i="48"/>
  <c r="M195" i="48"/>
  <c r="P194" i="48"/>
  <c r="M179" i="48"/>
  <c r="P178" i="48"/>
  <c r="L167" i="48"/>
  <c r="P165" i="48"/>
  <c r="P143" i="48"/>
  <c r="P131" i="48"/>
  <c r="O121" i="48"/>
  <c r="O115" i="48"/>
  <c r="O105" i="48"/>
  <c r="P69" i="48"/>
  <c r="O49" i="48"/>
  <c r="M297" i="48"/>
  <c r="O207" i="48"/>
  <c r="P197" i="48"/>
  <c r="O194" i="48"/>
  <c r="P181" i="48"/>
  <c r="O178" i="48"/>
  <c r="O165" i="48"/>
  <c r="P161" i="48"/>
  <c r="M155" i="48"/>
  <c r="P149" i="48"/>
  <c r="O143" i="48"/>
  <c r="P137" i="48"/>
  <c r="O131" i="48"/>
  <c r="P125" i="48"/>
  <c r="M121" i="48"/>
  <c r="M115" i="48"/>
  <c r="P109" i="48"/>
  <c r="M105" i="48"/>
  <c r="M99" i="48"/>
  <c r="P93" i="48"/>
  <c r="M89" i="48"/>
  <c r="M83" i="48"/>
  <c r="P77" i="48"/>
  <c r="O69" i="48"/>
  <c r="M65" i="48"/>
  <c r="P59" i="48"/>
  <c r="M49" i="48"/>
  <c r="P43" i="48"/>
  <c r="P37" i="48"/>
  <c r="O197" i="48"/>
  <c r="M194" i="48"/>
  <c r="O181" i="48"/>
  <c r="M178" i="48"/>
  <c r="M165" i="48"/>
  <c r="O161" i="48"/>
  <c r="P154" i="48"/>
  <c r="M143" i="48"/>
  <c r="M131" i="48"/>
  <c r="P114" i="48"/>
  <c r="P98" i="48"/>
  <c r="P82" i="48"/>
  <c r="M69" i="48"/>
  <c r="O43" i="48"/>
  <c r="O37" i="48"/>
  <c r="M197" i="48"/>
  <c r="M181" i="48"/>
  <c r="M161" i="48"/>
  <c r="L7" i="48"/>
  <c r="M7" i="48" s="1"/>
  <c r="L384" i="49"/>
  <c r="P310" i="49"/>
  <c r="P294" i="49"/>
  <c r="P278" i="49"/>
  <c r="L175" i="49"/>
  <c r="M175" i="49"/>
  <c r="O175" i="49"/>
  <c r="O310" i="49"/>
  <c r="O294" i="49"/>
  <c r="O278" i="49"/>
  <c r="O383" i="49"/>
  <c r="O381" i="49"/>
  <c r="O379" i="49"/>
  <c r="O377" i="49"/>
  <c r="O375" i="49"/>
  <c r="O373" i="49"/>
  <c r="O371" i="49"/>
  <c r="O369" i="49"/>
  <c r="O367" i="49"/>
  <c r="O365" i="49"/>
  <c r="O363" i="49"/>
  <c r="O361" i="49"/>
  <c r="O359" i="49"/>
  <c r="O357" i="49"/>
  <c r="O355" i="49"/>
  <c r="O353" i="49"/>
  <c r="O351" i="49"/>
  <c r="O349" i="49"/>
  <c r="O347" i="49"/>
  <c r="O345" i="49"/>
  <c r="O343" i="49"/>
  <c r="O341" i="49"/>
  <c r="O339" i="49"/>
  <c r="O337" i="49"/>
  <c r="O335" i="49"/>
  <c r="O333" i="49"/>
  <c r="O331" i="49"/>
  <c r="O329" i="49"/>
  <c r="O327" i="49"/>
  <c r="O325" i="49"/>
  <c r="O323" i="49"/>
  <c r="O321" i="49"/>
  <c r="P314" i="49"/>
  <c r="P298" i="49"/>
  <c r="O296" i="49"/>
  <c r="P282" i="49"/>
  <c r="P266" i="49"/>
  <c r="O264" i="49"/>
  <c r="O258" i="49"/>
  <c r="L258" i="49"/>
  <c r="M152" i="49"/>
  <c r="L152" i="49"/>
  <c r="O152" i="49"/>
  <c r="P152" i="49"/>
  <c r="P316" i="49"/>
  <c r="O314" i="49"/>
  <c r="M310" i="49"/>
  <c r="P300" i="49"/>
  <c r="O298" i="49"/>
  <c r="M294" i="49"/>
  <c r="P284" i="49"/>
  <c r="O282" i="49"/>
  <c r="M278" i="49"/>
  <c r="P268" i="49"/>
  <c r="O266" i="49"/>
  <c r="P175" i="49"/>
  <c r="M383" i="49"/>
  <c r="M381" i="49"/>
  <c r="M379" i="49"/>
  <c r="M377" i="49"/>
  <c r="M375" i="49"/>
  <c r="M373" i="49"/>
  <c r="M371" i="49"/>
  <c r="M369" i="49"/>
  <c r="M367" i="49"/>
  <c r="M365" i="49"/>
  <c r="M363" i="49"/>
  <c r="M361" i="49"/>
  <c r="M359" i="49"/>
  <c r="M357" i="49"/>
  <c r="M355" i="49"/>
  <c r="M353" i="49"/>
  <c r="M351" i="49"/>
  <c r="M349" i="49"/>
  <c r="M347" i="49"/>
  <c r="M345" i="49"/>
  <c r="M343" i="49"/>
  <c r="M341" i="49"/>
  <c r="M339" i="49"/>
  <c r="M337" i="49"/>
  <c r="M335" i="49"/>
  <c r="M333" i="49"/>
  <c r="M331" i="49"/>
  <c r="M329" i="49"/>
  <c r="M327" i="49"/>
  <c r="M325" i="49"/>
  <c r="M323" i="49"/>
  <c r="M321" i="49"/>
  <c r="P318" i="49"/>
  <c r="O316" i="49"/>
  <c r="P302" i="49"/>
  <c r="O300" i="49"/>
  <c r="M296" i="49"/>
  <c r="P286" i="49"/>
  <c r="O284" i="49"/>
  <c r="P270" i="49"/>
  <c r="O268" i="49"/>
  <c r="M264" i="49"/>
  <c r="O260" i="49"/>
  <c r="L260" i="49"/>
  <c r="P258" i="49"/>
  <c r="O318" i="49"/>
  <c r="M314" i="49"/>
  <c r="O302" i="49"/>
  <c r="M298" i="49"/>
  <c r="P288" i="49"/>
  <c r="O286" i="49"/>
  <c r="M282" i="49"/>
  <c r="P272" i="49"/>
  <c r="O270" i="49"/>
  <c r="M266" i="49"/>
  <c r="L159" i="49"/>
  <c r="M159" i="49"/>
  <c r="O159" i="49"/>
  <c r="M316" i="49"/>
  <c r="M300" i="49"/>
  <c r="P290" i="49"/>
  <c r="O288" i="49"/>
  <c r="M284" i="49"/>
  <c r="P274" i="49"/>
  <c r="O272" i="49"/>
  <c r="M268" i="49"/>
  <c r="P260" i="49"/>
  <c r="M258" i="49"/>
  <c r="L256" i="49"/>
  <c r="L254" i="49"/>
  <c r="L252" i="49"/>
  <c r="L250" i="49"/>
  <c r="L248" i="49"/>
  <c r="M171" i="49"/>
  <c r="L162" i="49"/>
  <c r="M155" i="49"/>
  <c r="O150" i="49"/>
  <c r="L171" i="49"/>
  <c r="L164" i="49"/>
  <c r="L155" i="49"/>
  <c r="P172" i="49"/>
  <c r="O163" i="49"/>
  <c r="P156" i="49"/>
  <c r="P176" i="49"/>
  <c r="O167" i="49"/>
  <c r="P160" i="49"/>
  <c r="O151" i="49"/>
  <c r="O176" i="49"/>
  <c r="O160" i="49"/>
  <c r="L174" i="49"/>
  <c r="P164" i="49"/>
  <c r="O162" i="49"/>
  <c r="L158" i="49"/>
  <c r="M148" i="49"/>
  <c r="M146" i="49"/>
  <c r="M144" i="49"/>
  <c r="M142" i="49"/>
  <c r="M140" i="49"/>
  <c r="M138" i="49"/>
  <c r="M136" i="49"/>
  <c r="M134" i="49"/>
  <c r="M132" i="49"/>
  <c r="M130" i="49"/>
  <c r="M128" i="49"/>
  <c r="M126" i="49"/>
  <c r="M124" i="49"/>
  <c r="M122" i="49"/>
  <c r="M120" i="49"/>
  <c r="M118" i="49"/>
  <c r="M116" i="49"/>
  <c r="M114" i="49"/>
  <c r="M112" i="49"/>
  <c r="M110" i="49"/>
  <c r="M108" i="49"/>
  <c r="M106" i="49"/>
  <c r="M104" i="49"/>
  <c r="M102" i="49"/>
  <c r="M100" i="49"/>
  <c r="M98" i="49"/>
  <c r="M96" i="49"/>
  <c r="M94" i="49"/>
  <c r="M92" i="49"/>
  <c r="M90" i="49"/>
  <c r="M88" i="49"/>
  <c r="M86" i="49"/>
  <c r="M84" i="49"/>
  <c r="M82" i="49"/>
  <c r="M80" i="49"/>
  <c r="M78" i="49"/>
  <c r="M76" i="49"/>
  <c r="M72" i="49"/>
  <c r="M70" i="49"/>
  <c r="M66" i="49"/>
  <c r="M64" i="49"/>
  <c r="M62" i="49"/>
  <c r="M60" i="49"/>
  <c r="M58" i="49"/>
  <c r="M56" i="49"/>
  <c r="M52" i="49"/>
  <c r="M50" i="49"/>
  <c r="M48" i="49"/>
  <c r="M46" i="49"/>
  <c r="M44" i="49"/>
  <c r="M42" i="49"/>
  <c r="M40" i="49"/>
  <c r="M38" i="49"/>
  <c r="M36" i="49"/>
  <c r="M34" i="49"/>
  <c r="M32" i="49"/>
  <c r="M22" i="49"/>
  <c r="M20" i="49"/>
  <c r="M18" i="49"/>
  <c r="M16" i="49"/>
  <c r="M10" i="49"/>
  <c r="M8" i="49"/>
  <c r="O364" i="48"/>
  <c r="L364" i="48"/>
  <c r="M364" i="48"/>
  <c r="O374" i="48"/>
  <c r="L374" i="48"/>
  <c r="M374" i="48"/>
  <c r="O368" i="48"/>
  <c r="L368" i="48"/>
  <c r="M368" i="48"/>
  <c r="O352" i="48"/>
  <c r="P352" i="48" s="1"/>
  <c r="L352" i="48"/>
  <c r="M352" i="48" s="1"/>
  <c r="O346" i="48"/>
  <c r="L346" i="48"/>
  <c r="M346" i="48"/>
  <c r="O376" i="48"/>
  <c r="L376" i="48"/>
  <c r="M376" i="48"/>
  <c r="P376" i="48"/>
  <c r="P364" i="48"/>
  <c r="O362" i="48"/>
  <c r="L362" i="48"/>
  <c r="M362" i="48"/>
  <c r="O384" i="48"/>
  <c r="L384" i="48"/>
  <c r="M384" i="48"/>
  <c r="O380" i="48"/>
  <c r="L380" i="48"/>
  <c r="M380" i="48"/>
  <c r="O358" i="48"/>
  <c r="L358" i="48"/>
  <c r="M358" i="48"/>
  <c r="P384" i="48"/>
  <c r="P380" i="48"/>
  <c r="O372" i="48"/>
  <c r="L372" i="48"/>
  <c r="M372" i="48"/>
  <c r="P358" i="48"/>
  <c r="O356" i="48"/>
  <c r="L356" i="48"/>
  <c r="M356" i="48"/>
  <c r="L287" i="48"/>
  <c r="M287" i="48"/>
  <c r="O287" i="48"/>
  <c r="P287" i="48"/>
  <c r="L271" i="48"/>
  <c r="M271" i="48"/>
  <c r="O271" i="48"/>
  <c r="P271" i="48"/>
  <c r="O382" i="48"/>
  <c r="L382" i="48"/>
  <c r="M382" i="48"/>
  <c r="O360" i="48"/>
  <c r="L360" i="48"/>
  <c r="M360" i="48"/>
  <c r="O378" i="48"/>
  <c r="L378" i="48"/>
  <c r="M378" i="48"/>
  <c r="O366" i="48"/>
  <c r="L366" i="48"/>
  <c r="M366" i="48"/>
  <c r="O350" i="48"/>
  <c r="P350" i="48" s="1"/>
  <c r="L350" i="48"/>
  <c r="M350" i="48" s="1"/>
  <c r="P372" i="48"/>
  <c r="O370" i="48"/>
  <c r="L370" i="48"/>
  <c r="M370" i="48"/>
  <c r="P356" i="48"/>
  <c r="O354" i="48"/>
  <c r="P354" i="48" s="1"/>
  <c r="L354" i="48"/>
  <c r="M354" i="48" s="1"/>
  <c r="L116" i="48"/>
  <c r="M116" i="48"/>
  <c r="O116" i="48"/>
  <c r="P116" i="48"/>
  <c r="M344" i="48"/>
  <c r="M342" i="48"/>
  <c r="M340" i="48"/>
  <c r="M338" i="48"/>
  <c r="M336" i="48"/>
  <c r="M334" i="48"/>
  <c r="M332" i="48"/>
  <c r="M330" i="48"/>
  <c r="M328" i="48"/>
  <c r="M324" i="48"/>
  <c r="M322" i="48"/>
  <c r="M318" i="48"/>
  <c r="M316" i="48"/>
  <c r="M314" i="48"/>
  <c r="M310" i="48"/>
  <c r="M308" i="48"/>
  <c r="M304" i="48"/>
  <c r="M302" i="48"/>
  <c r="M300" i="48"/>
  <c r="M298" i="48"/>
  <c r="M296" i="48"/>
  <c r="M294" i="48"/>
  <c r="M292" i="48"/>
  <c r="M290" i="48"/>
  <c r="M281" i="48"/>
  <c r="M265" i="48"/>
  <c r="L249" i="48"/>
  <c r="O249" i="48"/>
  <c r="L241" i="48"/>
  <c r="O241" i="48"/>
  <c r="L156" i="48"/>
  <c r="M156" i="48"/>
  <c r="O156" i="48"/>
  <c r="P156" i="48"/>
  <c r="L136" i="48"/>
  <c r="M136" i="48"/>
  <c r="P136" i="48"/>
  <c r="L66" i="48"/>
  <c r="M66" i="48"/>
  <c r="O66" i="48"/>
  <c r="P66" i="48"/>
  <c r="M160" i="48"/>
  <c r="O160" i="48"/>
  <c r="P160" i="48"/>
  <c r="L50" i="48"/>
  <c r="M50" i="48"/>
  <c r="O50" i="48"/>
  <c r="P50" i="48"/>
  <c r="P373" i="48"/>
  <c r="L344" i="48"/>
  <c r="L342" i="48"/>
  <c r="L340" i="48"/>
  <c r="L338" i="48"/>
  <c r="L336" i="48"/>
  <c r="L334" i="48"/>
  <c r="L332" i="48"/>
  <c r="L330" i="48"/>
  <c r="L328" i="48"/>
  <c r="L324" i="48"/>
  <c r="L322" i="48"/>
  <c r="L318" i="48"/>
  <c r="L316" i="48"/>
  <c r="L314" i="48"/>
  <c r="L310" i="48"/>
  <c r="L308" i="48"/>
  <c r="L304" i="48"/>
  <c r="L302" i="48"/>
  <c r="L300" i="48"/>
  <c r="L298" i="48"/>
  <c r="L296" i="48"/>
  <c r="L294" i="48"/>
  <c r="L292" i="48"/>
  <c r="L290" i="48"/>
  <c r="P289" i="48"/>
  <c r="M283" i="48"/>
  <c r="P273" i="48"/>
  <c r="M267" i="48"/>
  <c r="P257" i="48"/>
  <c r="M175" i="48"/>
  <c r="O175" i="48"/>
  <c r="L132" i="48"/>
  <c r="M132" i="48"/>
  <c r="O132" i="48"/>
  <c r="P132" i="48"/>
  <c r="L112" i="48"/>
  <c r="M112" i="48"/>
  <c r="P112" i="48"/>
  <c r="M176" i="48"/>
  <c r="O176" i="48"/>
  <c r="P176" i="48"/>
  <c r="P377" i="48"/>
  <c r="P375" i="48"/>
  <c r="P349" i="48"/>
  <c r="O289" i="48"/>
  <c r="P275" i="48"/>
  <c r="O273" i="48"/>
  <c r="P259" i="48"/>
  <c r="O257" i="48"/>
  <c r="L251" i="48"/>
  <c r="O251" i="48"/>
  <c r="P249" i="48"/>
  <c r="L243" i="48"/>
  <c r="O243" i="48"/>
  <c r="P241" i="48"/>
  <c r="M166" i="48"/>
  <c r="L166" i="48"/>
  <c r="O166" i="48"/>
  <c r="L152" i="48"/>
  <c r="M152" i="48"/>
  <c r="P152" i="48"/>
  <c r="L108" i="48"/>
  <c r="M108" i="48"/>
  <c r="O108" i="48"/>
  <c r="P108" i="48"/>
  <c r="O275" i="48"/>
  <c r="P261" i="48"/>
  <c r="O259" i="48"/>
  <c r="L176" i="48"/>
  <c r="P175" i="48"/>
  <c r="P167" i="48"/>
  <c r="L160" i="48"/>
  <c r="L148" i="48"/>
  <c r="M148" i="48"/>
  <c r="O148" i="48"/>
  <c r="P148" i="48"/>
  <c r="O136" i="48"/>
  <c r="L128" i="48"/>
  <c r="M128" i="48"/>
  <c r="P128" i="48"/>
  <c r="L245" i="48"/>
  <c r="O245" i="48"/>
  <c r="L173" i="48"/>
  <c r="M173" i="48"/>
  <c r="L124" i="48"/>
  <c r="M124" i="48"/>
  <c r="O124" i="48"/>
  <c r="P124" i="48"/>
  <c r="P336" i="48"/>
  <c r="P318" i="48"/>
  <c r="P290" i="48"/>
  <c r="P281" i="48"/>
  <c r="L144" i="48"/>
  <c r="M144" i="48"/>
  <c r="P144" i="48"/>
  <c r="L18" i="48"/>
  <c r="M18" i="48"/>
  <c r="O18" i="48"/>
  <c r="P18" i="48"/>
  <c r="P344" i="48"/>
  <c r="P342" i="48"/>
  <c r="P338" i="48"/>
  <c r="P332" i="48"/>
  <c r="P322" i="48"/>
  <c r="P314" i="48"/>
  <c r="P310" i="48"/>
  <c r="P302" i="48"/>
  <c r="P292" i="48"/>
  <c r="P265" i="48"/>
  <c r="P283" i="48"/>
  <c r="O281" i="48"/>
  <c r="P267" i="48"/>
  <c r="O265" i="48"/>
  <c r="M261" i="48"/>
  <c r="L255" i="48"/>
  <c r="O255" i="48"/>
  <c r="M251" i="48"/>
  <c r="L247" i="48"/>
  <c r="O247" i="48"/>
  <c r="P245" i="48"/>
  <c r="M243" i="48"/>
  <c r="L140" i="48"/>
  <c r="M140" i="48"/>
  <c r="O140" i="48"/>
  <c r="P140" i="48"/>
  <c r="O128" i="48"/>
  <c r="L120" i="48"/>
  <c r="M120" i="48"/>
  <c r="P120" i="48"/>
  <c r="L34" i="48"/>
  <c r="M34" i="48"/>
  <c r="O34" i="48"/>
  <c r="P34" i="48"/>
  <c r="L100" i="48"/>
  <c r="M100" i="48"/>
  <c r="L92" i="48"/>
  <c r="M92" i="48"/>
  <c r="L84" i="48"/>
  <c r="M84" i="48"/>
  <c r="L72" i="48"/>
  <c r="M72" i="48"/>
  <c r="L56" i="48"/>
  <c r="M56" i="48"/>
  <c r="L40" i="48"/>
  <c r="M40" i="48"/>
  <c r="L24" i="48"/>
  <c r="M24" i="48" s="1"/>
  <c r="L8" i="48"/>
  <c r="M8" i="48"/>
  <c r="L78" i="48"/>
  <c r="M78" i="48"/>
  <c r="L62" i="48"/>
  <c r="M62" i="48"/>
  <c r="L46" i="48"/>
  <c r="M46" i="48"/>
  <c r="L30" i="48"/>
  <c r="M30" i="48"/>
  <c r="L14" i="48"/>
  <c r="M14" i="48" s="1"/>
  <c r="O239" i="48"/>
  <c r="O237" i="48"/>
  <c r="O235" i="48"/>
  <c r="O233" i="48"/>
  <c r="O231" i="48"/>
  <c r="O229" i="48"/>
  <c r="O227" i="48"/>
  <c r="O225" i="48"/>
  <c r="O223" i="48"/>
  <c r="O221" i="48"/>
  <c r="L158" i="48"/>
  <c r="M158" i="48"/>
  <c r="L150" i="48"/>
  <c r="M150" i="48"/>
  <c r="L142" i="48"/>
  <c r="M142" i="48"/>
  <c r="L134" i="48"/>
  <c r="M134" i="48"/>
  <c r="L126" i="48"/>
  <c r="M126" i="48"/>
  <c r="L118" i="48"/>
  <c r="M118" i="48"/>
  <c r="L110" i="48"/>
  <c r="M110" i="48"/>
  <c r="L102" i="48"/>
  <c r="M102" i="48"/>
  <c r="P100" i="48"/>
  <c r="L94" i="48"/>
  <c r="M94" i="48"/>
  <c r="P92" i="48"/>
  <c r="L86" i="48"/>
  <c r="M86" i="48"/>
  <c r="P84" i="48"/>
  <c r="P72" i="48"/>
  <c r="P56" i="48"/>
  <c r="L52" i="48"/>
  <c r="M52" i="48"/>
  <c r="P40" i="48"/>
  <c r="L36" i="48"/>
  <c r="M36" i="48"/>
  <c r="L20" i="48"/>
  <c r="M20" i="48"/>
  <c r="P8" i="48"/>
  <c r="P172" i="48"/>
  <c r="O170" i="48"/>
  <c r="O163" i="48"/>
  <c r="O100" i="48"/>
  <c r="O92" i="48"/>
  <c r="O84" i="48"/>
  <c r="P78" i="48"/>
  <c r="O72" i="48"/>
  <c r="P62" i="48"/>
  <c r="L58" i="48"/>
  <c r="M58" i="48"/>
  <c r="O56" i="48"/>
  <c r="P46" i="48"/>
  <c r="L42" i="48"/>
  <c r="M42" i="48"/>
  <c r="O40" i="48"/>
  <c r="P30" i="48"/>
  <c r="L26" i="48"/>
  <c r="M26" i="48" s="1"/>
  <c r="O24" i="48"/>
  <c r="P24" i="48" s="1"/>
  <c r="L10" i="48"/>
  <c r="M10" i="48"/>
  <c r="O8" i="48"/>
  <c r="L104" i="48"/>
  <c r="M104" i="48"/>
  <c r="L96" i="48"/>
  <c r="M96" i="48"/>
  <c r="L88" i="48"/>
  <c r="M88" i="48"/>
  <c r="L80" i="48"/>
  <c r="M80" i="48"/>
  <c r="L64" i="48"/>
  <c r="M64" i="48"/>
  <c r="L48" i="48"/>
  <c r="M48" i="48"/>
  <c r="L32" i="48"/>
  <c r="M32" i="48"/>
  <c r="L16" i="48"/>
  <c r="M16" i="48"/>
  <c r="O174" i="48"/>
  <c r="L170" i="48"/>
  <c r="M163" i="48"/>
  <c r="O158" i="48"/>
  <c r="O150" i="48"/>
  <c r="O142" i="48"/>
  <c r="O134" i="48"/>
  <c r="O126" i="48"/>
  <c r="O118" i="48"/>
  <c r="O110" i="48"/>
  <c r="O102" i="48"/>
  <c r="O94" i="48"/>
  <c r="O86" i="48"/>
  <c r="L70" i="48"/>
  <c r="M70" i="48"/>
  <c r="P58" i="48"/>
  <c r="O52" i="48"/>
  <c r="P42" i="48"/>
  <c r="L38" i="48"/>
  <c r="M38" i="48"/>
  <c r="O36" i="48"/>
  <c r="L22" i="48"/>
  <c r="M22" i="48"/>
  <c r="O20" i="48"/>
  <c r="P10" i="48"/>
  <c r="L172" i="48"/>
  <c r="L154" i="48"/>
  <c r="M154" i="48"/>
  <c r="L146" i="48"/>
  <c r="M146" i="48"/>
  <c r="L138" i="48"/>
  <c r="M138" i="48"/>
  <c r="L130" i="48"/>
  <c r="M130" i="48"/>
  <c r="L122" i="48"/>
  <c r="M122" i="48"/>
  <c r="L114" i="48"/>
  <c r="M114" i="48"/>
  <c r="L106" i="48"/>
  <c r="M106" i="48"/>
  <c r="P104" i="48"/>
  <c r="L98" i="48"/>
  <c r="M98" i="48"/>
  <c r="P96" i="48"/>
  <c r="L90" i="48"/>
  <c r="M90" i="48"/>
  <c r="P88" i="48"/>
  <c r="L82" i="48"/>
  <c r="M82" i="48"/>
  <c r="P80" i="48"/>
  <c r="L76" i="48"/>
  <c r="M76" i="48"/>
  <c r="P64" i="48"/>
  <c r="L60" i="48"/>
  <c r="M60" i="48"/>
  <c r="O58" i="48"/>
  <c r="P48" i="48"/>
  <c r="L44" i="48"/>
  <c r="M44" i="48"/>
  <c r="O42" i="48"/>
  <c r="P32" i="48"/>
  <c r="L28" i="48"/>
  <c r="M28" i="48" s="1"/>
  <c r="O26" i="48"/>
  <c r="P26" i="48" s="1"/>
  <c r="L12" i="48"/>
  <c r="M12" i="48" s="1"/>
  <c r="O10" i="48"/>
  <c r="K6" i="49"/>
  <c r="J6" i="49"/>
  <c r="I6" i="49"/>
  <c r="H6" i="49"/>
  <c r="G6" i="49"/>
  <c r="B6" i="49"/>
  <c r="A6" i="49"/>
  <c r="B5" i="49"/>
  <c r="A5" i="49"/>
  <c r="P2" i="49"/>
  <c r="N4" i="49" s="1"/>
  <c r="J6" i="48"/>
  <c r="I6" i="48"/>
  <c r="H6" i="48"/>
  <c r="L6" i="48" s="1"/>
  <c r="G6" i="48"/>
  <c r="P2" i="48"/>
  <c r="N4" i="48" s="1"/>
  <c r="B30" i="44"/>
  <c r="A6" i="47"/>
  <c r="C6" i="47" s="1"/>
  <c r="D6" i="47"/>
  <c r="E6" i="47"/>
  <c r="H6" i="47" s="1"/>
  <c r="F6" i="47"/>
  <c r="J6" i="47" s="1"/>
  <c r="G6" i="47"/>
  <c r="A7" i="47"/>
  <c r="D7" i="47"/>
  <c r="E7" i="47"/>
  <c r="H7" i="47" s="1"/>
  <c r="F7" i="47"/>
  <c r="J7" i="47" s="1"/>
  <c r="G7" i="47"/>
  <c r="K7" i="47"/>
  <c r="A8" i="47"/>
  <c r="C8" i="47" s="1"/>
  <c r="B8" i="47"/>
  <c r="O8" i="47" s="1"/>
  <c r="D8" i="47"/>
  <c r="E8" i="47"/>
  <c r="H8" i="47" s="1"/>
  <c r="F8" i="47"/>
  <c r="G8" i="47"/>
  <c r="A9" i="47"/>
  <c r="B9" i="47" s="1"/>
  <c r="L9" i="47" s="1"/>
  <c r="D9" i="47"/>
  <c r="J9" i="47" s="1"/>
  <c r="E9" i="47"/>
  <c r="F9" i="47"/>
  <c r="G9" i="47"/>
  <c r="K9" i="47"/>
  <c r="A10" i="47"/>
  <c r="B10" i="47"/>
  <c r="O10" i="47" s="1"/>
  <c r="C10" i="47"/>
  <c r="D10" i="47"/>
  <c r="J10" i="47" s="1"/>
  <c r="E10" i="47"/>
  <c r="F10" i="47"/>
  <c r="G10" i="47"/>
  <c r="H10" i="47"/>
  <c r="A11" i="47"/>
  <c r="D11" i="47"/>
  <c r="K11" i="47" s="1"/>
  <c r="E11" i="47"/>
  <c r="F11" i="47"/>
  <c r="G11" i="47"/>
  <c r="J11" i="47"/>
  <c r="A12" i="47"/>
  <c r="C12" i="47" s="1"/>
  <c r="D12" i="47"/>
  <c r="E12" i="47"/>
  <c r="F12" i="47"/>
  <c r="G12" i="47"/>
  <c r="H12" i="47"/>
  <c r="A13" i="47"/>
  <c r="B13" i="47" s="1"/>
  <c r="L13" i="47" s="1"/>
  <c r="C13" i="47"/>
  <c r="D13" i="47"/>
  <c r="J13" i="47" s="1"/>
  <c r="E13" i="47"/>
  <c r="F13" i="47"/>
  <c r="G13" i="47"/>
  <c r="A14" i="47"/>
  <c r="C14" i="47" s="1"/>
  <c r="B14" i="47"/>
  <c r="O14" i="47" s="1"/>
  <c r="D14" i="47"/>
  <c r="J14" i="47" s="1"/>
  <c r="E14" i="47"/>
  <c r="F14" i="47"/>
  <c r="G14" i="47"/>
  <c r="H14" i="47"/>
  <c r="A15" i="47"/>
  <c r="D15" i="47"/>
  <c r="E15" i="47"/>
  <c r="H15" i="47" s="1"/>
  <c r="F15" i="47"/>
  <c r="G15" i="47"/>
  <c r="J15" i="47"/>
  <c r="A16" i="47"/>
  <c r="D16" i="47"/>
  <c r="J16" i="47" s="1"/>
  <c r="E16" i="47"/>
  <c r="F16" i="47"/>
  <c r="G16" i="47"/>
  <c r="H16" i="47"/>
  <c r="A17" i="47"/>
  <c r="D17" i="47"/>
  <c r="E17" i="47"/>
  <c r="H17" i="47" s="1"/>
  <c r="F17" i="47"/>
  <c r="G17" i="47"/>
  <c r="K17" i="47"/>
  <c r="A18" i="47"/>
  <c r="C18" i="47" s="1"/>
  <c r="B18" i="47"/>
  <c r="O18" i="47" s="1"/>
  <c r="D18" i="47"/>
  <c r="E18" i="47"/>
  <c r="F18" i="47"/>
  <c r="J18" i="47" s="1"/>
  <c r="G18" i="47"/>
  <c r="H18" i="47"/>
  <c r="A19" i="47"/>
  <c r="D19" i="47"/>
  <c r="E19" i="47"/>
  <c r="I19" i="47" s="1"/>
  <c r="M19" i="47" s="1"/>
  <c r="F19" i="47"/>
  <c r="G19" i="47"/>
  <c r="J19" i="47"/>
  <c r="A20" i="47"/>
  <c r="D20" i="47"/>
  <c r="E20" i="47"/>
  <c r="F20" i="47"/>
  <c r="G20" i="47"/>
  <c r="H20" i="47"/>
  <c r="A21" i="47"/>
  <c r="D21" i="47"/>
  <c r="E21" i="47"/>
  <c r="H21" i="47" s="1"/>
  <c r="F21" i="47"/>
  <c r="G21" i="47"/>
  <c r="K21" i="47"/>
  <c r="A22" i="47"/>
  <c r="C22" i="47" s="1"/>
  <c r="B22" i="47"/>
  <c r="O22" i="47" s="1"/>
  <c r="D22" i="47"/>
  <c r="E22" i="47"/>
  <c r="F22" i="47"/>
  <c r="K22" i="47" s="1"/>
  <c r="G22" i="47"/>
  <c r="H22" i="47"/>
  <c r="A23" i="47"/>
  <c r="B23" i="47" s="1"/>
  <c r="L23" i="47" s="1"/>
  <c r="C23" i="47"/>
  <c r="D23" i="47"/>
  <c r="E23" i="47"/>
  <c r="F23" i="47"/>
  <c r="G23" i="47"/>
  <c r="J23" i="47"/>
  <c r="A24" i="47"/>
  <c r="D24" i="47"/>
  <c r="E24" i="47"/>
  <c r="H24" i="47" s="1"/>
  <c r="F24" i="47"/>
  <c r="G24" i="47"/>
  <c r="A25" i="47"/>
  <c r="D25" i="47"/>
  <c r="J25" i="47" s="1"/>
  <c r="E25" i="47"/>
  <c r="F25" i="47"/>
  <c r="G25" i="47"/>
  <c r="A26" i="47"/>
  <c r="C26" i="47" s="1"/>
  <c r="B26" i="47"/>
  <c r="L26" i="47" s="1"/>
  <c r="D26" i="47"/>
  <c r="E26" i="47"/>
  <c r="F26" i="47"/>
  <c r="J26" i="47" s="1"/>
  <c r="G26" i="47"/>
  <c r="H26" i="47"/>
  <c r="A27" i="47"/>
  <c r="D27" i="47"/>
  <c r="E27" i="47"/>
  <c r="I27" i="47" s="1"/>
  <c r="M27" i="47" s="1"/>
  <c r="F27" i="47"/>
  <c r="G27" i="47"/>
  <c r="J27" i="47"/>
  <c r="A28" i="47"/>
  <c r="D28" i="47"/>
  <c r="E28" i="47"/>
  <c r="F28" i="47"/>
  <c r="G28" i="47"/>
  <c r="H28" i="47"/>
  <c r="A29" i="47"/>
  <c r="D29" i="47"/>
  <c r="E29" i="47"/>
  <c r="H29" i="47" s="1"/>
  <c r="F29" i="47"/>
  <c r="G29" i="47"/>
  <c r="A30" i="47"/>
  <c r="B30" i="47" s="1"/>
  <c r="L30" i="47" s="1"/>
  <c r="C30" i="47"/>
  <c r="D30" i="47"/>
  <c r="E30" i="47"/>
  <c r="K30" i="47" s="1"/>
  <c r="F30" i="47"/>
  <c r="G30" i="47"/>
  <c r="J30" i="47"/>
  <c r="A31" i="47"/>
  <c r="D31" i="47"/>
  <c r="E31" i="47"/>
  <c r="F31" i="47"/>
  <c r="J31" i="47" s="1"/>
  <c r="G31" i="47"/>
  <c r="A32" i="47"/>
  <c r="D32" i="47"/>
  <c r="E32" i="47"/>
  <c r="F32" i="47"/>
  <c r="G32" i="47"/>
  <c r="H32" i="47"/>
  <c r="A33" i="47"/>
  <c r="D33" i="47"/>
  <c r="E33" i="47"/>
  <c r="F33" i="47"/>
  <c r="I33" i="47" s="1"/>
  <c r="G33" i="47"/>
  <c r="A34" i="47"/>
  <c r="C34" i="47" s="1"/>
  <c r="B34" i="47"/>
  <c r="D34" i="47"/>
  <c r="E34" i="47"/>
  <c r="F34" i="47"/>
  <c r="G34" i="47"/>
  <c r="H34" i="47"/>
  <c r="A35" i="47"/>
  <c r="C35" i="47" s="1"/>
  <c r="B35" i="47"/>
  <c r="D35" i="47"/>
  <c r="E35" i="47"/>
  <c r="H35" i="47" s="1"/>
  <c r="F35" i="47"/>
  <c r="G35" i="47"/>
  <c r="A36" i="47"/>
  <c r="C36" i="47" s="1"/>
  <c r="B36" i="47"/>
  <c r="O36" i="47" s="1"/>
  <c r="D36" i="47"/>
  <c r="E36" i="47"/>
  <c r="F36" i="47"/>
  <c r="G36" i="47"/>
  <c r="J36" i="47"/>
  <c r="A37" i="47"/>
  <c r="B37" i="47" s="1"/>
  <c r="L37" i="47" s="1"/>
  <c r="D37" i="47"/>
  <c r="J37" i="47" s="1"/>
  <c r="E37" i="47"/>
  <c r="F37" i="47"/>
  <c r="G37" i="47"/>
  <c r="A38" i="47"/>
  <c r="D38" i="47"/>
  <c r="E38" i="47"/>
  <c r="H38" i="47" s="1"/>
  <c r="F38" i="47"/>
  <c r="G38" i="47"/>
  <c r="A39" i="47"/>
  <c r="D39" i="47"/>
  <c r="E39" i="47"/>
  <c r="F39" i="47"/>
  <c r="I39" i="47" s="1"/>
  <c r="N39" i="47" s="1"/>
  <c r="G39" i="47"/>
  <c r="A40" i="47"/>
  <c r="C40" i="47" s="1"/>
  <c r="B40" i="47"/>
  <c r="O40" i="47" s="1"/>
  <c r="D40" i="47"/>
  <c r="E40" i="47"/>
  <c r="H40" i="47" s="1"/>
  <c r="F40" i="47"/>
  <c r="G40" i="47"/>
  <c r="A41" i="47"/>
  <c r="B41" i="47" s="1"/>
  <c r="L41" i="47" s="1"/>
  <c r="C41" i="47"/>
  <c r="D41" i="47"/>
  <c r="E41" i="47"/>
  <c r="I41" i="47" s="1"/>
  <c r="F41" i="47"/>
  <c r="G41" i="47"/>
  <c r="A42" i="47"/>
  <c r="B42" i="47" s="1"/>
  <c r="C42" i="47"/>
  <c r="D42" i="47"/>
  <c r="E42" i="47"/>
  <c r="H42" i="47" s="1"/>
  <c r="F42" i="47"/>
  <c r="G42" i="47"/>
  <c r="K42" i="47"/>
  <c r="A43" i="47"/>
  <c r="C43" i="47" s="1"/>
  <c r="B43" i="47"/>
  <c r="L43" i="47" s="1"/>
  <c r="D43" i="47"/>
  <c r="E43" i="47"/>
  <c r="H43" i="47" s="1"/>
  <c r="F43" i="47"/>
  <c r="J43" i="47" s="1"/>
  <c r="G43" i="47"/>
  <c r="A44" i="47"/>
  <c r="C44" i="47" s="1"/>
  <c r="D44" i="47"/>
  <c r="E44" i="47"/>
  <c r="F44" i="47"/>
  <c r="G44" i="47"/>
  <c r="H44" i="47"/>
  <c r="A45" i="47"/>
  <c r="B45" i="47" s="1"/>
  <c r="L45" i="47" s="1"/>
  <c r="C45" i="47"/>
  <c r="D45" i="47"/>
  <c r="J45" i="47" s="1"/>
  <c r="E45" i="47"/>
  <c r="K45" i="47" s="1"/>
  <c r="F45" i="47"/>
  <c r="G45" i="47"/>
  <c r="A46" i="47"/>
  <c r="D46" i="47"/>
  <c r="E46" i="47"/>
  <c r="H46" i="47" s="1"/>
  <c r="F46" i="47"/>
  <c r="G46" i="47"/>
  <c r="J46" i="47"/>
  <c r="A47" i="47"/>
  <c r="D47" i="47"/>
  <c r="E47" i="47"/>
  <c r="F47" i="47"/>
  <c r="G47" i="47"/>
  <c r="A48" i="47"/>
  <c r="C48" i="47" s="1"/>
  <c r="B48" i="47"/>
  <c r="O48" i="47" s="1"/>
  <c r="D48" i="47"/>
  <c r="E48" i="47"/>
  <c r="H48" i="47" s="1"/>
  <c r="F48" i="47"/>
  <c r="G48" i="47"/>
  <c r="A49" i="47"/>
  <c r="D49" i="47"/>
  <c r="E49" i="47"/>
  <c r="F49" i="47"/>
  <c r="G49" i="47"/>
  <c r="A50" i="47"/>
  <c r="B50" i="47" s="1"/>
  <c r="O50" i="47" s="1"/>
  <c r="C50" i="47"/>
  <c r="D50" i="47"/>
  <c r="E50" i="47"/>
  <c r="H50" i="47" s="1"/>
  <c r="F50" i="47"/>
  <c r="G50" i="47"/>
  <c r="J50" i="47"/>
  <c r="A51" i="47"/>
  <c r="D51" i="47"/>
  <c r="E51" i="47"/>
  <c r="F51" i="47"/>
  <c r="G51" i="47"/>
  <c r="I51" i="47"/>
  <c r="A52" i="47"/>
  <c r="C52" i="47" s="1"/>
  <c r="B52" i="47"/>
  <c r="O52" i="47" s="1"/>
  <c r="D52" i="47"/>
  <c r="E52" i="47"/>
  <c r="H52" i="47" s="1"/>
  <c r="F52" i="47"/>
  <c r="G52" i="47"/>
  <c r="A53" i="47"/>
  <c r="B53" i="47" s="1"/>
  <c r="L53" i="47" s="1"/>
  <c r="D53" i="47"/>
  <c r="J53" i="47" s="1"/>
  <c r="E53" i="47"/>
  <c r="F53" i="47"/>
  <c r="G53" i="47"/>
  <c r="K53" i="47"/>
  <c r="A54" i="47"/>
  <c r="B54" i="47"/>
  <c r="O54" i="47" s="1"/>
  <c r="C54" i="47"/>
  <c r="D54" i="47"/>
  <c r="J54" i="47" s="1"/>
  <c r="E54" i="47"/>
  <c r="F54" i="47"/>
  <c r="G54" i="47"/>
  <c r="H54" i="47"/>
  <c r="A55" i="47"/>
  <c r="B55" i="47" s="1"/>
  <c r="L55" i="47" s="1"/>
  <c r="D55" i="47"/>
  <c r="E55" i="47"/>
  <c r="F55" i="47"/>
  <c r="G55" i="47"/>
  <c r="J55" i="47"/>
  <c r="A56" i="47"/>
  <c r="D56" i="47"/>
  <c r="E56" i="47"/>
  <c r="F56" i="47"/>
  <c r="G56" i="47"/>
  <c r="H56" i="47"/>
  <c r="A57" i="47"/>
  <c r="D57" i="47"/>
  <c r="E57" i="47"/>
  <c r="H57" i="47" s="1"/>
  <c r="F57" i="47"/>
  <c r="G57" i="47"/>
  <c r="A58" i="47"/>
  <c r="D58" i="47"/>
  <c r="E58" i="47"/>
  <c r="F58" i="47"/>
  <c r="G58" i="47"/>
  <c r="J58" i="47"/>
  <c r="A59" i="47"/>
  <c r="D59" i="47"/>
  <c r="E59" i="47"/>
  <c r="F59" i="47"/>
  <c r="J59" i="47" s="1"/>
  <c r="G59" i="47"/>
  <c r="A60" i="47"/>
  <c r="D60" i="47"/>
  <c r="E60" i="47"/>
  <c r="H60" i="47" s="1"/>
  <c r="F60" i="47"/>
  <c r="G60" i="47"/>
  <c r="A61" i="47"/>
  <c r="D61" i="47"/>
  <c r="E61" i="47"/>
  <c r="F61" i="47"/>
  <c r="G61" i="47"/>
  <c r="A62" i="47"/>
  <c r="C62" i="47" s="1"/>
  <c r="B62" i="47"/>
  <c r="L62" i="47" s="1"/>
  <c r="D62" i="47"/>
  <c r="E62" i="47"/>
  <c r="F62" i="47"/>
  <c r="G62" i="47"/>
  <c r="H62" i="47"/>
  <c r="A63" i="47"/>
  <c r="B63" i="47" s="1"/>
  <c r="L63" i="47" s="1"/>
  <c r="C63" i="47"/>
  <c r="D63" i="47"/>
  <c r="E63" i="47"/>
  <c r="F63" i="47"/>
  <c r="G63" i="47"/>
  <c r="J63" i="47"/>
  <c r="A64" i="47"/>
  <c r="D64" i="47"/>
  <c r="E64" i="47"/>
  <c r="H64" i="47" s="1"/>
  <c r="F64" i="47"/>
  <c r="G64" i="47"/>
  <c r="J64" i="47"/>
  <c r="A65" i="47"/>
  <c r="D65" i="47"/>
  <c r="E65" i="47"/>
  <c r="F65" i="47"/>
  <c r="G65" i="47"/>
  <c r="H65" i="47"/>
  <c r="A66" i="47"/>
  <c r="B66" i="47"/>
  <c r="O66" i="47" s="1"/>
  <c r="C66" i="47"/>
  <c r="D66" i="47"/>
  <c r="E66" i="47"/>
  <c r="F66" i="47"/>
  <c r="G66" i="47"/>
  <c r="H66" i="47"/>
  <c r="A67" i="47"/>
  <c r="D67" i="47"/>
  <c r="E67" i="47"/>
  <c r="F67" i="47"/>
  <c r="G67" i="47"/>
  <c r="J67" i="47"/>
  <c r="A68" i="47"/>
  <c r="D68" i="47"/>
  <c r="E68" i="47"/>
  <c r="F68" i="47"/>
  <c r="G68" i="47"/>
  <c r="H68" i="47"/>
  <c r="A69" i="47"/>
  <c r="D69" i="47"/>
  <c r="K69" i="47" s="1"/>
  <c r="E69" i="47"/>
  <c r="F69" i="47"/>
  <c r="G69" i="47"/>
  <c r="H69" i="47"/>
  <c r="A70" i="47"/>
  <c r="D70" i="47"/>
  <c r="E70" i="47"/>
  <c r="F70" i="47"/>
  <c r="G70" i="47"/>
  <c r="J70" i="47"/>
  <c r="A71" i="47"/>
  <c r="D71" i="47"/>
  <c r="E71" i="47"/>
  <c r="F71" i="47"/>
  <c r="G71" i="47"/>
  <c r="J71" i="47"/>
  <c r="A72" i="47"/>
  <c r="D72" i="47"/>
  <c r="E72" i="47"/>
  <c r="F72" i="47"/>
  <c r="G72" i="47"/>
  <c r="H72" i="47"/>
  <c r="A73" i="47"/>
  <c r="D73" i="47"/>
  <c r="E73" i="47"/>
  <c r="H73" i="47" s="1"/>
  <c r="F73" i="47"/>
  <c r="G73" i="47"/>
  <c r="A74" i="47"/>
  <c r="D74" i="47"/>
  <c r="E74" i="47"/>
  <c r="H74" i="47" s="1"/>
  <c r="F74" i="47"/>
  <c r="G74" i="47"/>
  <c r="J74" i="47"/>
  <c r="A75" i="47"/>
  <c r="D75" i="47"/>
  <c r="E75" i="47"/>
  <c r="F75" i="47"/>
  <c r="G75" i="47"/>
  <c r="J75" i="47"/>
  <c r="A76" i="47"/>
  <c r="D76" i="47"/>
  <c r="E76" i="47"/>
  <c r="F76" i="47"/>
  <c r="G76" i="47"/>
  <c r="H76" i="47"/>
  <c r="A77" i="47"/>
  <c r="D77" i="47"/>
  <c r="J77" i="47" s="1"/>
  <c r="E77" i="47"/>
  <c r="F77" i="47"/>
  <c r="G77" i="47"/>
  <c r="I77" i="47"/>
  <c r="P77" i="47" s="1"/>
  <c r="A78" i="47"/>
  <c r="B78" i="47" s="1"/>
  <c r="C78" i="47"/>
  <c r="D78" i="47"/>
  <c r="E78" i="47"/>
  <c r="H78" i="47" s="1"/>
  <c r="F78" i="47"/>
  <c r="G78" i="47"/>
  <c r="A79" i="47"/>
  <c r="D79" i="47"/>
  <c r="E79" i="47"/>
  <c r="I79" i="47" s="1"/>
  <c r="M79" i="47" s="1"/>
  <c r="F79" i="47"/>
  <c r="G79" i="47"/>
  <c r="J79" i="47"/>
  <c r="A80" i="47"/>
  <c r="D80" i="47"/>
  <c r="E80" i="47"/>
  <c r="F80" i="47"/>
  <c r="G80" i="47"/>
  <c r="H80" i="47"/>
  <c r="A81" i="47"/>
  <c r="D81" i="47"/>
  <c r="E81" i="47"/>
  <c r="H81" i="47" s="1"/>
  <c r="F81" i="47"/>
  <c r="G81" i="47"/>
  <c r="K81" i="47"/>
  <c r="A82" i="47"/>
  <c r="B82" i="47"/>
  <c r="O82" i="47" s="1"/>
  <c r="C82" i="47"/>
  <c r="D82" i="47"/>
  <c r="E82" i="47"/>
  <c r="F82" i="47"/>
  <c r="G82" i="47"/>
  <c r="H82" i="47"/>
  <c r="A83" i="47"/>
  <c r="B83" i="47" s="1"/>
  <c r="L83" i="47" s="1"/>
  <c r="C83" i="47"/>
  <c r="D83" i="47"/>
  <c r="E83" i="47"/>
  <c r="F83" i="47"/>
  <c r="J83" i="47" s="1"/>
  <c r="G83" i="47"/>
  <c r="A84" i="47"/>
  <c r="D84" i="47"/>
  <c r="E84" i="47"/>
  <c r="H84" i="47" s="1"/>
  <c r="F84" i="47"/>
  <c r="G84" i="47"/>
  <c r="A85" i="47"/>
  <c r="D85" i="47"/>
  <c r="E85" i="47"/>
  <c r="F85" i="47"/>
  <c r="G85" i="47"/>
  <c r="A86" i="47"/>
  <c r="B86" i="47"/>
  <c r="L86" i="47" s="1"/>
  <c r="C86" i="47"/>
  <c r="D86" i="47"/>
  <c r="E86" i="47"/>
  <c r="F86" i="47"/>
  <c r="J86" i="47" s="1"/>
  <c r="G86" i="47"/>
  <c r="H86" i="47"/>
  <c r="A87" i="47"/>
  <c r="B87" i="47" s="1"/>
  <c r="D87" i="47"/>
  <c r="E87" i="47"/>
  <c r="H87" i="47" s="1"/>
  <c r="F87" i="47"/>
  <c r="G87" i="47"/>
  <c r="A88" i="47"/>
  <c r="D88" i="47"/>
  <c r="E88" i="47"/>
  <c r="F88" i="47"/>
  <c r="J88" i="47" s="1"/>
  <c r="G88" i="47"/>
  <c r="A89" i="47"/>
  <c r="D89" i="47"/>
  <c r="E89" i="47"/>
  <c r="F89" i="47"/>
  <c r="G89" i="47"/>
  <c r="J89" i="47"/>
  <c r="A90" i="47"/>
  <c r="B90" i="47" s="1"/>
  <c r="L90" i="47" s="1"/>
  <c r="C90" i="47"/>
  <c r="D90" i="47"/>
  <c r="J90" i="47" s="1"/>
  <c r="E90" i="47"/>
  <c r="F90" i="47"/>
  <c r="G90" i="47"/>
  <c r="A91" i="47"/>
  <c r="D91" i="47"/>
  <c r="E91" i="47"/>
  <c r="H91" i="47" s="1"/>
  <c r="F91" i="47"/>
  <c r="G91" i="47"/>
  <c r="K91" i="47"/>
  <c r="A92" i="47"/>
  <c r="B92" i="47"/>
  <c r="C92" i="47"/>
  <c r="D92" i="47"/>
  <c r="E92" i="47"/>
  <c r="F92" i="47"/>
  <c r="I92" i="47" s="1"/>
  <c r="G92" i="47"/>
  <c r="A93" i="47"/>
  <c r="C93" i="47" s="1"/>
  <c r="B93" i="47"/>
  <c r="O93" i="47" s="1"/>
  <c r="D93" i="47"/>
  <c r="E93" i="47"/>
  <c r="F93" i="47"/>
  <c r="G93" i="47"/>
  <c r="J93" i="47"/>
  <c r="A94" i="47"/>
  <c r="B94" i="47" s="1"/>
  <c r="L94" i="47" s="1"/>
  <c r="C94" i="47"/>
  <c r="D94" i="47"/>
  <c r="J94" i="47" s="1"/>
  <c r="E94" i="47"/>
  <c r="F94" i="47"/>
  <c r="G94" i="47"/>
  <c r="A95" i="47"/>
  <c r="C95" i="47" s="1"/>
  <c r="B95" i="47"/>
  <c r="D95" i="47"/>
  <c r="E95" i="47"/>
  <c r="F95" i="47"/>
  <c r="G95" i="47"/>
  <c r="H95" i="47"/>
  <c r="A96" i="47"/>
  <c r="C96" i="47" s="1"/>
  <c r="B96" i="47"/>
  <c r="D96" i="47"/>
  <c r="E96" i="47"/>
  <c r="F96" i="47"/>
  <c r="G96" i="47"/>
  <c r="K96" i="47"/>
  <c r="A97" i="47"/>
  <c r="C97" i="47" s="1"/>
  <c r="B97" i="47"/>
  <c r="D97" i="47"/>
  <c r="E97" i="47"/>
  <c r="F97" i="47"/>
  <c r="J97" i="47" s="1"/>
  <c r="G97" i="47"/>
  <c r="A98" i="47"/>
  <c r="D98" i="47"/>
  <c r="J98" i="47" s="1"/>
  <c r="E98" i="47"/>
  <c r="F98" i="47"/>
  <c r="G98" i="47"/>
  <c r="I98" i="47"/>
  <c r="A99" i="47"/>
  <c r="B99" i="47"/>
  <c r="C99" i="47"/>
  <c r="D99" i="47"/>
  <c r="K99" i="47" s="1"/>
  <c r="E99" i="47"/>
  <c r="F99" i="47"/>
  <c r="G99" i="47"/>
  <c r="H99" i="47"/>
  <c r="A100" i="47"/>
  <c r="B100" i="47" s="1"/>
  <c r="D100" i="47"/>
  <c r="E100" i="47"/>
  <c r="F100" i="47"/>
  <c r="G100" i="47"/>
  <c r="A101" i="47"/>
  <c r="D101" i="47"/>
  <c r="E101" i="47"/>
  <c r="F101" i="47"/>
  <c r="J101" i="47" s="1"/>
  <c r="G101" i="47"/>
  <c r="A102" i="47"/>
  <c r="D102" i="47"/>
  <c r="E102" i="47"/>
  <c r="F102" i="47"/>
  <c r="G102" i="47"/>
  <c r="A103" i="47"/>
  <c r="B103" i="47"/>
  <c r="C103" i="47"/>
  <c r="D103" i="47"/>
  <c r="E103" i="47"/>
  <c r="H103" i="47" s="1"/>
  <c r="F103" i="47"/>
  <c r="G103" i="47"/>
  <c r="A104" i="47"/>
  <c r="D104" i="47"/>
  <c r="E104" i="47"/>
  <c r="F104" i="47"/>
  <c r="J104" i="47" s="1"/>
  <c r="G104" i="47"/>
  <c r="A105" i="47"/>
  <c r="C105" i="47" s="1"/>
  <c r="D105" i="47"/>
  <c r="E105" i="47"/>
  <c r="F105" i="47"/>
  <c r="J105" i="47" s="1"/>
  <c r="G105" i="47"/>
  <c r="A106" i="47"/>
  <c r="B106" i="47" s="1"/>
  <c r="L106" i="47" s="1"/>
  <c r="C106" i="47"/>
  <c r="D106" i="47"/>
  <c r="J106" i="47" s="1"/>
  <c r="E106" i="47"/>
  <c r="F106" i="47"/>
  <c r="G106" i="47"/>
  <c r="I106" i="47"/>
  <c r="A107" i="47"/>
  <c r="B107" i="47" s="1"/>
  <c r="L107" i="47" s="1"/>
  <c r="C107" i="47"/>
  <c r="D107" i="47"/>
  <c r="J107" i="47" s="1"/>
  <c r="E107" i="47"/>
  <c r="F107" i="47"/>
  <c r="G107" i="47"/>
  <c r="A108" i="47"/>
  <c r="D108" i="47"/>
  <c r="E108" i="47"/>
  <c r="F108" i="47"/>
  <c r="G108" i="47"/>
  <c r="H108" i="47"/>
  <c r="A109" i="47"/>
  <c r="D109" i="47"/>
  <c r="E109" i="47"/>
  <c r="F109" i="47"/>
  <c r="J109" i="47" s="1"/>
  <c r="G109" i="47"/>
  <c r="K109" i="47"/>
  <c r="A110" i="47"/>
  <c r="D110" i="47"/>
  <c r="E110" i="47"/>
  <c r="F110" i="47"/>
  <c r="G110" i="47"/>
  <c r="H110" i="47"/>
  <c r="A111" i="47"/>
  <c r="B111" i="47" s="1"/>
  <c r="L111" i="47" s="1"/>
  <c r="C111" i="47"/>
  <c r="D111" i="47"/>
  <c r="E111" i="47"/>
  <c r="K111" i="47" s="1"/>
  <c r="F111" i="47"/>
  <c r="G111" i="47"/>
  <c r="A112" i="47"/>
  <c r="C112" i="47" s="1"/>
  <c r="D112" i="47"/>
  <c r="E112" i="47"/>
  <c r="H112" i="47" s="1"/>
  <c r="F112" i="47"/>
  <c r="G112" i="47"/>
  <c r="J112" i="47"/>
  <c r="A113" i="47"/>
  <c r="D113" i="47"/>
  <c r="E113" i="47"/>
  <c r="F113" i="47"/>
  <c r="I113" i="47" s="1"/>
  <c r="G113" i="47"/>
  <c r="A114" i="47"/>
  <c r="C114" i="47" s="1"/>
  <c r="B114" i="47"/>
  <c r="O114" i="47" s="1"/>
  <c r="D114" i="47"/>
  <c r="E114" i="47"/>
  <c r="H114" i="47" s="1"/>
  <c r="F114" i="47"/>
  <c r="G114" i="47"/>
  <c r="A115" i="47"/>
  <c r="D115" i="47"/>
  <c r="E115" i="47"/>
  <c r="F115" i="47"/>
  <c r="G115" i="47"/>
  <c r="A116" i="47"/>
  <c r="B116" i="47" s="1"/>
  <c r="O116" i="47" s="1"/>
  <c r="D116" i="47"/>
  <c r="J116" i="47" s="1"/>
  <c r="E116" i="47"/>
  <c r="F116" i="47"/>
  <c r="G116" i="47"/>
  <c r="H116" i="47"/>
  <c r="A117" i="47"/>
  <c r="D117" i="47"/>
  <c r="K117" i="47" s="1"/>
  <c r="E117" i="47"/>
  <c r="F117" i="47"/>
  <c r="G117" i="47"/>
  <c r="I117" i="47"/>
  <c r="A118" i="47"/>
  <c r="C118" i="47" s="1"/>
  <c r="B118" i="47"/>
  <c r="O118" i="47" s="1"/>
  <c r="D118" i="47"/>
  <c r="E118" i="47"/>
  <c r="F118" i="47"/>
  <c r="G118" i="47"/>
  <c r="H118" i="47"/>
  <c r="A119" i="47"/>
  <c r="D119" i="47"/>
  <c r="J119" i="47" s="1"/>
  <c r="E119" i="47"/>
  <c r="K119" i="47" s="1"/>
  <c r="F119" i="47"/>
  <c r="G119" i="47"/>
  <c r="A120" i="47"/>
  <c r="D120" i="47"/>
  <c r="E120" i="47"/>
  <c r="H120" i="47" s="1"/>
  <c r="F120" i="47"/>
  <c r="J120" i="47" s="1"/>
  <c r="G120" i="47"/>
  <c r="A121" i="47"/>
  <c r="D121" i="47"/>
  <c r="E121" i="47"/>
  <c r="F121" i="47"/>
  <c r="K121" i="47" s="1"/>
  <c r="G121" i="47"/>
  <c r="J121" i="47"/>
  <c r="A122" i="47"/>
  <c r="D122" i="47"/>
  <c r="E122" i="47"/>
  <c r="H122" i="47" s="1"/>
  <c r="F122" i="47"/>
  <c r="G122" i="47"/>
  <c r="A123" i="47"/>
  <c r="D123" i="47"/>
  <c r="J123" i="47" s="1"/>
  <c r="E123" i="47"/>
  <c r="F123" i="47"/>
  <c r="G123" i="47"/>
  <c r="A124" i="47"/>
  <c r="D124" i="47"/>
  <c r="E124" i="47"/>
  <c r="H124" i="47" s="1"/>
  <c r="F124" i="47"/>
  <c r="G124" i="47"/>
  <c r="J124" i="47"/>
  <c r="A125" i="47"/>
  <c r="D125" i="47"/>
  <c r="K125" i="47" s="1"/>
  <c r="E125" i="47"/>
  <c r="F125" i="47"/>
  <c r="I125" i="47" s="1"/>
  <c r="G125" i="47"/>
  <c r="A126" i="47"/>
  <c r="C126" i="47" s="1"/>
  <c r="B126" i="47"/>
  <c r="O126" i="47" s="1"/>
  <c r="D126" i="47"/>
  <c r="E126" i="47"/>
  <c r="H126" i="47" s="1"/>
  <c r="F126" i="47"/>
  <c r="G126" i="47"/>
  <c r="A127" i="47"/>
  <c r="B127" i="47" s="1"/>
  <c r="L127" i="47" s="1"/>
  <c r="D127" i="47"/>
  <c r="J127" i="47" s="1"/>
  <c r="E127" i="47"/>
  <c r="F127" i="47"/>
  <c r="G127" i="47"/>
  <c r="K127" i="47"/>
  <c r="A128" i="47"/>
  <c r="B128" i="47"/>
  <c r="O128" i="47" s="1"/>
  <c r="C128" i="47"/>
  <c r="D128" i="47"/>
  <c r="E128" i="47"/>
  <c r="F128" i="47"/>
  <c r="G128" i="47"/>
  <c r="H128" i="47"/>
  <c r="A129" i="47"/>
  <c r="D129" i="47"/>
  <c r="E129" i="47"/>
  <c r="F129" i="47"/>
  <c r="J129" i="47" s="1"/>
  <c r="G129" i="47"/>
  <c r="A130" i="47"/>
  <c r="D130" i="47"/>
  <c r="E130" i="47"/>
  <c r="F130" i="47"/>
  <c r="G130" i="47"/>
  <c r="H130" i="47"/>
  <c r="A131" i="47"/>
  <c r="D131" i="47"/>
  <c r="E131" i="47"/>
  <c r="F131" i="47"/>
  <c r="G131" i="47"/>
  <c r="H131" i="47"/>
  <c r="A132" i="47"/>
  <c r="C132" i="47" s="1"/>
  <c r="D132" i="47"/>
  <c r="E132" i="47"/>
  <c r="H132" i="47" s="1"/>
  <c r="F132" i="47"/>
  <c r="J132" i="47" s="1"/>
  <c r="G132" i="47"/>
  <c r="A133" i="47"/>
  <c r="D133" i="47"/>
  <c r="E133" i="47"/>
  <c r="F133" i="47"/>
  <c r="J133" i="47" s="1"/>
  <c r="G133" i="47"/>
  <c r="A134" i="47"/>
  <c r="D134" i="47"/>
  <c r="J134" i="47" s="1"/>
  <c r="E134" i="47"/>
  <c r="F134" i="47"/>
  <c r="G134" i="47"/>
  <c r="H134" i="47"/>
  <c r="A135" i="47"/>
  <c r="D135" i="47"/>
  <c r="E135" i="47"/>
  <c r="F135" i="47"/>
  <c r="G135" i="47"/>
  <c r="H135" i="47"/>
  <c r="A136" i="47"/>
  <c r="B136" i="47" s="1"/>
  <c r="L136" i="47" s="1"/>
  <c r="C136" i="47"/>
  <c r="D136" i="47"/>
  <c r="E136" i="47"/>
  <c r="F136" i="47"/>
  <c r="G136" i="47"/>
  <c r="H136" i="47"/>
  <c r="A137" i="47"/>
  <c r="D137" i="47"/>
  <c r="E137" i="47"/>
  <c r="F137" i="47"/>
  <c r="G137" i="47"/>
  <c r="J137" i="47"/>
  <c r="A138" i="47"/>
  <c r="D138" i="47"/>
  <c r="E138" i="47"/>
  <c r="H138" i="47" s="1"/>
  <c r="F138" i="47"/>
  <c r="G138" i="47"/>
  <c r="A139" i="47"/>
  <c r="D139" i="47"/>
  <c r="E139" i="47"/>
  <c r="H139" i="47" s="1"/>
  <c r="F139" i="47"/>
  <c r="G139" i="47"/>
  <c r="K139" i="47"/>
  <c r="A140" i="47"/>
  <c r="B140" i="47"/>
  <c r="O140" i="47" s="1"/>
  <c r="C140" i="47"/>
  <c r="D140" i="47"/>
  <c r="J140" i="47" s="1"/>
  <c r="E140" i="47"/>
  <c r="F140" i="47"/>
  <c r="G140" i="47"/>
  <c r="H140" i="47"/>
  <c r="A141" i="47"/>
  <c r="B141" i="47" s="1"/>
  <c r="L141" i="47" s="1"/>
  <c r="D141" i="47"/>
  <c r="E141" i="47"/>
  <c r="F141" i="47"/>
  <c r="J141" i="47" s="1"/>
  <c r="G141" i="47"/>
  <c r="A142" i="47"/>
  <c r="D142" i="47"/>
  <c r="J142" i="47" s="1"/>
  <c r="E142" i="47"/>
  <c r="F142" i="47"/>
  <c r="G142" i="47"/>
  <c r="H142" i="47"/>
  <c r="A143" i="47"/>
  <c r="D143" i="47"/>
  <c r="E143" i="47"/>
  <c r="H143" i="47" s="1"/>
  <c r="F143" i="47"/>
  <c r="G143" i="47"/>
  <c r="A144" i="47"/>
  <c r="D144" i="47"/>
  <c r="E144" i="47"/>
  <c r="H144" i="47" s="1"/>
  <c r="F144" i="47"/>
  <c r="G144" i="47"/>
  <c r="J144" i="47"/>
  <c r="K144" i="47"/>
  <c r="A145" i="47"/>
  <c r="D145" i="47"/>
  <c r="E145" i="47"/>
  <c r="F145" i="47"/>
  <c r="J145" i="47" s="1"/>
  <c r="G145" i="47"/>
  <c r="A146" i="47"/>
  <c r="D146" i="47"/>
  <c r="E146" i="47"/>
  <c r="F146" i="47"/>
  <c r="G146" i="47"/>
  <c r="H146" i="47"/>
  <c r="A147" i="47"/>
  <c r="D147" i="47"/>
  <c r="E147" i="47"/>
  <c r="H147" i="47" s="1"/>
  <c r="F147" i="47"/>
  <c r="G147" i="47"/>
  <c r="A148" i="47"/>
  <c r="D148" i="47"/>
  <c r="E148" i="47"/>
  <c r="H148" i="47" s="1"/>
  <c r="F148" i="47"/>
  <c r="G148" i="47"/>
  <c r="J148" i="47"/>
  <c r="A149" i="47"/>
  <c r="D149" i="47"/>
  <c r="E149" i="47"/>
  <c r="F149" i="47"/>
  <c r="J149" i="47" s="1"/>
  <c r="G149" i="47"/>
  <c r="A150" i="47"/>
  <c r="D150" i="47"/>
  <c r="J150" i="47" s="1"/>
  <c r="E150" i="47"/>
  <c r="F150" i="47"/>
  <c r="G150" i="47"/>
  <c r="H150" i="47"/>
  <c r="A151" i="47"/>
  <c r="D151" i="47"/>
  <c r="E151" i="47"/>
  <c r="H151" i="47" s="1"/>
  <c r="F151" i="47"/>
  <c r="G151" i="47"/>
  <c r="A152" i="47"/>
  <c r="C152" i="47" s="1"/>
  <c r="D152" i="47"/>
  <c r="E152" i="47"/>
  <c r="H152" i="47" s="1"/>
  <c r="F152" i="47"/>
  <c r="J152" i="47" s="1"/>
  <c r="G152" i="47"/>
  <c r="A153" i="47"/>
  <c r="D153" i="47"/>
  <c r="E153" i="47"/>
  <c r="F153" i="47"/>
  <c r="J153" i="47" s="1"/>
  <c r="G153" i="47"/>
  <c r="A154" i="47"/>
  <c r="D154" i="47"/>
  <c r="E154" i="47"/>
  <c r="H154" i="47" s="1"/>
  <c r="F154" i="47"/>
  <c r="G154" i="47"/>
  <c r="A155" i="47"/>
  <c r="D155" i="47"/>
  <c r="E155" i="47"/>
  <c r="H155" i="47" s="1"/>
  <c r="F155" i="47"/>
  <c r="G155" i="47"/>
  <c r="K155" i="47"/>
  <c r="A156" i="47"/>
  <c r="C156" i="47" s="1"/>
  <c r="D156" i="47"/>
  <c r="K156" i="47" s="1"/>
  <c r="E156" i="47"/>
  <c r="F156" i="47"/>
  <c r="G156" i="47"/>
  <c r="H156" i="47"/>
  <c r="A157" i="47"/>
  <c r="B157" i="47" s="1"/>
  <c r="L157" i="47" s="1"/>
  <c r="C157" i="47"/>
  <c r="D157" i="47"/>
  <c r="E157" i="47"/>
  <c r="F157" i="47"/>
  <c r="G157" i="47"/>
  <c r="J157" i="47"/>
  <c r="A158" i="47"/>
  <c r="D158" i="47"/>
  <c r="E158" i="47"/>
  <c r="H158" i="47" s="1"/>
  <c r="F158" i="47"/>
  <c r="J158" i="47" s="1"/>
  <c r="G158" i="47"/>
  <c r="A159" i="47"/>
  <c r="D159" i="47"/>
  <c r="E159" i="47"/>
  <c r="F159" i="47"/>
  <c r="G159" i="47"/>
  <c r="H159" i="47"/>
  <c r="A160" i="47"/>
  <c r="B160" i="47"/>
  <c r="L160" i="47" s="1"/>
  <c r="C160" i="47"/>
  <c r="D160" i="47"/>
  <c r="E160" i="47"/>
  <c r="F160" i="47"/>
  <c r="G160" i="47"/>
  <c r="H160" i="47"/>
  <c r="A161" i="47"/>
  <c r="D161" i="47"/>
  <c r="E161" i="47"/>
  <c r="F161" i="47"/>
  <c r="G161" i="47"/>
  <c r="J161" i="47"/>
  <c r="A162" i="47"/>
  <c r="D162" i="47"/>
  <c r="E162" i="47"/>
  <c r="F162" i="47"/>
  <c r="G162" i="47"/>
  <c r="H162" i="47"/>
  <c r="A163" i="47"/>
  <c r="D163" i="47"/>
  <c r="K163" i="47" s="1"/>
  <c r="E163" i="47"/>
  <c r="F163" i="47"/>
  <c r="G163" i="47"/>
  <c r="H163" i="47"/>
  <c r="A164" i="47"/>
  <c r="D164" i="47"/>
  <c r="E164" i="47"/>
  <c r="H164" i="47" s="1"/>
  <c r="F164" i="47"/>
  <c r="G164" i="47"/>
  <c r="J164" i="47"/>
  <c r="K164" i="47"/>
  <c r="A165" i="47"/>
  <c r="D165" i="47"/>
  <c r="E165" i="47"/>
  <c r="F165" i="47"/>
  <c r="J165" i="47" s="1"/>
  <c r="G165" i="47"/>
  <c r="A166" i="47"/>
  <c r="D166" i="47"/>
  <c r="J166" i="47" s="1"/>
  <c r="E166" i="47"/>
  <c r="F166" i="47"/>
  <c r="G166" i="47"/>
  <c r="H166" i="47"/>
  <c r="A167" i="47"/>
  <c r="D167" i="47"/>
  <c r="E167" i="47"/>
  <c r="H167" i="47" s="1"/>
  <c r="F167" i="47"/>
  <c r="G167" i="47"/>
  <c r="A168" i="47"/>
  <c r="B168" i="47" s="1"/>
  <c r="L168" i="47" s="1"/>
  <c r="C168" i="47"/>
  <c r="D168" i="47"/>
  <c r="K168" i="47" s="1"/>
  <c r="E168" i="47"/>
  <c r="F168" i="47"/>
  <c r="G168" i="47"/>
  <c r="H168" i="47"/>
  <c r="A169" i="47"/>
  <c r="D169" i="47"/>
  <c r="E169" i="47"/>
  <c r="F169" i="47"/>
  <c r="G169" i="47"/>
  <c r="J169" i="47"/>
  <c r="A170" i="47"/>
  <c r="D170" i="47"/>
  <c r="E170" i="47"/>
  <c r="H170" i="47" s="1"/>
  <c r="F170" i="47"/>
  <c r="G170" i="47"/>
  <c r="A171" i="47"/>
  <c r="D171" i="47"/>
  <c r="J171" i="47" s="1"/>
  <c r="E171" i="47"/>
  <c r="F171" i="47"/>
  <c r="G171" i="47"/>
  <c r="I171" i="47"/>
  <c r="M171" i="47" s="1"/>
  <c r="A172" i="47"/>
  <c r="D172" i="47"/>
  <c r="E172" i="47"/>
  <c r="H172" i="47" s="1"/>
  <c r="F172" i="47"/>
  <c r="G172" i="47"/>
  <c r="A173" i="47"/>
  <c r="D173" i="47"/>
  <c r="E173" i="47"/>
  <c r="I173" i="47" s="1"/>
  <c r="F173" i="47"/>
  <c r="G173" i="47"/>
  <c r="J173" i="47"/>
  <c r="M173" i="47"/>
  <c r="A174" i="47"/>
  <c r="D174" i="47"/>
  <c r="E174" i="47"/>
  <c r="H174" i="47" s="1"/>
  <c r="F174" i="47"/>
  <c r="G174" i="47"/>
  <c r="J174" i="47"/>
  <c r="A175" i="47"/>
  <c r="D175" i="47"/>
  <c r="E175" i="47"/>
  <c r="F175" i="47"/>
  <c r="G175" i="47"/>
  <c r="A176" i="47"/>
  <c r="C176" i="47" s="1"/>
  <c r="B176" i="47"/>
  <c r="O176" i="47" s="1"/>
  <c r="D176" i="47"/>
  <c r="J176" i="47" s="1"/>
  <c r="E176" i="47"/>
  <c r="F176" i="47"/>
  <c r="G176" i="47"/>
  <c r="H176" i="47"/>
  <c r="K176" i="47"/>
  <c r="A177" i="47"/>
  <c r="B177" i="47" s="1"/>
  <c r="L177" i="47" s="1"/>
  <c r="C177" i="47"/>
  <c r="D177" i="47"/>
  <c r="E177" i="47"/>
  <c r="F177" i="47"/>
  <c r="G177" i="47"/>
  <c r="J177" i="47"/>
  <c r="A178" i="47"/>
  <c r="D178" i="47"/>
  <c r="E178" i="47"/>
  <c r="H178" i="47" s="1"/>
  <c r="F178" i="47"/>
  <c r="G178" i="47"/>
  <c r="A179" i="47"/>
  <c r="D179" i="47"/>
  <c r="J179" i="47" s="1"/>
  <c r="E179" i="47"/>
  <c r="F179" i="47"/>
  <c r="G179" i="47"/>
  <c r="A180" i="47"/>
  <c r="C180" i="47" s="1"/>
  <c r="D180" i="47"/>
  <c r="K180" i="47" s="1"/>
  <c r="E180" i="47"/>
  <c r="F180" i="47"/>
  <c r="G180" i="47"/>
  <c r="H180" i="47"/>
  <c r="A181" i="47"/>
  <c r="D181" i="47"/>
  <c r="E181" i="47"/>
  <c r="I181" i="47" s="1"/>
  <c r="M181" i="47" s="1"/>
  <c r="F181" i="47"/>
  <c r="J181" i="47" s="1"/>
  <c r="G181" i="47"/>
  <c r="A182" i="47"/>
  <c r="D182" i="47"/>
  <c r="E182" i="47"/>
  <c r="F182" i="47"/>
  <c r="G182" i="47"/>
  <c r="H182" i="47"/>
  <c r="A183" i="47"/>
  <c r="D183" i="47"/>
  <c r="E183" i="47"/>
  <c r="H183" i="47" s="1"/>
  <c r="F183" i="47"/>
  <c r="G183" i="47"/>
  <c r="A184" i="47"/>
  <c r="D184" i="47"/>
  <c r="E184" i="47"/>
  <c r="H184" i="47" s="1"/>
  <c r="F184" i="47"/>
  <c r="G184" i="47"/>
  <c r="J184" i="47"/>
  <c r="K184" i="47"/>
  <c r="A185" i="47"/>
  <c r="D185" i="47"/>
  <c r="E185" i="47"/>
  <c r="F185" i="47"/>
  <c r="J185" i="47" s="1"/>
  <c r="G185" i="47"/>
  <c r="A186" i="47"/>
  <c r="D186" i="47"/>
  <c r="E186" i="47"/>
  <c r="F186" i="47"/>
  <c r="G186" i="47"/>
  <c r="H186" i="47"/>
  <c r="A187" i="47"/>
  <c r="D187" i="47"/>
  <c r="E187" i="47"/>
  <c r="F187" i="47"/>
  <c r="G187" i="47"/>
  <c r="A188" i="47"/>
  <c r="C188" i="47" s="1"/>
  <c r="B188" i="47"/>
  <c r="L188" i="47" s="1"/>
  <c r="D188" i="47"/>
  <c r="E188" i="47"/>
  <c r="F188" i="47"/>
  <c r="J188" i="47" s="1"/>
  <c r="G188" i="47"/>
  <c r="H188" i="47"/>
  <c r="A189" i="47"/>
  <c r="D189" i="47"/>
  <c r="J189" i="47" s="1"/>
  <c r="E189" i="47"/>
  <c r="F189" i="47"/>
  <c r="G189" i="47"/>
  <c r="I189" i="47"/>
  <c r="M189" i="47"/>
  <c r="A190" i="47"/>
  <c r="C190" i="47" s="1"/>
  <c r="D190" i="47"/>
  <c r="E190" i="47"/>
  <c r="H190" i="47" s="1"/>
  <c r="F190" i="47"/>
  <c r="J190" i="47" s="1"/>
  <c r="G190" i="47"/>
  <c r="A191" i="47"/>
  <c r="D191" i="47"/>
  <c r="K191" i="47" s="1"/>
  <c r="E191" i="47"/>
  <c r="F191" i="47"/>
  <c r="G191" i="47"/>
  <c r="H191" i="47"/>
  <c r="A192" i="47"/>
  <c r="B192" i="47"/>
  <c r="O192" i="47" s="1"/>
  <c r="C192" i="47"/>
  <c r="D192" i="47"/>
  <c r="E192" i="47"/>
  <c r="H192" i="47" s="1"/>
  <c r="F192" i="47"/>
  <c r="K192" i="47" s="1"/>
  <c r="G192" i="47"/>
  <c r="J192" i="47"/>
  <c r="A193" i="47"/>
  <c r="D193" i="47"/>
  <c r="E193" i="47"/>
  <c r="F193" i="47"/>
  <c r="G193" i="47"/>
  <c r="J193" i="47"/>
  <c r="A194" i="47"/>
  <c r="D194" i="47"/>
  <c r="E194" i="47"/>
  <c r="H194" i="47" s="1"/>
  <c r="F194" i="47"/>
  <c r="G194" i="47"/>
  <c r="A195" i="47"/>
  <c r="C195" i="47" s="1"/>
  <c r="D195" i="47"/>
  <c r="E195" i="47"/>
  <c r="F195" i="47"/>
  <c r="J195" i="47" s="1"/>
  <c r="G195" i="47"/>
  <c r="A196" i="47"/>
  <c r="C196" i="47" s="1"/>
  <c r="B196" i="47"/>
  <c r="O196" i="47" s="1"/>
  <c r="D196" i="47"/>
  <c r="E196" i="47"/>
  <c r="F196" i="47"/>
  <c r="G196" i="47"/>
  <c r="A197" i="47"/>
  <c r="D197" i="47"/>
  <c r="E197" i="47"/>
  <c r="F197" i="47"/>
  <c r="G197" i="47"/>
  <c r="A198" i="47"/>
  <c r="B198" i="47"/>
  <c r="C198" i="47"/>
  <c r="D198" i="47"/>
  <c r="E198" i="47"/>
  <c r="H198" i="47" s="1"/>
  <c r="F198" i="47"/>
  <c r="G198" i="47"/>
  <c r="A199" i="47"/>
  <c r="C199" i="47" s="1"/>
  <c r="D199" i="47"/>
  <c r="E199" i="47"/>
  <c r="F199" i="47"/>
  <c r="J199" i="47" s="1"/>
  <c r="G199" i="47"/>
  <c r="A200" i="47"/>
  <c r="C200" i="47" s="1"/>
  <c r="B200" i="47"/>
  <c r="O200" i="47" s="1"/>
  <c r="D200" i="47"/>
  <c r="E200" i="47"/>
  <c r="H200" i="47" s="1"/>
  <c r="F200" i="47"/>
  <c r="G200" i="47"/>
  <c r="A201" i="47"/>
  <c r="B201" i="47" s="1"/>
  <c r="L201" i="47" s="1"/>
  <c r="C201" i="47"/>
  <c r="D201" i="47"/>
  <c r="J201" i="47" s="1"/>
  <c r="E201" i="47"/>
  <c r="I201" i="47" s="1"/>
  <c r="F201" i="47"/>
  <c r="G201" i="47"/>
  <c r="A202" i="47"/>
  <c r="B202" i="47" s="1"/>
  <c r="C202" i="47"/>
  <c r="D202" i="47"/>
  <c r="K202" i="47" s="1"/>
  <c r="E202" i="47"/>
  <c r="F202" i="47"/>
  <c r="G202" i="47"/>
  <c r="H202" i="47"/>
  <c r="A203" i="47"/>
  <c r="C203" i="47" s="1"/>
  <c r="B203" i="47"/>
  <c r="D203" i="47"/>
  <c r="K203" i="47" s="1"/>
  <c r="E203" i="47"/>
  <c r="F203" i="47"/>
  <c r="G203" i="47"/>
  <c r="I203" i="47"/>
  <c r="Q203" i="47" s="1"/>
  <c r="A204" i="47"/>
  <c r="C204" i="47" s="1"/>
  <c r="B204" i="47"/>
  <c r="O204" i="47" s="1"/>
  <c r="D204" i="47"/>
  <c r="E204" i="47"/>
  <c r="F204" i="47"/>
  <c r="G204" i="47"/>
  <c r="A205" i="47"/>
  <c r="D205" i="47"/>
  <c r="E205" i="47"/>
  <c r="F205" i="47"/>
  <c r="G205" i="47"/>
  <c r="A206" i="47"/>
  <c r="B206" i="47"/>
  <c r="C206" i="47"/>
  <c r="D206" i="47"/>
  <c r="E206" i="47"/>
  <c r="H206" i="47" s="1"/>
  <c r="F206" i="47"/>
  <c r="G206" i="47"/>
  <c r="A207" i="47"/>
  <c r="C207" i="47" s="1"/>
  <c r="D207" i="47"/>
  <c r="E207" i="47"/>
  <c r="F207" i="47"/>
  <c r="J207" i="47" s="1"/>
  <c r="G207" i="47"/>
  <c r="A208" i="47"/>
  <c r="D208" i="47"/>
  <c r="E208" i="47"/>
  <c r="H208" i="47" s="1"/>
  <c r="F208" i="47"/>
  <c r="G208" i="47"/>
  <c r="A209" i="47"/>
  <c r="B209" i="47" s="1"/>
  <c r="L209" i="47" s="1"/>
  <c r="D209" i="47"/>
  <c r="E209" i="47"/>
  <c r="F209" i="47"/>
  <c r="G209" i="47"/>
  <c r="A210" i="47"/>
  <c r="B210" i="47"/>
  <c r="C210" i="47"/>
  <c r="D210" i="47"/>
  <c r="E210" i="47"/>
  <c r="H210" i="47" s="1"/>
  <c r="F210" i="47"/>
  <c r="G210" i="47"/>
  <c r="A211" i="47"/>
  <c r="C211" i="47" s="1"/>
  <c r="B211" i="47"/>
  <c r="D211" i="47"/>
  <c r="E211" i="47"/>
  <c r="F211" i="47"/>
  <c r="J211" i="47" s="1"/>
  <c r="G211" i="47"/>
  <c r="A212" i="47"/>
  <c r="C212" i="47" s="1"/>
  <c r="D212" i="47"/>
  <c r="E212" i="47"/>
  <c r="F212" i="47"/>
  <c r="G212" i="47"/>
  <c r="A213" i="47"/>
  <c r="D213" i="47"/>
  <c r="J213" i="47" s="1"/>
  <c r="E213" i="47"/>
  <c r="F213" i="47"/>
  <c r="G213" i="47"/>
  <c r="A214" i="47"/>
  <c r="C214" i="47" s="1"/>
  <c r="B214" i="47"/>
  <c r="D214" i="47"/>
  <c r="E214" i="47"/>
  <c r="H214" i="47" s="1"/>
  <c r="F214" i="47"/>
  <c r="G214" i="47"/>
  <c r="A215" i="47"/>
  <c r="C215" i="47" s="1"/>
  <c r="B215" i="47"/>
  <c r="D215" i="47"/>
  <c r="E215" i="47"/>
  <c r="F215" i="47"/>
  <c r="G215" i="47"/>
  <c r="I215" i="47"/>
  <c r="N215" i="47" s="1"/>
  <c r="A216" i="47"/>
  <c r="C216" i="47" s="1"/>
  <c r="B216" i="47"/>
  <c r="O216" i="47" s="1"/>
  <c r="D216" i="47"/>
  <c r="E216" i="47"/>
  <c r="H216" i="47" s="1"/>
  <c r="F216" i="47"/>
  <c r="G216" i="47"/>
  <c r="A217" i="47"/>
  <c r="B217" i="47" s="1"/>
  <c r="L217" i="47" s="1"/>
  <c r="C217" i="47"/>
  <c r="D217" i="47"/>
  <c r="J217" i="47" s="1"/>
  <c r="E217" i="47"/>
  <c r="I217" i="47" s="1"/>
  <c r="F217" i="47"/>
  <c r="G217" i="47"/>
  <c r="A218" i="47"/>
  <c r="B218" i="47" s="1"/>
  <c r="D218" i="47"/>
  <c r="E218" i="47"/>
  <c r="H218" i="47" s="1"/>
  <c r="F218" i="47"/>
  <c r="G218" i="47"/>
  <c r="K218" i="47"/>
  <c r="A219" i="47"/>
  <c r="C219" i="47" s="1"/>
  <c r="B219" i="47"/>
  <c r="D219" i="47"/>
  <c r="E219" i="47"/>
  <c r="H219" i="47" s="1"/>
  <c r="F219" i="47"/>
  <c r="G219" i="47"/>
  <c r="K219" i="47"/>
  <c r="A220" i="47"/>
  <c r="C220" i="47" s="1"/>
  <c r="D220" i="47"/>
  <c r="E220" i="47"/>
  <c r="F220" i="47"/>
  <c r="G220" i="47"/>
  <c r="A221" i="47"/>
  <c r="D221" i="47"/>
  <c r="J221" i="47" s="1"/>
  <c r="E221" i="47"/>
  <c r="F221" i="47"/>
  <c r="G221" i="47"/>
  <c r="A222" i="47"/>
  <c r="C222" i="47" s="1"/>
  <c r="B222" i="47"/>
  <c r="D222" i="47"/>
  <c r="E222" i="47"/>
  <c r="H222" i="47" s="1"/>
  <c r="F222" i="47"/>
  <c r="G222" i="47"/>
  <c r="A223" i="47"/>
  <c r="C223" i="47" s="1"/>
  <c r="B223" i="47"/>
  <c r="D223" i="47"/>
  <c r="E223" i="47"/>
  <c r="F223" i="47"/>
  <c r="G223" i="47"/>
  <c r="A224" i="47"/>
  <c r="D224" i="47"/>
  <c r="E224" i="47"/>
  <c r="H224" i="47" s="1"/>
  <c r="F224" i="47"/>
  <c r="G224" i="47"/>
  <c r="A225" i="47"/>
  <c r="B225" i="47" s="1"/>
  <c r="L225" i="47" s="1"/>
  <c r="C225" i="47"/>
  <c r="D225" i="47"/>
  <c r="E225" i="47"/>
  <c r="F225" i="47"/>
  <c r="G225" i="47"/>
  <c r="A226" i="47"/>
  <c r="C226" i="47" s="1"/>
  <c r="D226" i="47"/>
  <c r="E226" i="47"/>
  <c r="H226" i="47" s="1"/>
  <c r="F226" i="47"/>
  <c r="G226" i="47"/>
  <c r="A227" i="47"/>
  <c r="C227" i="47" s="1"/>
  <c r="D227" i="47"/>
  <c r="E227" i="47"/>
  <c r="F227" i="47"/>
  <c r="J227" i="47" s="1"/>
  <c r="G227" i="47"/>
  <c r="A228" i="47"/>
  <c r="C228" i="47" s="1"/>
  <c r="B228" i="47"/>
  <c r="O228" i="47" s="1"/>
  <c r="D228" i="47"/>
  <c r="E228" i="47"/>
  <c r="F228" i="47"/>
  <c r="G228" i="47"/>
  <c r="A229" i="47"/>
  <c r="B229" i="47" s="1"/>
  <c r="O229" i="47" s="1"/>
  <c r="D229" i="47"/>
  <c r="E229" i="47"/>
  <c r="F229" i="47"/>
  <c r="G229" i="47"/>
  <c r="A230" i="47"/>
  <c r="B230" i="47"/>
  <c r="C230" i="47"/>
  <c r="D230" i="47"/>
  <c r="E230" i="47"/>
  <c r="H230" i="47" s="1"/>
  <c r="F230" i="47"/>
  <c r="G230" i="47"/>
  <c r="A231" i="47"/>
  <c r="C231" i="47" s="1"/>
  <c r="B231" i="47"/>
  <c r="D231" i="47"/>
  <c r="E231" i="47"/>
  <c r="F231" i="47"/>
  <c r="G231" i="47"/>
  <c r="I231" i="47"/>
  <c r="N231" i="47" s="1"/>
  <c r="A232" i="47"/>
  <c r="C232" i="47" s="1"/>
  <c r="B232" i="47"/>
  <c r="O232" i="47" s="1"/>
  <c r="D232" i="47"/>
  <c r="E232" i="47"/>
  <c r="H232" i="47" s="1"/>
  <c r="F232" i="47"/>
  <c r="G232" i="47"/>
  <c r="A233" i="47"/>
  <c r="C233" i="47" s="1"/>
  <c r="B233" i="47"/>
  <c r="O233" i="47" s="1"/>
  <c r="D233" i="47"/>
  <c r="J233" i="47" s="1"/>
  <c r="E233" i="47"/>
  <c r="H233" i="47" s="1"/>
  <c r="F233" i="47"/>
  <c r="G233" i="47"/>
  <c r="A234" i="47"/>
  <c r="B234" i="47" s="1"/>
  <c r="L234" i="47" s="1"/>
  <c r="D234" i="47"/>
  <c r="E234" i="47"/>
  <c r="F234" i="47"/>
  <c r="K234" i="47" s="1"/>
  <c r="G234" i="47"/>
  <c r="A235" i="47"/>
  <c r="C235" i="47" s="1"/>
  <c r="B235" i="47"/>
  <c r="O235" i="47" s="1"/>
  <c r="D235" i="47"/>
  <c r="J235" i="47" s="1"/>
  <c r="E235" i="47"/>
  <c r="F235" i="47"/>
  <c r="G235" i="47"/>
  <c r="H235" i="47"/>
  <c r="A236" i="47"/>
  <c r="B236" i="47" s="1"/>
  <c r="L236" i="47" s="1"/>
  <c r="D236" i="47"/>
  <c r="E236" i="47"/>
  <c r="H236" i="47" s="1"/>
  <c r="F236" i="47"/>
  <c r="G236" i="47"/>
  <c r="J236" i="47"/>
  <c r="A237" i="47"/>
  <c r="C237" i="47" s="1"/>
  <c r="D237" i="47"/>
  <c r="E237" i="47"/>
  <c r="F237" i="47"/>
  <c r="G237" i="47"/>
  <c r="H237" i="47"/>
  <c r="A238" i="47"/>
  <c r="B238" i="47" s="1"/>
  <c r="L238" i="47" s="1"/>
  <c r="C238" i="47"/>
  <c r="D238" i="47"/>
  <c r="E238" i="47"/>
  <c r="H238" i="47" s="1"/>
  <c r="F238" i="47"/>
  <c r="G238" i="47"/>
  <c r="A239" i="47"/>
  <c r="B239" i="47" s="1"/>
  <c r="O239" i="47" s="1"/>
  <c r="C239" i="47"/>
  <c r="D239" i="47"/>
  <c r="E239" i="47"/>
  <c r="H239" i="47" s="1"/>
  <c r="F239" i="47"/>
  <c r="G239" i="47"/>
  <c r="J239" i="47"/>
  <c r="A240" i="47"/>
  <c r="B240" i="47" s="1"/>
  <c r="L240" i="47" s="1"/>
  <c r="D240" i="47"/>
  <c r="K240" i="47" s="1"/>
  <c r="E240" i="47"/>
  <c r="F240" i="47"/>
  <c r="G240" i="47"/>
  <c r="I240" i="47"/>
  <c r="A241" i="47"/>
  <c r="C241" i="47" s="1"/>
  <c r="B241" i="47"/>
  <c r="O241" i="47" s="1"/>
  <c r="D241" i="47"/>
  <c r="E241" i="47"/>
  <c r="H241" i="47" s="1"/>
  <c r="F241" i="47"/>
  <c r="G241" i="47"/>
  <c r="A242" i="47"/>
  <c r="B242" i="47" s="1"/>
  <c r="L242" i="47" s="1"/>
  <c r="C242" i="47"/>
  <c r="D242" i="47"/>
  <c r="J242" i="47" s="1"/>
  <c r="E242" i="47"/>
  <c r="F242" i="47"/>
  <c r="G242" i="47"/>
  <c r="K242" i="47"/>
  <c r="A243" i="47"/>
  <c r="B243" i="47"/>
  <c r="O243" i="47" s="1"/>
  <c r="C243" i="47"/>
  <c r="D243" i="47"/>
  <c r="J243" i="47" s="1"/>
  <c r="E243" i="47"/>
  <c r="F243" i="47"/>
  <c r="G243" i="47"/>
  <c r="H243" i="47"/>
  <c r="A244" i="47"/>
  <c r="D244" i="47"/>
  <c r="K244" i="47" s="1"/>
  <c r="E244" i="47"/>
  <c r="H244" i="47" s="1"/>
  <c r="F244" i="47"/>
  <c r="G244" i="47"/>
  <c r="J244" i="47"/>
  <c r="A245" i="47"/>
  <c r="C245" i="47" s="1"/>
  <c r="D245" i="47"/>
  <c r="E245" i="47"/>
  <c r="F245" i="47"/>
  <c r="G245" i="47"/>
  <c r="H245" i="47"/>
  <c r="A246" i="47"/>
  <c r="B246" i="47" s="1"/>
  <c r="L246" i="47" s="1"/>
  <c r="C246" i="47"/>
  <c r="D246" i="47"/>
  <c r="J246" i="47" s="1"/>
  <c r="E246" i="47"/>
  <c r="H246" i="47" s="1"/>
  <c r="F246" i="47"/>
  <c r="G246" i="47"/>
  <c r="A247" i="47"/>
  <c r="C247" i="47" s="1"/>
  <c r="D247" i="47"/>
  <c r="E247" i="47"/>
  <c r="H247" i="47" s="1"/>
  <c r="F247" i="47"/>
  <c r="G247" i="47"/>
  <c r="J247" i="47"/>
  <c r="A248" i="47"/>
  <c r="B248" i="47" s="1"/>
  <c r="L248" i="47" s="1"/>
  <c r="D248" i="47"/>
  <c r="J248" i="47" s="1"/>
  <c r="E248" i="47"/>
  <c r="F248" i="47"/>
  <c r="I248" i="47" s="1"/>
  <c r="G248" i="47"/>
  <c r="K248" i="47"/>
  <c r="A249" i="47"/>
  <c r="C249" i="47" s="1"/>
  <c r="B249" i="47"/>
  <c r="O249" i="47" s="1"/>
  <c r="D249" i="47"/>
  <c r="E249" i="47"/>
  <c r="H249" i="47" s="1"/>
  <c r="F249" i="47"/>
  <c r="G249" i="47"/>
  <c r="A250" i="47"/>
  <c r="B250" i="47" s="1"/>
  <c r="L250" i="47" s="1"/>
  <c r="D250" i="47"/>
  <c r="E250" i="47"/>
  <c r="F250" i="47"/>
  <c r="G250" i="47"/>
  <c r="A251" i="47"/>
  <c r="B251" i="47" s="1"/>
  <c r="O251" i="47" s="1"/>
  <c r="C251" i="47"/>
  <c r="D251" i="47"/>
  <c r="E251" i="47"/>
  <c r="H251" i="47" s="1"/>
  <c r="F251" i="47"/>
  <c r="G251" i="47"/>
  <c r="J251" i="47"/>
  <c r="A252" i="47"/>
  <c r="D252" i="47"/>
  <c r="K252" i="47" s="1"/>
  <c r="E252" i="47"/>
  <c r="F252" i="47"/>
  <c r="G252" i="47"/>
  <c r="I252" i="47"/>
  <c r="A253" i="47"/>
  <c r="C253" i="47" s="1"/>
  <c r="B253" i="47"/>
  <c r="O253" i="47" s="1"/>
  <c r="D253" i="47"/>
  <c r="E253" i="47"/>
  <c r="H253" i="47" s="1"/>
  <c r="F253" i="47"/>
  <c r="G253" i="47"/>
  <c r="A254" i="47"/>
  <c r="B254" i="47" s="1"/>
  <c r="L254" i="47" s="1"/>
  <c r="D254" i="47"/>
  <c r="J254" i="47" s="1"/>
  <c r="E254" i="47"/>
  <c r="F254" i="47"/>
  <c r="G254" i="47"/>
  <c r="K254" i="47"/>
  <c r="A255" i="47"/>
  <c r="B255" i="47"/>
  <c r="O255" i="47" s="1"/>
  <c r="C255" i="47"/>
  <c r="D255" i="47"/>
  <c r="J255" i="47" s="1"/>
  <c r="E255" i="47"/>
  <c r="F255" i="47"/>
  <c r="G255" i="47"/>
  <c r="H255" i="47"/>
  <c r="A256" i="47"/>
  <c r="B256" i="47" s="1"/>
  <c r="L256" i="47" s="1"/>
  <c r="D256" i="47"/>
  <c r="K256" i="47" s="1"/>
  <c r="E256" i="47"/>
  <c r="H256" i="47" s="1"/>
  <c r="F256" i="47"/>
  <c r="G256" i="47"/>
  <c r="J256" i="47"/>
  <c r="A257" i="47"/>
  <c r="C257" i="47" s="1"/>
  <c r="D257" i="47"/>
  <c r="E257" i="47"/>
  <c r="F257" i="47"/>
  <c r="G257" i="47"/>
  <c r="H257" i="47"/>
  <c r="A258" i="47"/>
  <c r="B258" i="47" s="1"/>
  <c r="L258" i="47" s="1"/>
  <c r="C258" i="47"/>
  <c r="D258" i="47"/>
  <c r="J258" i="47" s="1"/>
  <c r="E258" i="47"/>
  <c r="K258" i="47" s="1"/>
  <c r="F258" i="47"/>
  <c r="G258" i="47"/>
  <c r="A259" i="47"/>
  <c r="C259" i="47" s="1"/>
  <c r="D259" i="47"/>
  <c r="E259" i="47"/>
  <c r="H259" i="47" s="1"/>
  <c r="F259" i="47"/>
  <c r="G259" i="47"/>
  <c r="J259" i="47"/>
  <c r="A260" i="47"/>
  <c r="D260" i="47"/>
  <c r="J260" i="47" s="1"/>
  <c r="E260" i="47"/>
  <c r="F260" i="47"/>
  <c r="I260" i="47" s="1"/>
  <c r="G260" i="47"/>
  <c r="K260" i="47"/>
  <c r="A261" i="47"/>
  <c r="C261" i="47" s="1"/>
  <c r="B261" i="47"/>
  <c r="O261" i="47" s="1"/>
  <c r="D261" i="47"/>
  <c r="E261" i="47"/>
  <c r="H261" i="47" s="1"/>
  <c r="F261" i="47"/>
  <c r="G261" i="47"/>
  <c r="A262" i="47"/>
  <c r="B262" i="47" s="1"/>
  <c r="L262" i="47" s="1"/>
  <c r="D262" i="47"/>
  <c r="E262" i="47"/>
  <c r="F262" i="47"/>
  <c r="K262" i="47" s="1"/>
  <c r="G262" i="47"/>
  <c r="A263" i="47"/>
  <c r="C263" i="47" s="1"/>
  <c r="B263" i="47"/>
  <c r="O263" i="47" s="1"/>
  <c r="D263" i="47"/>
  <c r="J263" i="47" s="1"/>
  <c r="E263" i="47"/>
  <c r="F263" i="47"/>
  <c r="G263" i="47"/>
  <c r="H263" i="47"/>
  <c r="A264" i="47"/>
  <c r="B264" i="47" s="1"/>
  <c r="L264" i="47" s="1"/>
  <c r="D264" i="47"/>
  <c r="E264" i="47"/>
  <c r="H264" i="47" s="1"/>
  <c r="F264" i="47"/>
  <c r="G264" i="47"/>
  <c r="J264" i="47"/>
  <c r="A265" i="47"/>
  <c r="C265" i="47" s="1"/>
  <c r="D265" i="47"/>
  <c r="E265" i="47"/>
  <c r="F265" i="47"/>
  <c r="G265" i="47"/>
  <c r="H265" i="47"/>
  <c r="A266" i="47"/>
  <c r="B266" i="47" s="1"/>
  <c r="L266" i="47" s="1"/>
  <c r="C266" i="47"/>
  <c r="D266" i="47"/>
  <c r="E266" i="47"/>
  <c r="F266" i="47"/>
  <c r="G266" i="47"/>
  <c r="A267" i="47"/>
  <c r="B267" i="47"/>
  <c r="O267" i="47" s="1"/>
  <c r="C267" i="47"/>
  <c r="D267" i="47"/>
  <c r="J267" i="47" s="1"/>
  <c r="E267" i="47"/>
  <c r="F267" i="47"/>
  <c r="G267" i="47"/>
  <c r="H267" i="47"/>
  <c r="A268" i="47"/>
  <c r="D268" i="47"/>
  <c r="K268" i="47" s="1"/>
  <c r="E268" i="47"/>
  <c r="H268" i="47" s="1"/>
  <c r="F268" i="47"/>
  <c r="G268" i="47"/>
  <c r="J268" i="47"/>
  <c r="A269" i="47"/>
  <c r="C269" i="47" s="1"/>
  <c r="D269" i="47"/>
  <c r="E269" i="47"/>
  <c r="F269" i="47"/>
  <c r="G269" i="47"/>
  <c r="H269" i="47"/>
  <c r="A270" i="47"/>
  <c r="B270" i="47" s="1"/>
  <c r="L270" i="47" s="1"/>
  <c r="C270" i="47"/>
  <c r="D270" i="47"/>
  <c r="J270" i="47" s="1"/>
  <c r="E270" i="47"/>
  <c r="H270" i="47" s="1"/>
  <c r="F270" i="47"/>
  <c r="G270" i="47"/>
  <c r="A271" i="47"/>
  <c r="C271" i="47" s="1"/>
  <c r="D271" i="47"/>
  <c r="E271" i="47"/>
  <c r="H271" i="47" s="1"/>
  <c r="F271" i="47"/>
  <c r="G271" i="47"/>
  <c r="J271" i="47"/>
  <c r="A272" i="47"/>
  <c r="D272" i="47"/>
  <c r="E272" i="47"/>
  <c r="F272" i="47"/>
  <c r="G272" i="47"/>
  <c r="J272" i="47"/>
  <c r="A273" i="47"/>
  <c r="C273" i="47" s="1"/>
  <c r="D273" i="47"/>
  <c r="E273" i="47"/>
  <c r="H273" i="47" s="1"/>
  <c r="F273" i="47"/>
  <c r="G273" i="47"/>
  <c r="A274" i="47"/>
  <c r="D274" i="47"/>
  <c r="J274" i="47" s="1"/>
  <c r="E274" i="47"/>
  <c r="H274" i="47" s="1"/>
  <c r="F274" i="47"/>
  <c r="G274" i="47"/>
  <c r="K274" i="47"/>
  <c r="A275" i="47"/>
  <c r="B275" i="47"/>
  <c r="O275" i="47" s="1"/>
  <c r="C275" i="47"/>
  <c r="D275" i="47"/>
  <c r="I275" i="47" s="1"/>
  <c r="N275" i="47" s="1"/>
  <c r="E275" i="47"/>
  <c r="F275" i="47"/>
  <c r="G275" i="47"/>
  <c r="H275" i="47"/>
  <c r="A276" i="47"/>
  <c r="D276" i="47"/>
  <c r="E276" i="47"/>
  <c r="F276" i="47"/>
  <c r="G276" i="47"/>
  <c r="J276" i="47"/>
  <c r="A277" i="47"/>
  <c r="C277" i="47" s="1"/>
  <c r="D277" i="47"/>
  <c r="E277" i="47"/>
  <c r="F277" i="47"/>
  <c r="G277" i="47"/>
  <c r="H277" i="47"/>
  <c r="A278" i="47"/>
  <c r="D278" i="47"/>
  <c r="J278" i="47" s="1"/>
  <c r="E278" i="47"/>
  <c r="F278" i="47"/>
  <c r="G278" i="47"/>
  <c r="H278" i="47"/>
  <c r="A279" i="47"/>
  <c r="B279" i="47" s="1"/>
  <c r="O279" i="47" s="1"/>
  <c r="C279" i="47"/>
  <c r="D279" i="47"/>
  <c r="E279" i="47"/>
  <c r="H279" i="47" s="1"/>
  <c r="F279" i="47"/>
  <c r="G279" i="47"/>
  <c r="J279" i="47"/>
  <c r="A280" i="47"/>
  <c r="D280" i="47"/>
  <c r="E280" i="47"/>
  <c r="F280" i="47"/>
  <c r="J280" i="47" s="1"/>
  <c r="G280" i="47"/>
  <c r="A281" i="47"/>
  <c r="C281" i="47" s="1"/>
  <c r="D281" i="47"/>
  <c r="E281" i="47"/>
  <c r="H281" i="47" s="1"/>
  <c r="F281" i="47"/>
  <c r="G281" i="47"/>
  <c r="A282" i="47"/>
  <c r="D282" i="47"/>
  <c r="E282" i="47"/>
  <c r="H282" i="47" s="1"/>
  <c r="F282" i="47"/>
  <c r="G282" i="47"/>
  <c r="K282" i="47"/>
  <c r="A283" i="47"/>
  <c r="C283" i="47" s="1"/>
  <c r="B283" i="47"/>
  <c r="L283" i="47" s="1"/>
  <c r="D283" i="47"/>
  <c r="J283" i="47" s="1"/>
  <c r="E283" i="47"/>
  <c r="F283" i="47"/>
  <c r="G283" i="47"/>
  <c r="H283" i="47"/>
  <c r="K283" i="47"/>
  <c r="A284" i="47"/>
  <c r="D284" i="47"/>
  <c r="E284" i="47"/>
  <c r="F284" i="47"/>
  <c r="J284" i="47" s="1"/>
  <c r="G284" i="47"/>
  <c r="A285" i="47"/>
  <c r="C285" i="47" s="1"/>
  <c r="D285" i="47"/>
  <c r="E285" i="47"/>
  <c r="F285" i="47"/>
  <c r="G285" i="47"/>
  <c r="H285" i="47"/>
  <c r="A286" i="47"/>
  <c r="D286" i="47"/>
  <c r="K286" i="47" s="1"/>
  <c r="E286" i="47"/>
  <c r="F286" i="47"/>
  <c r="G286" i="47"/>
  <c r="H286" i="47"/>
  <c r="A287" i="47"/>
  <c r="C287" i="47" s="1"/>
  <c r="D287" i="47"/>
  <c r="K287" i="47" s="1"/>
  <c r="E287" i="47"/>
  <c r="H287" i="47" s="1"/>
  <c r="F287" i="47"/>
  <c r="G287" i="47"/>
  <c r="J287" i="47"/>
  <c r="A288" i="47"/>
  <c r="D288" i="47"/>
  <c r="E288" i="47"/>
  <c r="F288" i="47"/>
  <c r="G288" i="47"/>
  <c r="J288" i="47"/>
  <c r="A289" i="47"/>
  <c r="C289" i="47" s="1"/>
  <c r="D289" i="47"/>
  <c r="E289" i="47"/>
  <c r="H289" i="47" s="1"/>
  <c r="F289" i="47"/>
  <c r="G289" i="47"/>
  <c r="A290" i="47"/>
  <c r="D290" i="47"/>
  <c r="J290" i="47" s="1"/>
  <c r="E290" i="47"/>
  <c r="H290" i="47" s="1"/>
  <c r="F290" i="47"/>
  <c r="G290" i="47"/>
  <c r="K290" i="47"/>
  <c r="A291" i="47"/>
  <c r="B291" i="47"/>
  <c r="O291" i="47" s="1"/>
  <c r="C291" i="47"/>
  <c r="D291" i="47"/>
  <c r="K291" i="47" s="1"/>
  <c r="E291" i="47"/>
  <c r="F291" i="47"/>
  <c r="G291" i="47"/>
  <c r="H291" i="47"/>
  <c r="A292" i="47"/>
  <c r="D292" i="47"/>
  <c r="E292" i="47"/>
  <c r="F292" i="47"/>
  <c r="G292" i="47"/>
  <c r="J292" i="47"/>
  <c r="A293" i="47"/>
  <c r="C293" i="47" s="1"/>
  <c r="D293" i="47"/>
  <c r="E293" i="47"/>
  <c r="F293" i="47"/>
  <c r="G293" i="47"/>
  <c r="H293" i="47"/>
  <c r="A294" i="47"/>
  <c r="D294" i="47"/>
  <c r="J294" i="47" s="1"/>
  <c r="E294" i="47"/>
  <c r="F294" i="47"/>
  <c r="G294" i="47"/>
  <c r="H294" i="47"/>
  <c r="A295" i="47"/>
  <c r="B295" i="47" s="1"/>
  <c r="L295" i="47" s="1"/>
  <c r="C295" i="47"/>
  <c r="D295" i="47"/>
  <c r="E295" i="47"/>
  <c r="K295" i="47" s="1"/>
  <c r="F295" i="47"/>
  <c r="G295" i="47"/>
  <c r="J295" i="47"/>
  <c r="A296" i="47"/>
  <c r="D296" i="47"/>
  <c r="E296" i="47"/>
  <c r="F296" i="47"/>
  <c r="J296" i="47" s="1"/>
  <c r="G296" i="47"/>
  <c r="A297" i="47"/>
  <c r="C297" i="47" s="1"/>
  <c r="D297" i="47"/>
  <c r="E297" i="47"/>
  <c r="H297" i="47" s="1"/>
  <c r="F297" i="47"/>
  <c r="G297" i="47"/>
  <c r="A298" i="47"/>
  <c r="D298" i="47"/>
  <c r="E298" i="47"/>
  <c r="H298" i="47" s="1"/>
  <c r="F298" i="47"/>
  <c r="G298" i="47"/>
  <c r="K298" i="47"/>
  <c r="A299" i="47"/>
  <c r="C299" i="47" s="1"/>
  <c r="B299" i="47"/>
  <c r="L299" i="47" s="1"/>
  <c r="D299" i="47"/>
  <c r="J299" i="47" s="1"/>
  <c r="E299" i="47"/>
  <c r="F299" i="47"/>
  <c r="G299" i="47"/>
  <c r="H299" i="47"/>
  <c r="K299" i="47"/>
  <c r="A300" i="47"/>
  <c r="D300" i="47"/>
  <c r="E300" i="47"/>
  <c r="F300" i="47"/>
  <c r="J300" i="47" s="1"/>
  <c r="G300" i="47"/>
  <c r="A301" i="47"/>
  <c r="C301" i="47" s="1"/>
  <c r="D301" i="47"/>
  <c r="E301" i="47"/>
  <c r="F301" i="47"/>
  <c r="G301" i="47"/>
  <c r="H301" i="47"/>
  <c r="A302" i="47"/>
  <c r="D302" i="47"/>
  <c r="K302" i="47" s="1"/>
  <c r="E302" i="47"/>
  <c r="F302" i="47"/>
  <c r="G302" i="47"/>
  <c r="H302" i="47"/>
  <c r="A303" i="47"/>
  <c r="C303" i="47" s="1"/>
  <c r="D303" i="47"/>
  <c r="K303" i="47" s="1"/>
  <c r="E303" i="47"/>
  <c r="H303" i="47" s="1"/>
  <c r="F303" i="47"/>
  <c r="G303" i="47"/>
  <c r="J303" i="47"/>
  <c r="A304" i="47"/>
  <c r="D304" i="47"/>
  <c r="E304" i="47"/>
  <c r="F304" i="47"/>
  <c r="G304" i="47"/>
  <c r="J304" i="47"/>
  <c r="A305" i="47"/>
  <c r="C305" i="47" s="1"/>
  <c r="D305" i="47"/>
  <c r="E305" i="47"/>
  <c r="H305" i="47" s="1"/>
  <c r="F305" i="47"/>
  <c r="G305" i="47"/>
  <c r="A306" i="47"/>
  <c r="D306" i="47"/>
  <c r="J306" i="47" s="1"/>
  <c r="E306" i="47"/>
  <c r="H306" i="47" s="1"/>
  <c r="F306" i="47"/>
  <c r="G306" i="47"/>
  <c r="K306" i="47"/>
  <c r="A307" i="47"/>
  <c r="B307" i="47"/>
  <c r="O307" i="47" s="1"/>
  <c r="C307" i="47"/>
  <c r="D307" i="47"/>
  <c r="K307" i="47" s="1"/>
  <c r="E307" i="47"/>
  <c r="F307" i="47"/>
  <c r="G307" i="47"/>
  <c r="H307" i="47"/>
  <c r="A308" i="47"/>
  <c r="D308" i="47"/>
  <c r="E308" i="47"/>
  <c r="F308" i="47"/>
  <c r="G308" i="47"/>
  <c r="J308" i="47"/>
  <c r="A309" i="47"/>
  <c r="C309" i="47" s="1"/>
  <c r="D309" i="47"/>
  <c r="E309" i="47"/>
  <c r="F309" i="47"/>
  <c r="G309" i="47"/>
  <c r="H309" i="47"/>
  <c r="A310" i="47"/>
  <c r="D310" i="47"/>
  <c r="J310" i="47" s="1"/>
  <c r="E310" i="47"/>
  <c r="F310" i="47"/>
  <c r="G310" i="47"/>
  <c r="H310" i="47"/>
  <c r="A311" i="47"/>
  <c r="B311" i="47" s="1"/>
  <c r="L311" i="47" s="1"/>
  <c r="C311" i="47"/>
  <c r="D311" i="47"/>
  <c r="E311" i="47"/>
  <c r="K311" i="47" s="1"/>
  <c r="F311" i="47"/>
  <c r="G311" i="47"/>
  <c r="J311" i="47"/>
  <c r="A312" i="47"/>
  <c r="D312" i="47"/>
  <c r="E312" i="47"/>
  <c r="F312" i="47"/>
  <c r="J312" i="47" s="1"/>
  <c r="G312" i="47"/>
  <c r="A313" i="47"/>
  <c r="C313" i="47" s="1"/>
  <c r="D313" i="47"/>
  <c r="E313" i="47"/>
  <c r="H313" i="47" s="1"/>
  <c r="F313" i="47"/>
  <c r="G313" i="47"/>
  <c r="A314" i="47"/>
  <c r="D314" i="47"/>
  <c r="E314" i="47"/>
  <c r="H314" i="47" s="1"/>
  <c r="F314" i="47"/>
  <c r="G314" i="47"/>
  <c r="K314" i="47"/>
  <c r="A315" i="47"/>
  <c r="C315" i="47" s="1"/>
  <c r="B315" i="47"/>
  <c r="L315" i="47" s="1"/>
  <c r="D315" i="47"/>
  <c r="J315" i="47" s="1"/>
  <c r="E315" i="47"/>
  <c r="F315" i="47"/>
  <c r="G315" i="47"/>
  <c r="H315" i="47"/>
  <c r="K315" i="47"/>
  <c r="A316" i="47"/>
  <c r="D316" i="47"/>
  <c r="E316" i="47"/>
  <c r="F316" i="47"/>
  <c r="J316" i="47" s="1"/>
  <c r="G316" i="47"/>
  <c r="A317" i="47"/>
  <c r="C317" i="47" s="1"/>
  <c r="D317" i="47"/>
  <c r="E317" i="47"/>
  <c r="F317" i="47"/>
  <c r="G317" i="47"/>
  <c r="H317" i="47"/>
  <c r="A318" i="47"/>
  <c r="D318" i="47"/>
  <c r="K318" i="47" s="1"/>
  <c r="E318" i="47"/>
  <c r="F318" i="47"/>
  <c r="G318" i="47"/>
  <c r="H318" i="47"/>
  <c r="A319" i="47"/>
  <c r="C319" i="47" s="1"/>
  <c r="D319" i="47"/>
  <c r="K319" i="47" s="1"/>
  <c r="E319" i="47"/>
  <c r="H319" i="47" s="1"/>
  <c r="F319" i="47"/>
  <c r="G319" i="47"/>
  <c r="J319" i="47"/>
  <c r="A320" i="47"/>
  <c r="D320" i="47"/>
  <c r="E320" i="47"/>
  <c r="F320" i="47"/>
  <c r="G320" i="47"/>
  <c r="J320" i="47"/>
  <c r="A321" i="47"/>
  <c r="C321" i="47" s="1"/>
  <c r="D321" i="47"/>
  <c r="E321" i="47"/>
  <c r="H321" i="47" s="1"/>
  <c r="F321" i="47"/>
  <c r="G321" i="47"/>
  <c r="A322" i="47"/>
  <c r="D322" i="47"/>
  <c r="J322" i="47" s="1"/>
  <c r="E322" i="47"/>
  <c r="H322" i="47" s="1"/>
  <c r="F322" i="47"/>
  <c r="G322" i="47"/>
  <c r="K322" i="47"/>
  <c r="A323" i="47"/>
  <c r="B323" i="47"/>
  <c r="O323" i="47" s="1"/>
  <c r="C323" i="47"/>
  <c r="D323" i="47"/>
  <c r="K323" i="47" s="1"/>
  <c r="E323" i="47"/>
  <c r="F323" i="47"/>
  <c r="G323" i="47"/>
  <c r="H323" i="47"/>
  <c r="A324" i="47"/>
  <c r="D324" i="47"/>
  <c r="E324" i="47"/>
  <c r="F324" i="47"/>
  <c r="G324" i="47"/>
  <c r="J324" i="47"/>
  <c r="A325" i="47"/>
  <c r="C325" i="47" s="1"/>
  <c r="D325" i="47"/>
  <c r="E325" i="47"/>
  <c r="F325" i="47"/>
  <c r="G325" i="47"/>
  <c r="H325" i="47"/>
  <c r="A326" i="47"/>
  <c r="D326" i="47"/>
  <c r="J326" i="47" s="1"/>
  <c r="E326" i="47"/>
  <c r="F326" i="47"/>
  <c r="G326" i="47"/>
  <c r="H326" i="47"/>
  <c r="A327" i="47"/>
  <c r="B327" i="47" s="1"/>
  <c r="L327" i="47" s="1"/>
  <c r="C327" i="47"/>
  <c r="D327" i="47"/>
  <c r="E327" i="47"/>
  <c r="K327" i="47" s="1"/>
  <c r="F327" i="47"/>
  <c r="G327" i="47"/>
  <c r="J327" i="47"/>
  <c r="A328" i="47"/>
  <c r="D328" i="47"/>
  <c r="E328" i="47"/>
  <c r="F328" i="47"/>
  <c r="J328" i="47" s="1"/>
  <c r="G328" i="47"/>
  <c r="A329" i="47"/>
  <c r="C329" i="47" s="1"/>
  <c r="D329" i="47"/>
  <c r="E329" i="47"/>
  <c r="H329" i="47" s="1"/>
  <c r="F329" i="47"/>
  <c r="G329" i="47"/>
  <c r="A330" i="47"/>
  <c r="D330" i="47"/>
  <c r="E330" i="47"/>
  <c r="H330" i="47" s="1"/>
  <c r="F330" i="47"/>
  <c r="G330" i="47"/>
  <c r="K330" i="47"/>
  <c r="A331" i="47"/>
  <c r="C331" i="47" s="1"/>
  <c r="B331" i="47"/>
  <c r="L331" i="47" s="1"/>
  <c r="D331" i="47"/>
  <c r="J331" i="47" s="1"/>
  <c r="E331" i="47"/>
  <c r="F331" i="47"/>
  <c r="G331" i="47"/>
  <c r="H331" i="47"/>
  <c r="K331" i="47"/>
  <c r="A332" i="47"/>
  <c r="D332" i="47"/>
  <c r="E332" i="47"/>
  <c r="F332" i="47"/>
  <c r="J332" i="47" s="1"/>
  <c r="G332" i="47"/>
  <c r="A333" i="47"/>
  <c r="C333" i="47" s="1"/>
  <c r="D333" i="47"/>
  <c r="E333" i="47"/>
  <c r="F333" i="47"/>
  <c r="G333" i="47"/>
  <c r="H333" i="47"/>
  <c r="A334" i="47"/>
  <c r="D334" i="47"/>
  <c r="K334" i="47" s="1"/>
  <c r="E334" i="47"/>
  <c r="F334" i="47"/>
  <c r="G334" i="47"/>
  <c r="H334" i="47"/>
  <c r="A335" i="47"/>
  <c r="C335" i="47" s="1"/>
  <c r="D335" i="47"/>
  <c r="K335" i="47" s="1"/>
  <c r="E335" i="47"/>
  <c r="H335" i="47" s="1"/>
  <c r="F335" i="47"/>
  <c r="G335" i="47"/>
  <c r="J335" i="47"/>
  <c r="A336" i="47"/>
  <c r="B336" i="47" s="1"/>
  <c r="L336" i="47" s="1"/>
  <c r="D336" i="47"/>
  <c r="E336" i="47"/>
  <c r="F336" i="47"/>
  <c r="G336" i="47"/>
  <c r="J336" i="47"/>
  <c r="A337" i="47"/>
  <c r="D337" i="47"/>
  <c r="J337" i="47" s="1"/>
  <c r="E337" i="47"/>
  <c r="F337" i="47"/>
  <c r="G337" i="47"/>
  <c r="H337" i="47"/>
  <c r="A338" i="47"/>
  <c r="D338" i="47"/>
  <c r="E338" i="47"/>
  <c r="H338" i="47" s="1"/>
  <c r="F338" i="47"/>
  <c r="G338" i="47"/>
  <c r="A339" i="47"/>
  <c r="B339" i="47" s="1"/>
  <c r="O339" i="47" s="1"/>
  <c r="C339" i="47"/>
  <c r="D339" i="47"/>
  <c r="E339" i="47"/>
  <c r="K339" i="47" s="1"/>
  <c r="F339" i="47"/>
  <c r="G339" i="47"/>
  <c r="J339" i="47"/>
  <c r="A340" i="47"/>
  <c r="B340" i="47" s="1"/>
  <c r="L340" i="47" s="1"/>
  <c r="D340" i="47"/>
  <c r="E340" i="47"/>
  <c r="F340" i="47"/>
  <c r="J340" i="47" s="1"/>
  <c r="G340" i="47"/>
  <c r="A341" i="47"/>
  <c r="D341" i="47"/>
  <c r="J341" i="47" s="1"/>
  <c r="E341" i="47"/>
  <c r="H341" i="47" s="1"/>
  <c r="F341" i="47"/>
  <c r="G341" i="47"/>
  <c r="A342" i="47"/>
  <c r="D342" i="47"/>
  <c r="E342" i="47"/>
  <c r="H342" i="47" s="1"/>
  <c r="F342" i="47"/>
  <c r="G342" i="47"/>
  <c r="K342" i="47"/>
  <c r="A343" i="47"/>
  <c r="C343" i="47" s="1"/>
  <c r="B343" i="47"/>
  <c r="O343" i="47" s="1"/>
  <c r="D343" i="47"/>
  <c r="J343" i="47" s="1"/>
  <c r="E343" i="47"/>
  <c r="F343" i="47"/>
  <c r="G343" i="47"/>
  <c r="H343" i="47"/>
  <c r="K343" i="47"/>
  <c r="A344" i="47"/>
  <c r="B344" i="47" s="1"/>
  <c r="L344" i="47" s="1"/>
  <c r="C344" i="47"/>
  <c r="D344" i="47"/>
  <c r="E344" i="47"/>
  <c r="F344" i="47"/>
  <c r="G344" i="47"/>
  <c r="J344" i="47"/>
  <c r="A345" i="47"/>
  <c r="D345" i="47"/>
  <c r="E345" i="47"/>
  <c r="H345" i="47" s="1"/>
  <c r="F345" i="47"/>
  <c r="G345" i="47"/>
  <c r="J345" i="47"/>
  <c r="A346" i="47"/>
  <c r="D346" i="47"/>
  <c r="K346" i="47" s="1"/>
  <c r="E346" i="47"/>
  <c r="F346" i="47"/>
  <c r="G346" i="47"/>
  <c r="H346" i="47"/>
  <c r="A347" i="47"/>
  <c r="B347" i="47"/>
  <c r="L347" i="47" s="1"/>
  <c r="C347" i="47"/>
  <c r="D347" i="47"/>
  <c r="E347" i="47"/>
  <c r="F347" i="47"/>
  <c r="G347" i="47"/>
  <c r="H347" i="47"/>
  <c r="A348" i="47"/>
  <c r="B348" i="47" s="1"/>
  <c r="L348" i="47" s="1"/>
  <c r="D348" i="47"/>
  <c r="E348" i="47"/>
  <c r="F348" i="47"/>
  <c r="G348" i="47"/>
  <c r="J348" i="47"/>
  <c r="A349" i="47"/>
  <c r="D349" i="47"/>
  <c r="E349" i="47"/>
  <c r="F349" i="47"/>
  <c r="G349" i="47"/>
  <c r="H349" i="47"/>
  <c r="A350" i="47"/>
  <c r="D350" i="47"/>
  <c r="K350" i="47" s="1"/>
  <c r="E350" i="47"/>
  <c r="F350" i="47"/>
  <c r="G350" i="47"/>
  <c r="H350" i="47"/>
  <c r="A351" i="47"/>
  <c r="B351" i="47" s="1"/>
  <c r="L351" i="47" s="1"/>
  <c r="C351" i="47"/>
  <c r="D351" i="47"/>
  <c r="E351" i="47"/>
  <c r="K351" i="47" s="1"/>
  <c r="F351" i="47"/>
  <c r="G351" i="47"/>
  <c r="J351" i="47"/>
  <c r="A352" i="47"/>
  <c r="D352" i="47"/>
  <c r="E352" i="47"/>
  <c r="F352" i="47"/>
  <c r="J352" i="47" s="1"/>
  <c r="G352" i="47"/>
  <c r="A353" i="47"/>
  <c r="D353" i="47"/>
  <c r="J353" i="47" s="1"/>
  <c r="E353" i="47"/>
  <c r="F353" i="47"/>
  <c r="G353" i="47"/>
  <c r="H353" i="47"/>
  <c r="A354" i="47"/>
  <c r="D354" i="47"/>
  <c r="E354" i="47"/>
  <c r="H354" i="47" s="1"/>
  <c r="F354" i="47"/>
  <c r="G354" i="47"/>
  <c r="A355" i="47"/>
  <c r="D355" i="47"/>
  <c r="E355" i="47"/>
  <c r="H355" i="47" s="1"/>
  <c r="F355" i="47"/>
  <c r="G355" i="47"/>
  <c r="J355" i="47"/>
  <c r="A356" i="47"/>
  <c r="B356" i="47" s="1"/>
  <c r="L356" i="47" s="1"/>
  <c r="D356" i="47"/>
  <c r="E356" i="47"/>
  <c r="F356" i="47"/>
  <c r="G356" i="47"/>
  <c r="J356" i="47"/>
  <c r="A357" i="47"/>
  <c r="D357" i="47"/>
  <c r="E357" i="47"/>
  <c r="H357" i="47" s="1"/>
  <c r="F357" i="47"/>
  <c r="G357" i="47"/>
  <c r="A358" i="47"/>
  <c r="D358" i="47"/>
  <c r="E358" i="47"/>
  <c r="H358" i="47" s="1"/>
  <c r="F358" i="47"/>
  <c r="G358" i="47"/>
  <c r="K358" i="47"/>
  <c r="A359" i="47"/>
  <c r="B359" i="47"/>
  <c r="O359" i="47" s="1"/>
  <c r="C359" i="47"/>
  <c r="D359" i="47"/>
  <c r="J359" i="47" s="1"/>
  <c r="E359" i="47"/>
  <c r="F359" i="47"/>
  <c r="G359" i="47"/>
  <c r="H359" i="47"/>
  <c r="A360" i="47"/>
  <c r="B360" i="47" s="1"/>
  <c r="L360" i="47" s="1"/>
  <c r="C360" i="47"/>
  <c r="D360" i="47"/>
  <c r="E360" i="47"/>
  <c r="F360" i="47"/>
  <c r="J360" i="47" s="1"/>
  <c r="G360" i="47"/>
  <c r="A361" i="47"/>
  <c r="D361" i="47"/>
  <c r="E361" i="47"/>
  <c r="H361" i="47" s="1"/>
  <c r="F361" i="47"/>
  <c r="G361" i="47"/>
  <c r="J361" i="47"/>
  <c r="A362" i="47"/>
  <c r="D362" i="47"/>
  <c r="K362" i="47" s="1"/>
  <c r="E362" i="47"/>
  <c r="F362" i="47"/>
  <c r="G362" i="47"/>
  <c r="H362" i="47"/>
  <c r="A363" i="47"/>
  <c r="C363" i="47" s="1"/>
  <c r="B363" i="47"/>
  <c r="L363" i="47" s="1"/>
  <c r="D363" i="47"/>
  <c r="E363" i="47"/>
  <c r="F363" i="47"/>
  <c r="K363" i="47" s="1"/>
  <c r="G363" i="47"/>
  <c r="H363" i="47"/>
  <c r="A364" i="47"/>
  <c r="B364" i="47" s="1"/>
  <c r="L364" i="47" s="1"/>
  <c r="D364" i="47"/>
  <c r="E364" i="47"/>
  <c r="F364" i="47"/>
  <c r="J364" i="47" s="1"/>
  <c r="G364" i="47"/>
  <c r="A365" i="47"/>
  <c r="D365" i="47"/>
  <c r="E365" i="47"/>
  <c r="F365" i="47"/>
  <c r="G365" i="47"/>
  <c r="H365" i="47"/>
  <c r="A366" i="47"/>
  <c r="D366" i="47"/>
  <c r="E366" i="47"/>
  <c r="F366" i="47"/>
  <c r="G366" i="47"/>
  <c r="H366" i="47"/>
  <c r="A367" i="47"/>
  <c r="B367" i="47" s="1"/>
  <c r="L367" i="47" s="1"/>
  <c r="C367" i="47"/>
  <c r="D367" i="47"/>
  <c r="K367" i="47" s="1"/>
  <c r="E367" i="47"/>
  <c r="H367" i="47" s="1"/>
  <c r="F367" i="47"/>
  <c r="G367" i="47"/>
  <c r="J367" i="47"/>
  <c r="A368" i="47"/>
  <c r="D368" i="47"/>
  <c r="E368" i="47"/>
  <c r="F368" i="47"/>
  <c r="J368" i="47" s="1"/>
  <c r="G368" i="47"/>
  <c r="A369" i="47"/>
  <c r="D369" i="47"/>
  <c r="J369" i="47" s="1"/>
  <c r="E369" i="47"/>
  <c r="F369" i="47"/>
  <c r="G369" i="47"/>
  <c r="H369" i="47"/>
  <c r="A370" i="47"/>
  <c r="D370" i="47"/>
  <c r="E370" i="47"/>
  <c r="H370" i="47" s="1"/>
  <c r="F370" i="47"/>
  <c r="G370" i="47"/>
  <c r="A371" i="47"/>
  <c r="B371" i="47" s="1"/>
  <c r="O371" i="47" s="1"/>
  <c r="D371" i="47"/>
  <c r="E371" i="47"/>
  <c r="F371" i="47"/>
  <c r="G371" i="47"/>
  <c r="J371" i="47"/>
  <c r="A372" i="47"/>
  <c r="B372" i="47" s="1"/>
  <c r="L372" i="47" s="1"/>
  <c r="D372" i="47"/>
  <c r="E372" i="47"/>
  <c r="F372" i="47"/>
  <c r="J372" i="47" s="1"/>
  <c r="G372" i="47"/>
  <c r="A373" i="47"/>
  <c r="D373" i="47"/>
  <c r="J373" i="47" s="1"/>
  <c r="E373" i="47"/>
  <c r="H373" i="47" s="1"/>
  <c r="F373" i="47"/>
  <c r="G373" i="47"/>
  <c r="A374" i="47"/>
  <c r="D374" i="47"/>
  <c r="E374" i="47"/>
  <c r="H374" i="47" s="1"/>
  <c r="F374" i="47"/>
  <c r="G374" i="47"/>
  <c r="K374" i="47"/>
  <c r="A375" i="47"/>
  <c r="C375" i="47" s="1"/>
  <c r="B375" i="47"/>
  <c r="O375" i="47" s="1"/>
  <c r="D375" i="47"/>
  <c r="J375" i="47" s="1"/>
  <c r="E375" i="47"/>
  <c r="F375" i="47"/>
  <c r="G375" i="47"/>
  <c r="H375" i="47"/>
  <c r="K375" i="47"/>
  <c r="A376" i="47"/>
  <c r="B376" i="47" s="1"/>
  <c r="L376" i="47" s="1"/>
  <c r="C376" i="47"/>
  <c r="D376" i="47"/>
  <c r="E376" i="47"/>
  <c r="F376" i="47"/>
  <c r="G376" i="47"/>
  <c r="J376" i="47"/>
  <c r="A377" i="47"/>
  <c r="D377" i="47"/>
  <c r="E377" i="47"/>
  <c r="H377" i="47" s="1"/>
  <c r="F377" i="47"/>
  <c r="G377" i="47"/>
  <c r="J377" i="47"/>
  <c r="A378" i="47"/>
  <c r="D378" i="47"/>
  <c r="K378" i="47" s="1"/>
  <c r="E378" i="47"/>
  <c r="F378" i="47"/>
  <c r="G378" i="47"/>
  <c r="H378" i="47"/>
  <c r="A379" i="47"/>
  <c r="B379" i="47"/>
  <c r="L379" i="47" s="1"/>
  <c r="C379" i="47"/>
  <c r="D379" i="47"/>
  <c r="J379" i="47" s="1"/>
  <c r="E379" i="47"/>
  <c r="F379" i="47"/>
  <c r="G379" i="47"/>
  <c r="H379" i="47"/>
  <c r="K379" i="47"/>
  <c r="A380" i="47"/>
  <c r="B380" i="47" s="1"/>
  <c r="L380" i="47" s="1"/>
  <c r="D380" i="47"/>
  <c r="E380" i="47"/>
  <c r="F380" i="47"/>
  <c r="G380" i="47"/>
  <c r="J380" i="47"/>
  <c r="A381" i="47"/>
  <c r="D381" i="47"/>
  <c r="E381" i="47"/>
  <c r="F381" i="47"/>
  <c r="G381" i="47"/>
  <c r="H381" i="47"/>
  <c r="A382" i="47"/>
  <c r="D382" i="47"/>
  <c r="K382" i="47" s="1"/>
  <c r="E382" i="47"/>
  <c r="F382" i="47"/>
  <c r="G382" i="47"/>
  <c r="H382" i="47"/>
  <c r="A383" i="47"/>
  <c r="B383" i="47" s="1"/>
  <c r="L383" i="47" s="1"/>
  <c r="C383" i="47"/>
  <c r="D383" i="47"/>
  <c r="E383" i="47"/>
  <c r="F383" i="47"/>
  <c r="G383" i="47"/>
  <c r="J383" i="47"/>
  <c r="A384" i="47"/>
  <c r="D384" i="47"/>
  <c r="E384" i="47"/>
  <c r="F384" i="47"/>
  <c r="G384" i="47"/>
  <c r="J384" i="47"/>
  <c r="A385" i="47"/>
  <c r="D385" i="47"/>
  <c r="E385" i="47"/>
  <c r="F385" i="47"/>
  <c r="G385" i="47"/>
  <c r="H385" i="47"/>
  <c r="A386" i="47"/>
  <c r="D386" i="47"/>
  <c r="E386" i="47"/>
  <c r="H386" i="47" s="1"/>
  <c r="F386" i="47"/>
  <c r="G386" i="47"/>
  <c r="A387" i="47"/>
  <c r="B387" i="47" s="1"/>
  <c r="O387" i="47" s="1"/>
  <c r="C387" i="47"/>
  <c r="D387" i="47"/>
  <c r="E387" i="47"/>
  <c r="H387" i="47" s="1"/>
  <c r="F387" i="47"/>
  <c r="G387" i="47"/>
  <c r="J387" i="47"/>
  <c r="A388" i="47"/>
  <c r="B388" i="47" s="1"/>
  <c r="L388" i="47" s="1"/>
  <c r="D388" i="47"/>
  <c r="E388" i="47"/>
  <c r="F388" i="47"/>
  <c r="G388" i="47"/>
  <c r="J388" i="47"/>
  <c r="A389" i="47"/>
  <c r="D389" i="47"/>
  <c r="E389" i="47"/>
  <c r="H389" i="47" s="1"/>
  <c r="F389" i="47"/>
  <c r="G389" i="47"/>
  <c r="A390" i="47"/>
  <c r="D390" i="47"/>
  <c r="E390" i="47"/>
  <c r="H390" i="47" s="1"/>
  <c r="F390" i="47"/>
  <c r="G390" i="47"/>
  <c r="K390" i="47"/>
  <c r="A391" i="47"/>
  <c r="B391" i="47"/>
  <c r="O391" i="47" s="1"/>
  <c r="C391" i="47"/>
  <c r="D391" i="47"/>
  <c r="J391" i="47" s="1"/>
  <c r="E391" i="47"/>
  <c r="F391" i="47"/>
  <c r="G391" i="47"/>
  <c r="H391" i="47"/>
  <c r="A392" i="47"/>
  <c r="B392" i="47" s="1"/>
  <c r="L392" i="47" s="1"/>
  <c r="C392" i="47"/>
  <c r="D392" i="47"/>
  <c r="E392" i="47"/>
  <c r="F392" i="47"/>
  <c r="J392" i="47" s="1"/>
  <c r="G392" i="47"/>
  <c r="A393" i="47"/>
  <c r="D393" i="47"/>
  <c r="E393" i="47"/>
  <c r="H393" i="47" s="1"/>
  <c r="F393" i="47"/>
  <c r="G393" i="47"/>
  <c r="J393" i="47"/>
  <c r="A394" i="47"/>
  <c r="D394" i="47"/>
  <c r="E394" i="47"/>
  <c r="F394" i="47"/>
  <c r="G394" i="47"/>
  <c r="H394" i="47"/>
  <c r="A395" i="47"/>
  <c r="C395" i="47" s="1"/>
  <c r="B395" i="47"/>
  <c r="L395" i="47" s="1"/>
  <c r="D395" i="47"/>
  <c r="K395" i="47" s="1"/>
  <c r="E395" i="47"/>
  <c r="F395" i="47"/>
  <c r="G395" i="47"/>
  <c r="H395" i="47"/>
  <c r="A396" i="47"/>
  <c r="B396" i="47" s="1"/>
  <c r="L396" i="47" s="1"/>
  <c r="D396" i="47"/>
  <c r="E396" i="47"/>
  <c r="F396" i="47"/>
  <c r="G396" i="47"/>
  <c r="J396" i="47"/>
  <c r="A397" i="47"/>
  <c r="D397" i="47"/>
  <c r="E397" i="47"/>
  <c r="F397" i="47"/>
  <c r="G397" i="47"/>
  <c r="H397" i="47"/>
  <c r="A398" i="47"/>
  <c r="D398" i="47"/>
  <c r="K398" i="47" s="1"/>
  <c r="E398" i="47"/>
  <c r="F398" i="47"/>
  <c r="G398" i="47"/>
  <c r="H398" i="47"/>
  <c r="A399" i="47"/>
  <c r="B399" i="47" s="1"/>
  <c r="L399" i="47" s="1"/>
  <c r="D399" i="47"/>
  <c r="K399" i="47" s="1"/>
  <c r="E399" i="47"/>
  <c r="H399" i="47" s="1"/>
  <c r="F399" i="47"/>
  <c r="G399" i="47"/>
  <c r="J399" i="47"/>
  <c r="A400" i="47"/>
  <c r="D400" i="47"/>
  <c r="E400" i="47"/>
  <c r="F400" i="47"/>
  <c r="G400" i="47"/>
  <c r="J400" i="47"/>
  <c r="A401" i="47"/>
  <c r="D401" i="47"/>
  <c r="E401" i="47"/>
  <c r="F401" i="47"/>
  <c r="G401" i="47"/>
  <c r="H401" i="47"/>
  <c r="A402" i="47"/>
  <c r="D402" i="47"/>
  <c r="E402" i="47"/>
  <c r="H402" i="47" s="1"/>
  <c r="F402" i="47"/>
  <c r="G402" i="47"/>
  <c r="A403" i="47"/>
  <c r="B403" i="47" s="1"/>
  <c r="O403" i="47" s="1"/>
  <c r="D403" i="47"/>
  <c r="E403" i="47"/>
  <c r="F403" i="47"/>
  <c r="G403" i="47"/>
  <c r="J403" i="47"/>
  <c r="A404" i="47"/>
  <c r="B404" i="47" s="1"/>
  <c r="L404" i="47" s="1"/>
  <c r="D404" i="47"/>
  <c r="E404" i="47"/>
  <c r="F404" i="47"/>
  <c r="J404" i="47" s="1"/>
  <c r="G404" i="47"/>
  <c r="A405" i="47"/>
  <c r="D405" i="47"/>
  <c r="J405" i="47" s="1"/>
  <c r="E405" i="47"/>
  <c r="H405" i="47" s="1"/>
  <c r="F405" i="47"/>
  <c r="G405" i="47"/>
  <c r="A406" i="47"/>
  <c r="B406" i="47" s="1"/>
  <c r="O406" i="47" s="1"/>
  <c r="C406" i="47"/>
  <c r="D406" i="47"/>
  <c r="J406" i="47" s="1"/>
  <c r="E406" i="47"/>
  <c r="H406" i="47" s="1"/>
  <c r="F406" i="47"/>
  <c r="G406" i="47"/>
  <c r="A407" i="47"/>
  <c r="D407" i="47"/>
  <c r="E407" i="47"/>
  <c r="F407" i="47"/>
  <c r="G407" i="47"/>
  <c r="J407" i="47"/>
  <c r="A408" i="47"/>
  <c r="C408" i="47" s="1"/>
  <c r="B408" i="47"/>
  <c r="O408" i="47" s="1"/>
  <c r="D408" i="47"/>
  <c r="E408" i="47"/>
  <c r="H408" i="47" s="1"/>
  <c r="F408" i="47"/>
  <c r="G408" i="47"/>
  <c r="J408" i="47"/>
  <c r="A409" i="47"/>
  <c r="B409" i="47" s="1"/>
  <c r="L409" i="47" s="1"/>
  <c r="D409" i="47"/>
  <c r="E409" i="47"/>
  <c r="F409" i="47"/>
  <c r="I409" i="47" s="1"/>
  <c r="G409" i="47"/>
  <c r="A410" i="47"/>
  <c r="B410" i="47" s="1"/>
  <c r="O410" i="47" s="1"/>
  <c r="D410" i="47"/>
  <c r="E410" i="47"/>
  <c r="F410" i="47"/>
  <c r="G410" i="47"/>
  <c r="H410" i="47"/>
  <c r="A411" i="47"/>
  <c r="D411" i="47"/>
  <c r="E411" i="47"/>
  <c r="F411" i="47"/>
  <c r="G411" i="47"/>
  <c r="J411" i="47"/>
  <c r="A412" i="47"/>
  <c r="C412" i="47" s="1"/>
  <c r="B412" i="47"/>
  <c r="O412" i="47" s="1"/>
  <c r="D412" i="47"/>
  <c r="E412" i="47"/>
  <c r="H412" i="47" s="1"/>
  <c r="F412" i="47"/>
  <c r="G412" i="47"/>
  <c r="J412" i="47"/>
  <c r="A413" i="47"/>
  <c r="B413" i="47" s="1"/>
  <c r="L413" i="47" s="1"/>
  <c r="D413" i="47"/>
  <c r="E413" i="47"/>
  <c r="F413" i="47"/>
  <c r="I413" i="47" s="1"/>
  <c r="G413" i="47"/>
  <c r="A414" i="47"/>
  <c r="C414" i="47" s="1"/>
  <c r="B414" i="47"/>
  <c r="O414" i="47" s="1"/>
  <c r="D414" i="47"/>
  <c r="E414" i="47"/>
  <c r="H414" i="47" s="1"/>
  <c r="F414" i="47"/>
  <c r="G414" i="47"/>
  <c r="A415" i="47"/>
  <c r="B415" i="47" s="1"/>
  <c r="L415" i="47" s="1"/>
  <c r="D415" i="47"/>
  <c r="E415" i="47"/>
  <c r="H415" i="47" s="1"/>
  <c r="F415" i="47"/>
  <c r="J415" i="47" s="1"/>
  <c r="G415" i="47"/>
  <c r="A416" i="47"/>
  <c r="C416" i="47" s="1"/>
  <c r="D416" i="47"/>
  <c r="E416" i="47"/>
  <c r="F416" i="47"/>
  <c r="G416" i="47"/>
  <c r="H416" i="47"/>
  <c r="A417" i="47"/>
  <c r="B417" i="47" s="1"/>
  <c r="L417" i="47" s="1"/>
  <c r="D417" i="47"/>
  <c r="J417" i="47" s="1"/>
  <c r="E417" i="47"/>
  <c r="F417" i="47"/>
  <c r="G417" i="47"/>
  <c r="I417" i="47"/>
  <c r="M417" i="47" s="1"/>
  <c r="A418" i="47"/>
  <c r="C418" i="47" s="1"/>
  <c r="B418" i="47"/>
  <c r="O418" i="47" s="1"/>
  <c r="D418" i="47"/>
  <c r="E418" i="47"/>
  <c r="H418" i="47" s="1"/>
  <c r="F418" i="47"/>
  <c r="G418" i="47"/>
  <c r="A419" i="47"/>
  <c r="B419" i="47" s="1"/>
  <c r="L419" i="47" s="1"/>
  <c r="D419" i="47"/>
  <c r="E419" i="47"/>
  <c r="H419" i="47" s="1"/>
  <c r="F419" i="47"/>
  <c r="J419" i="47" s="1"/>
  <c r="G419" i="47"/>
  <c r="A420" i="47"/>
  <c r="C420" i="47" s="1"/>
  <c r="D420" i="47"/>
  <c r="E420" i="47"/>
  <c r="F420" i="47"/>
  <c r="G420" i="47"/>
  <c r="H420" i="47"/>
  <c r="A421" i="47"/>
  <c r="B421" i="47" s="1"/>
  <c r="L421" i="47" s="1"/>
  <c r="D421" i="47"/>
  <c r="J421" i="47" s="1"/>
  <c r="E421" i="47"/>
  <c r="F421" i="47"/>
  <c r="G421" i="47"/>
  <c r="I421" i="47"/>
  <c r="A422" i="47"/>
  <c r="B422" i="47" s="1"/>
  <c r="O422" i="47" s="1"/>
  <c r="C422" i="47"/>
  <c r="D422" i="47"/>
  <c r="E422" i="47"/>
  <c r="H422" i="47" s="1"/>
  <c r="F422" i="47"/>
  <c r="G422" i="47"/>
  <c r="A423" i="47"/>
  <c r="B423" i="47" s="1"/>
  <c r="L423" i="47" s="1"/>
  <c r="C423" i="47"/>
  <c r="D423" i="47"/>
  <c r="E423" i="47"/>
  <c r="F423" i="47"/>
  <c r="G423" i="47"/>
  <c r="J423" i="47"/>
  <c r="A424" i="47"/>
  <c r="C424" i="47" s="1"/>
  <c r="B424" i="47"/>
  <c r="O424" i="47" s="1"/>
  <c r="D424" i="47"/>
  <c r="J424" i="47" s="1"/>
  <c r="E424" i="47"/>
  <c r="F424" i="47"/>
  <c r="G424" i="47"/>
  <c r="H424" i="47"/>
  <c r="A425" i="47"/>
  <c r="B425" i="47" s="1"/>
  <c r="L425" i="47" s="1"/>
  <c r="D425" i="47"/>
  <c r="E425" i="47"/>
  <c r="H425" i="47" s="1"/>
  <c r="F425" i="47"/>
  <c r="G425" i="47"/>
  <c r="K425" i="47"/>
  <c r="A426" i="47"/>
  <c r="B426" i="47" s="1"/>
  <c r="O426" i="47" s="1"/>
  <c r="D426" i="47"/>
  <c r="E426" i="47"/>
  <c r="H426" i="47" s="1"/>
  <c r="F426" i="47"/>
  <c r="G426" i="47"/>
  <c r="A427" i="47"/>
  <c r="B427" i="47" s="1"/>
  <c r="L427" i="47" s="1"/>
  <c r="C427" i="47"/>
  <c r="D427" i="47"/>
  <c r="E427" i="47"/>
  <c r="F427" i="47"/>
  <c r="J427" i="47" s="1"/>
  <c r="G427" i="47"/>
  <c r="A428" i="47"/>
  <c r="C428" i="47" s="1"/>
  <c r="D428" i="47"/>
  <c r="J428" i="47" s="1"/>
  <c r="E428" i="47"/>
  <c r="F428" i="47"/>
  <c r="G428" i="47"/>
  <c r="H428" i="47"/>
  <c r="A429" i="47"/>
  <c r="B429" i="47" s="1"/>
  <c r="L429" i="47" s="1"/>
  <c r="D429" i="47"/>
  <c r="J429" i="47" s="1"/>
  <c r="E429" i="47"/>
  <c r="H429" i="47" s="1"/>
  <c r="F429" i="47"/>
  <c r="G429" i="47"/>
  <c r="K429" i="47"/>
  <c r="A430" i="47"/>
  <c r="B430" i="47" s="1"/>
  <c r="O430" i="47" s="1"/>
  <c r="C430" i="47"/>
  <c r="D430" i="47"/>
  <c r="E430" i="47"/>
  <c r="H430" i="47" s="1"/>
  <c r="F430" i="47"/>
  <c r="G430" i="47"/>
  <c r="A431" i="47"/>
  <c r="B431" i="47" s="1"/>
  <c r="L431" i="47" s="1"/>
  <c r="D431" i="47"/>
  <c r="E431" i="47"/>
  <c r="F431" i="47"/>
  <c r="G431" i="47"/>
  <c r="J431" i="47"/>
  <c r="A432" i="47"/>
  <c r="C432" i="47" s="1"/>
  <c r="B432" i="47"/>
  <c r="O432" i="47" s="1"/>
  <c r="D432" i="47"/>
  <c r="E432" i="47"/>
  <c r="H432" i="47" s="1"/>
  <c r="F432" i="47"/>
  <c r="G432" i="47"/>
  <c r="J432" i="47"/>
  <c r="A433" i="47"/>
  <c r="B433" i="47" s="1"/>
  <c r="L433" i="47" s="1"/>
  <c r="D433" i="47"/>
  <c r="K433" i="47" s="1"/>
  <c r="E433" i="47"/>
  <c r="F433" i="47"/>
  <c r="I433" i="47" s="1"/>
  <c r="G433" i="47"/>
  <c r="A434" i="47"/>
  <c r="B434" i="47" s="1"/>
  <c r="O434" i="47" s="1"/>
  <c r="C434" i="47"/>
  <c r="D434" i="47"/>
  <c r="E434" i="47"/>
  <c r="H434" i="47" s="1"/>
  <c r="F434" i="47"/>
  <c r="G434" i="47"/>
  <c r="A435" i="47"/>
  <c r="B435" i="47" s="1"/>
  <c r="L435" i="47" s="1"/>
  <c r="D435" i="47"/>
  <c r="E435" i="47"/>
  <c r="F435" i="47"/>
  <c r="G435" i="47"/>
  <c r="J435" i="47"/>
  <c r="A436" i="47"/>
  <c r="C436" i="47" s="1"/>
  <c r="B436" i="47"/>
  <c r="O436" i="47" s="1"/>
  <c r="D436" i="47"/>
  <c r="E436" i="47"/>
  <c r="H436" i="47" s="1"/>
  <c r="F436" i="47"/>
  <c r="G436" i="47"/>
  <c r="J436" i="47"/>
  <c r="G5" i="47"/>
  <c r="F5" i="47"/>
  <c r="E5" i="47"/>
  <c r="D5" i="47"/>
  <c r="D6" i="44"/>
  <c r="E6" i="44"/>
  <c r="F6" i="44"/>
  <c r="G6" i="44"/>
  <c r="D7" i="44"/>
  <c r="E7" i="44"/>
  <c r="F7" i="44"/>
  <c r="G7" i="44"/>
  <c r="D8" i="44"/>
  <c r="E8" i="44"/>
  <c r="F8" i="44"/>
  <c r="G8" i="44"/>
  <c r="D9" i="44"/>
  <c r="E9" i="44"/>
  <c r="F9" i="44"/>
  <c r="G9" i="44"/>
  <c r="D10" i="44"/>
  <c r="E10" i="44"/>
  <c r="F10" i="44"/>
  <c r="G10" i="44"/>
  <c r="D11" i="44"/>
  <c r="E11" i="44"/>
  <c r="F11" i="44"/>
  <c r="G11" i="44"/>
  <c r="D12" i="44"/>
  <c r="E12" i="44"/>
  <c r="F12" i="44"/>
  <c r="G12" i="44"/>
  <c r="D13" i="44"/>
  <c r="E13" i="44"/>
  <c r="F13" i="44"/>
  <c r="G13" i="44"/>
  <c r="D14" i="44"/>
  <c r="E14" i="44"/>
  <c r="F14" i="44"/>
  <c r="G14" i="44"/>
  <c r="D15" i="44"/>
  <c r="E15" i="44"/>
  <c r="F15" i="44"/>
  <c r="G15" i="44"/>
  <c r="D16" i="44"/>
  <c r="E16" i="44"/>
  <c r="F16" i="44"/>
  <c r="G16" i="44"/>
  <c r="D17" i="44"/>
  <c r="E17" i="44"/>
  <c r="F17" i="44"/>
  <c r="G17" i="44"/>
  <c r="D18" i="44"/>
  <c r="E18" i="44"/>
  <c r="F18" i="44"/>
  <c r="G18" i="44"/>
  <c r="D19" i="44"/>
  <c r="E19" i="44"/>
  <c r="F19" i="44"/>
  <c r="G19" i="44"/>
  <c r="D20" i="44"/>
  <c r="E20" i="44"/>
  <c r="F20" i="44"/>
  <c r="G20" i="44"/>
  <c r="D21" i="44"/>
  <c r="E21" i="44"/>
  <c r="F21" i="44"/>
  <c r="G21" i="44"/>
  <c r="D22" i="44"/>
  <c r="E22" i="44"/>
  <c r="F22" i="44"/>
  <c r="G22" i="44"/>
  <c r="D23" i="44"/>
  <c r="E23" i="44"/>
  <c r="F23" i="44"/>
  <c r="G23" i="44"/>
  <c r="D24" i="44"/>
  <c r="E24" i="44"/>
  <c r="F24" i="44"/>
  <c r="G24" i="44"/>
  <c r="D25" i="44"/>
  <c r="E25" i="44"/>
  <c r="F25" i="44"/>
  <c r="G25" i="44"/>
  <c r="D26" i="44"/>
  <c r="E26" i="44"/>
  <c r="F26" i="44"/>
  <c r="G26" i="44"/>
  <c r="D27" i="44"/>
  <c r="E27" i="44"/>
  <c r="F27" i="44"/>
  <c r="G27" i="44"/>
  <c r="D28" i="44"/>
  <c r="E28" i="44"/>
  <c r="F28" i="44"/>
  <c r="G28" i="44"/>
  <c r="D29" i="44"/>
  <c r="E29" i="44"/>
  <c r="F29" i="44"/>
  <c r="G29" i="44"/>
  <c r="D30" i="44"/>
  <c r="E30" i="44"/>
  <c r="F30" i="44"/>
  <c r="G30" i="44"/>
  <c r="D31" i="44"/>
  <c r="E31" i="44"/>
  <c r="F31" i="44"/>
  <c r="G31" i="44"/>
  <c r="D32" i="44"/>
  <c r="E32" i="44"/>
  <c r="F32" i="44"/>
  <c r="G32" i="44"/>
  <c r="D33" i="44"/>
  <c r="E33" i="44"/>
  <c r="F33" i="44"/>
  <c r="G33" i="44"/>
  <c r="D34" i="44"/>
  <c r="E34" i="44"/>
  <c r="F34" i="44"/>
  <c r="G34" i="44"/>
  <c r="D35" i="44"/>
  <c r="E35" i="44"/>
  <c r="F35" i="44"/>
  <c r="G35" i="44"/>
  <c r="D36" i="44"/>
  <c r="E36" i="44"/>
  <c r="F36" i="44"/>
  <c r="G36" i="44"/>
  <c r="D37" i="44"/>
  <c r="E37" i="44"/>
  <c r="F37" i="44"/>
  <c r="G37" i="44"/>
  <c r="D38" i="44"/>
  <c r="E38" i="44"/>
  <c r="F38" i="44"/>
  <c r="G38" i="44"/>
  <c r="D39" i="44"/>
  <c r="E39" i="44"/>
  <c r="F39" i="44"/>
  <c r="G39" i="44"/>
  <c r="D40" i="44"/>
  <c r="E40" i="44"/>
  <c r="F40" i="44"/>
  <c r="G40" i="44"/>
  <c r="D41" i="44"/>
  <c r="E41" i="44"/>
  <c r="F41" i="44"/>
  <c r="G41" i="44"/>
  <c r="D42" i="44"/>
  <c r="E42" i="44"/>
  <c r="F42" i="44"/>
  <c r="G42" i="44"/>
  <c r="D43" i="44"/>
  <c r="E43" i="44"/>
  <c r="F43" i="44"/>
  <c r="G43" i="44"/>
  <c r="D44" i="44"/>
  <c r="E44" i="44"/>
  <c r="F44" i="44"/>
  <c r="G44" i="44"/>
  <c r="D45" i="44"/>
  <c r="E45" i="44"/>
  <c r="F45" i="44"/>
  <c r="G45" i="44"/>
  <c r="D46" i="44"/>
  <c r="E46" i="44"/>
  <c r="F46" i="44"/>
  <c r="G46" i="44"/>
  <c r="D47" i="44"/>
  <c r="E47" i="44"/>
  <c r="F47" i="44"/>
  <c r="G47" i="44"/>
  <c r="D48" i="44"/>
  <c r="E48" i="44"/>
  <c r="F48" i="44"/>
  <c r="G48" i="44"/>
  <c r="D49" i="44"/>
  <c r="E49" i="44"/>
  <c r="F49" i="44"/>
  <c r="G49" i="44"/>
  <c r="D50" i="44"/>
  <c r="E50" i="44"/>
  <c r="F50" i="44"/>
  <c r="G50" i="44"/>
  <c r="D51" i="44"/>
  <c r="E51" i="44"/>
  <c r="F51" i="44"/>
  <c r="G51" i="44"/>
  <c r="D52" i="44"/>
  <c r="E52" i="44"/>
  <c r="F52" i="44"/>
  <c r="G52" i="44"/>
  <c r="D53" i="44"/>
  <c r="E53" i="44"/>
  <c r="F53" i="44"/>
  <c r="G53" i="44"/>
  <c r="D54" i="44"/>
  <c r="E54" i="44"/>
  <c r="F54" i="44"/>
  <c r="G54" i="44"/>
  <c r="D55" i="44"/>
  <c r="E55" i="44"/>
  <c r="F55" i="44"/>
  <c r="G55" i="44"/>
  <c r="D56" i="44"/>
  <c r="E56" i="44"/>
  <c r="F56" i="44"/>
  <c r="G56" i="44"/>
  <c r="D57" i="44"/>
  <c r="E57" i="44"/>
  <c r="F57" i="44"/>
  <c r="G57" i="44"/>
  <c r="D58" i="44"/>
  <c r="E58" i="44"/>
  <c r="F58" i="44"/>
  <c r="G58" i="44"/>
  <c r="D59" i="44"/>
  <c r="E59" i="44"/>
  <c r="F59" i="44"/>
  <c r="G59" i="44"/>
  <c r="D60" i="44"/>
  <c r="E60" i="44"/>
  <c r="F60" i="44"/>
  <c r="G60" i="44"/>
  <c r="D61" i="44"/>
  <c r="E61" i="44"/>
  <c r="F61" i="44"/>
  <c r="G61" i="44"/>
  <c r="D62" i="44"/>
  <c r="E62" i="44"/>
  <c r="F62" i="44"/>
  <c r="G62" i="44"/>
  <c r="D63" i="44"/>
  <c r="E63" i="44"/>
  <c r="F63" i="44"/>
  <c r="G63" i="44"/>
  <c r="D64" i="44"/>
  <c r="E64" i="44"/>
  <c r="F64" i="44"/>
  <c r="G64" i="44"/>
  <c r="D65" i="44"/>
  <c r="E65" i="44"/>
  <c r="F65" i="44"/>
  <c r="G65" i="44"/>
  <c r="D66" i="44"/>
  <c r="E66" i="44"/>
  <c r="F66" i="44"/>
  <c r="G66" i="44"/>
  <c r="D67" i="44"/>
  <c r="E67" i="44"/>
  <c r="F67" i="44"/>
  <c r="G67" i="44"/>
  <c r="D68" i="44"/>
  <c r="E68" i="44"/>
  <c r="F68" i="44"/>
  <c r="G68" i="44"/>
  <c r="D69" i="44"/>
  <c r="E69" i="44"/>
  <c r="F69" i="44"/>
  <c r="G69" i="44"/>
  <c r="D70" i="44"/>
  <c r="E70" i="44"/>
  <c r="F70" i="44"/>
  <c r="G70" i="44"/>
  <c r="D71" i="44"/>
  <c r="E71" i="44"/>
  <c r="F71" i="44"/>
  <c r="G71" i="44"/>
  <c r="D72" i="44"/>
  <c r="E72" i="44"/>
  <c r="F72" i="44"/>
  <c r="G72" i="44"/>
  <c r="D73" i="44"/>
  <c r="E73" i="44"/>
  <c r="F73" i="44"/>
  <c r="G73" i="44"/>
  <c r="D74" i="44"/>
  <c r="E74" i="44"/>
  <c r="F74" i="44"/>
  <c r="G74" i="44"/>
  <c r="D75" i="44"/>
  <c r="E75" i="44"/>
  <c r="F75" i="44"/>
  <c r="G75" i="44"/>
  <c r="D76" i="44"/>
  <c r="E76" i="44"/>
  <c r="F76" i="44"/>
  <c r="G76" i="44"/>
  <c r="D77" i="44"/>
  <c r="E77" i="44"/>
  <c r="F77" i="44"/>
  <c r="G77" i="44"/>
  <c r="D78" i="44"/>
  <c r="E78" i="44"/>
  <c r="F78" i="44"/>
  <c r="G78" i="44"/>
  <c r="D79" i="44"/>
  <c r="E79" i="44"/>
  <c r="F79" i="44"/>
  <c r="G79" i="44"/>
  <c r="D80" i="44"/>
  <c r="E80" i="44"/>
  <c r="F80" i="44"/>
  <c r="G80" i="44"/>
  <c r="D81" i="44"/>
  <c r="E81" i="44"/>
  <c r="F81" i="44"/>
  <c r="G81" i="44"/>
  <c r="D82" i="44"/>
  <c r="E82" i="44"/>
  <c r="F82" i="44"/>
  <c r="G82" i="44"/>
  <c r="D83" i="44"/>
  <c r="E83" i="44"/>
  <c r="F83" i="44"/>
  <c r="G83" i="44"/>
  <c r="D84" i="44"/>
  <c r="E84" i="44"/>
  <c r="F84" i="44"/>
  <c r="G84" i="44"/>
  <c r="D85" i="44"/>
  <c r="E85" i="44"/>
  <c r="F85" i="44"/>
  <c r="G85" i="44"/>
  <c r="D86" i="44"/>
  <c r="E86" i="44"/>
  <c r="F86" i="44"/>
  <c r="G86" i="44"/>
  <c r="D87" i="44"/>
  <c r="E87" i="44"/>
  <c r="F87" i="44"/>
  <c r="G87" i="44"/>
  <c r="D88" i="44"/>
  <c r="E88" i="44"/>
  <c r="F88" i="44"/>
  <c r="G88" i="44"/>
  <c r="D89" i="44"/>
  <c r="E89" i="44"/>
  <c r="F89" i="44"/>
  <c r="G89" i="44"/>
  <c r="D90" i="44"/>
  <c r="E90" i="44"/>
  <c r="F90" i="44"/>
  <c r="G90" i="44"/>
  <c r="D91" i="44"/>
  <c r="E91" i="44"/>
  <c r="F91" i="44"/>
  <c r="G91" i="44"/>
  <c r="D92" i="44"/>
  <c r="E92" i="44"/>
  <c r="F92" i="44"/>
  <c r="G92" i="44"/>
  <c r="D93" i="44"/>
  <c r="E93" i="44"/>
  <c r="F93" i="44"/>
  <c r="G93" i="44"/>
  <c r="D94" i="44"/>
  <c r="E94" i="44"/>
  <c r="F94" i="44"/>
  <c r="G94" i="44"/>
  <c r="D95" i="44"/>
  <c r="E95" i="44"/>
  <c r="F95" i="44"/>
  <c r="G95" i="44"/>
  <c r="D96" i="44"/>
  <c r="E96" i="44"/>
  <c r="F96" i="44"/>
  <c r="G96" i="44"/>
  <c r="D97" i="44"/>
  <c r="E97" i="44"/>
  <c r="F97" i="44"/>
  <c r="G97" i="44"/>
  <c r="D98" i="44"/>
  <c r="E98" i="44"/>
  <c r="F98" i="44"/>
  <c r="G98" i="44"/>
  <c r="D99" i="44"/>
  <c r="E99" i="44"/>
  <c r="F99" i="44"/>
  <c r="G99" i="44"/>
  <c r="D100" i="44"/>
  <c r="E100" i="44"/>
  <c r="F100" i="44"/>
  <c r="G100" i="44"/>
  <c r="D101" i="44"/>
  <c r="E101" i="44"/>
  <c r="F101" i="44"/>
  <c r="G101" i="44"/>
  <c r="D102" i="44"/>
  <c r="E102" i="44"/>
  <c r="F102" i="44"/>
  <c r="G102" i="44"/>
  <c r="D103" i="44"/>
  <c r="E103" i="44"/>
  <c r="F103" i="44"/>
  <c r="G103" i="44"/>
  <c r="D104" i="44"/>
  <c r="E104" i="44"/>
  <c r="F104" i="44"/>
  <c r="G104" i="44"/>
  <c r="D105" i="44"/>
  <c r="E105" i="44"/>
  <c r="F105" i="44"/>
  <c r="G105" i="44"/>
  <c r="D106" i="44"/>
  <c r="E106" i="44"/>
  <c r="F106" i="44"/>
  <c r="G106" i="44"/>
  <c r="D107" i="44"/>
  <c r="E107" i="44"/>
  <c r="F107" i="44"/>
  <c r="G107" i="44"/>
  <c r="D108" i="44"/>
  <c r="E108" i="44"/>
  <c r="F108" i="44"/>
  <c r="G108" i="44"/>
  <c r="D109" i="44"/>
  <c r="E109" i="44"/>
  <c r="F109" i="44"/>
  <c r="G109" i="44"/>
  <c r="D110" i="44"/>
  <c r="E110" i="44"/>
  <c r="F110" i="44"/>
  <c r="G110" i="44"/>
  <c r="D111" i="44"/>
  <c r="E111" i="44"/>
  <c r="F111" i="44"/>
  <c r="G111" i="44"/>
  <c r="D112" i="44"/>
  <c r="E112" i="44"/>
  <c r="F112" i="44"/>
  <c r="G112" i="44"/>
  <c r="D113" i="44"/>
  <c r="E113" i="44"/>
  <c r="F113" i="44"/>
  <c r="G113" i="44"/>
  <c r="D114" i="44"/>
  <c r="E114" i="44"/>
  <c r="F114" i="44"/>
  <c r="G114" i="44"/>
  <c r="D115" i="44"/>
  <c r="E115" i="44"/>
  <c r="F115" i="44"/>
  <c r="G115" i="44"/>
  <c r="D116" i="44"/>
  <c r="E116" i="44"/>
  <c r="F116" i="44"/>
  <c r="G116" i="44"/>
  <c r="D117" i="44"/>
  <c r="E117" i="44"/>
  <c r="F117" i="44"/>
  <c r="G117" i="44"/>
  <c r="D118" i="44"/>
  <c r="E118" i="44"/>
  <c r="F118" i="44"/>
  <c r="G118" i="44"/>
  <c r="D119" i="44"/>
  <c r="E119" i="44"/>
  <c r="F119" i="44"/>
  <c r="G119" i="44"/>
  <c r="D120" i="44"/>
  <c r="E120" i="44"/>
  <c r="F120" i="44"/>
  <c r="G120" i="44"/>
  <c r="D121" i="44"/>
  <c r="E121" i="44"/>
  <c r="F121" i="44"/>
  <c r="G121" i="44"/>
  <c r="D122" i="44"/>
  <c r="E122" i="44"/>
  <c r="F122" i="44"/>
  <c r="G122" i="44"/>
  <c r="D123" i="44"/>
  <c r="E123" i="44"/>
  <c r="F123" i="44"/>
  <c r="G123" i="44"/>
  <c r="D124" i="44"/>
  <c r="E124" i="44"/>
  <c r="F124" i="44"/>
  <c r="G124" i="44"/>
  <c r="D125" i="44"/>
  <c r="E125" i="44"/>
  <c r="F125" i="44"/>
  <c r="G125" i="44"/>
  <c r="D126" i="44"/>
  <c r="E126" i="44"/>
  <c r="F126" i="44"/>
  <c r="G126" i="44"/>
  <c r="D127" i="44"/>
  <c r="E127" i="44"/>
  <c r="F127" i="44"/>
  <c r="G127" i="44"/>
  <c r="D128" i="44"/>
  <c r="E128" i="44"/>
  <c r="F128" i="44"/>
  <c r="G128" i="44"/>
  <c r="D129" i="44"/>
  <c r="E129" i="44"/>
  <c r="F129" i="44"/>
  <c r="G129" i="44"/>
  <c r="D130" i="44"/>
  <c r="E130" i="44"/>
  <c r="F130" i="44"/>
  <c r="G130" i="44"/>
  <c r="D131" i="44"/>
  <c r="E131" i="44"/>
  <c r="F131" i="44"/>
  <c r="G131" i="44"/>
  <c r="D132" i="44"/>
  <c r="E132" i="44"/>
  <c r="F132" i="44"/>
  <c r="G132" i="44"/>
  <c r="D133" i="44"/>
  <c r="E133" i="44"/>
  <c r="F133" i="44"/>
  <c r="G133" i="44"/>
  <c r="D134" i="44"/>
  <c r="E134" i="44"/>
  <c r="F134" i="44"/>
  <c r="G134" i="44"/>
  <c r="D135" i="44"/>
  <c r="E135" i="44"/>
  <c r="F135" i="44"/>
  <c r="G135" i="44"/>
  <c r="D136" i="44"/>
  <c r="E136" i="44"/>
  <c r="F136" i="44"/>
  <c r="G136" i="44"/>
  <c r="D137" i="44"/>
  <c r="E137" i="44"/>
  <c r="F137" i="44"/>
  <c r="G137" i="44"/>
  <c r="D138" i="44"/>
  <c r="E138" i="44"/>
  <c r="F138" i="44"/>
  <c r="G138" i="44"/>
  <c r="D139" i="44"/>
  <c r="E139" i="44"/>
  <c r="F139" i="44"/>
  <c r="G139" i="44"/>
  <c r="D140" i="44"/>
  <c r="E140" i="44"/>
  <c r="F140" i="44"/>
  <c r="G140" i="44"/>
  <c r="D141" i="44"/>
  <c r="E141" i="44"/>
  <c r="F141" i="44"/>
  <c r="G141" i="44"/>
  <c r="D142" i="44"/>
  <c r="E142" i="44"/>
  <c r="F142" i="44"/>
  <c r="G142" i="44"/>
  <c r="D143" i="44"/>
  <c r="E143" i="44"/>
  <c r="F143" i="44"/>
  <c r="G143" i="44"/>
  <c r="D144" i="44"/>
  <c r="E144" i="44"/>
  <c r="F144" i="44"/>
  <c r="G144" i="44"/>
  <c r="D145" i="44"/>
  <c r="E145" i="44"/>
  <c r="F145" i="44"/>
  <c r="G145" i="44"/>
  <c r="D146" i="44"/>
  <c r="E146" i="44"/>
  <c r="F146" i="44"/>
  <c r="G146" i="44"/>
  <c r="D147" i="44"/>
  <c r="E147" i="44"/>
  <c r="F147" i="44"/>
  <c r="G147" i="44"/>
  <c r="D148" i="44"/>
  <c r="E148" i="44"/>
  <c r="F148" i="44"/>
  <c r="G148" i="44"/>
  <c r="D149" i="44"/>
  <c r="E149" i="44"/>
  <c r="F149" i="44"/>
  <c r="G149" i="44"/>
  <c r="D150" i="44"/>
  <c r="E150" i="44"/>
  <c r="F150" i="44"/>
  <c r="G150" i="44"/>
  <c r="D151" i="44"/>
  <c r="E151" i="44"/>
  <c r="F151" i="44"/>
  <c r="G151" i="44"/>
  <c r="D152" i="44"/>
  <c r="E152" i="44"/>
  <c r="F152" i="44"/>
  <c r="G152" i="44"/>
  <c r="D153" i="44"/>
  <c r="E153" i="44"/>
  <c r="F153" i="44"/>
  <c r="G153" i="44"/>
  <c r="D154" i="44"/>
  <c r="E154" i="44"/>
  <c r="F154" i="44"/>
  <c r="G154" i="44"/>
  <c r="D155" i="44"/>
  <c r="E155" i="44"/>
  <c r="F155" i="44"/>
  <c r="G155" i="44"/>
  <c r="D156" i="44"/>
  <c r="E156" i="44"/>
  <c r="F156" i="44"/>
  <c r="G156" i="44"/>
  <c r="D157" i="44"/>
  <c r="E157" i="44"/>
  <c r="F157" i="44"/>
  <c r="G157" i="44"/>
  <c r="D158" i="44"/>
  <c r="E158" i="44"/>
  <c r="F158" i="44"/>
  <c r="G158" i="44"/>
  <c r="D159" i="44"/>
  <c r="E159" i="44"/>
  <c r="F159" i="44"/>
  <c r="G159" i="44"/>
  <c r="D160" i="44"/>
  <c r="E160" i="44"/>
  <c r="F160" i="44"/>
  <c r="G160" i="44"/>
  <c r="D161" i="44"/>
  <c r="E161" i="44"/>
  <c r="F161" i="44"/>
  <c r="G161" i="44"/>
  <c r="D162" i="44"/>
  <c r="E162" i="44"/>
  <c r="F162" i="44"/>
  <c r="G162" i="44"/>
  <c r="D163" i="44"/>
  <c r="E163" i="44"/>
  <c r="F163" i="44"/>
  <c r="G163" i="44"/>
  <c r="D164" i="44"/>
  <c r="E164" i="44"/>
  <c r="F164" i="44"/>
  <c r="G164" i="44"/>
  <c r="D165" i="44"/>
  <c r="E165" i="44"/>
  <c r="F165" i="44"/>
  <c r="G165" i="44"/>
  <c r="D166" i="44"/>
  <c r="E166" i="44"/>
  <c r="F166" i="44"/>
  <c r="G166" i="44"/>
  <c r="D167" i="44"/>
  <c r="E167" i="44"/>
  <c r="F167" i="44"/>
  <c r="G167" i="44"/>
  <c r="D168" i="44"/>
  <c r="E168" i="44"/>
  <c r="F168" i="44"/>
  <c r="G168" i="44"/>
  <c r="D169" i="44"/>
  <c r="E169" i="44"/>
  <c r="F169" i="44"/>
  <c r="G169" i="44"/>
  <c r="D170" i="44"/>
  <c r="E170" i="44"/>
  <c r="F170" i="44"/>
  <c r="G170" i="44"/>
  <c r="D171" i="44"/>
  <c r="E171" i="44"/>
  <c r="F171" i="44"/>
  <c r="G171" i="44"/>
  <c r="D172" i="44"/>
  <c r="E172" i="44"/>
  <c r="F172" i="44"/>
  <c r="G172" i="44"/>
  <c r="D173" i="44"/>
  <c r="E173" i="44"/>
  <c r="F173" i="44"/>
  <c r="G173" i="44"/>
  <c r="D174" i="44"/>
  <c r="E174" i="44"/>
  <c r="F174" i="44"/>
  <c r="G174" i="44"/>
  <c r="D175" i="44"/>
  <c r="E175" i="44"/>
  <c r="F175" i="44"/>
  <c r="G175" i="44"/>
  <c r="D176" i="44"/>
  <c r="E176" i="44"/>
  <c r="F176" i="44"/>
  <c r="G176" i="44"/>
  <c r="D177" i="44"/>
  <c r="E177" i="44"/>
  <c r="F177" i="44"/>
  <c r="G177" i="44"/>
  <c r="D178" i="44"/>
  <c r="E178" i="44"/>
  <c r="F178" i="44"/>
  <c r="G178" i="44"/>
  <c r="D179" i="44"/>
  <c r="E179" i="44"/>
  <c r="F179" i="44"/>
  <c r="G179" i="44"/>
  <c r="D180" i="44"/>
  <c r="E180" i="44"/>
  <c r="F180" i="44"/>
  <c r="G180" i="44"/>
  <c r="D181" i="44"/>
  <c r="E181" i="44"/>
  <c r="F181" i="44"/>
  <c r="G181" i="44"/>
  <c r="D182" i="44"/>
  <c r="E182" i="44"/>
  <c r="F182" i="44"/>
  <c r="G182" i="44"/>
  <c r="D183" i="44"/>
  <c r="E183" i="44"/>
  <c r="F183" i="44"/>
  <c r="G183" i="44"/>
  <c r="D184" i="44"/>
  <c r="E184" i="44"/>
  <c r="F184" i="44"/>
  <c r="G184" i="44"/>
  <c r="D185" i="44"/>
  <c r="E185" i="44"/>
  <c r="F185" i="44"/>
  <c r="G185" i="44"/>
  <c r="D186" i="44"/>
  <c r="E186" i="44"/>
  <c r="F186" i="44"/>
  <c r="G186" i="44"/>
  <c r="D187" i="44"/>
  <c r="E187" i="44"/>
  <c r="F187" i="44"/>
  <c r="G187" i="44"/>
  <c r="D188" i="44"/>
  <c r="E188" i="44"/>
  <c r="F188" i="44"/>
  <c r="G188" i="44"/>
  <c r="D189" i="44"/>
  <c r="E189" i="44"/>
  <c r="F189" i="44"/>
  <c r="G189" i="44"/>
  <c r="D190" i="44"/>
  <c r="E190" i="44"/>
  <c r="F190" i="44"/>
  <c r="G190" i="44"/>
  <c r="D191" i="44"/>
  <c r="E191" i="44"/>
  <c r="F191" i="44"/>
  <c r="G191" i="44"/>
  <c r="D192" i="44"/>
  <c r="E192" i="44"/>
  <c r="F192" i="44"/>
  <c r="G192" i="44"/>
  <c r="D193" i="44"/>
  <c r="E193" i="44"/>
  <c r="F193" i="44"/>
  <c r="G193" i="44"/>
  <c r="D194" i="44"/>
  <c r="E194" i="44"/>
  <c r="F194" i="44"/>
  <c r="G194" i="44"/>
  <c r="D195" i="44"/>
  <c r="E195" i="44"/>
  <c r="F195" i="44"/>
  <c r="G195" i="44"/>
  <c r="D196" i="44"/>
  <c r="E196" i="44"/>
  <c r="F196" i="44"/>
  <c r="G196" i="44"/>
  <c r="D197" i="44"/>
  <c r="E197" i="44"/>
  <c r="F197" i="44"/>
  <c r="G197" i="44"/>
  <c r="D198" i="44"/>
  <c r="E198" i="44"/>
  <c r="F198" i="44"/>
  <c r="G198" i="44"/>
  <c r="D199" i="44"/>
  <c r="E199" i="44"/>
  <c r="F199" i="44"/>
  <c r="G199" i="44"/>
  <c r="D200" i="44"/>
  <c r="E200" i="44"/>
  <c r="F200" i="44"/>
  <c r="G200" i="44"/>
  <c r="D201" i="44"/>
  <c r="E201" i="44"/>
  <c r="F201" i="44"/>
  <c r="G201" i="44"/>
  <c r="D202" i="44"/>
  <c r="E202" i="44"/>
  <c r="F202" i="44"/>
  <c r="G202" i="44"/>
  <c r="D203" i="44"/>
  <c r="E203" i="44"/>
  <c r="F203" i="44"/>
  <c r="G203" i="44"/>
  <c r="D204" i="44"/>
  <c r="E204" i="44"/>
  <c r="F204" i="44"/>
  <c r="G204" i="44"/>
  <c r="D205" i="44"/>
  <c r="E205" i="44"/>
  <c r="F205" i="44"/>
  <c r="G205" i="44"/>
  <c r="D206" i="44"/>
  <c r="E206" i="44"/>
  <c r="F206" i="44"/>
  <c r="G206" i="44"/>
  <c r="D207" i="44"/>
  <c r="E207" i="44"/>
  <c r="F207" i="44"/>
  <c r="G207" i="44"/>
  <c r="D208" i="44"/>
  <c r="E208" i="44"/>
  <c r="F208" i="44"/>
  <c r="G208" i="44"/>
  <c r="D209" i="44"/>
  <c r="E209" i="44"/>
  <c r="F209" i="44"/>
  <c r="G209" i="44"/>
  <c r="D210" i="44"/>
  <c r="E210" i="44"/>
  <c r="F210" i="44"/>
  <c r="G210" i="44"/>
  <c r="D211" i="44"/>
  <c r="E211" i="44"/>
  <c r="F211" i="44"/>
  <c r="G211" i="44"/>
  <c r="D212" i="44"/>
  <c r="E212" i="44"/>
  <c r="F212" i="44"/>
  <c r="G212" i="44"/>
  <c r="D213" i="44"/>
  <c r="E213" i="44"/>
  <c r="F213" i="44"/>
  <c r="G213" i="44"/>
  <c r="D214" i="44"/>
  <c r="E214" i="44"/>
  <c r="F214" i="44"/>
  <c r="G214" i="44"/>
  <c r="D215" i="44"/>
  <c r="E215" i="44"/>
  <c r="F215" i="44"/>
  <c r="G215" i="44"/>
  <c r="D216" i="44"/>
  <c r="E216" i="44"/>
  <c r="F216" i="44"/>
  <c r="G216" i="44"/>
  <c r="D217" i="44"/>
  <c r="E217" i="44"/>
  <c r="F217" i="44"/>
  <c r="G217" i="44"/>
  <c r="D218" i="44"/>
  <c r="E218" i="44"/>
  <c r="F218" i="44"/>
  <c r="G218" i="44"/>
  <c r="D219" i="44"/>
  <c r="E219" i="44"/>
  <c r="F219" i="44"/>
  <c r="G219" i="44"/>
  <c r="D220" i="44"/>
  <c r="E220" i="44"/>
  <c r="F220" i="44"/>
  <c r="G220" i="44"/>
  <c r="D221" i="44"/>
  <c r="E221" i="44"/>
  <c r="F221" i="44"/>
  <c r="G221" i="44"/>
  <c r="D222" i="44"/>
  <c r="E222" i="44"/>
  <c r="F222" i="44"/>
  <c r="G222" i="44"/>
  <c r="D223" i="44"/>
  <c r="E223" i="44"/>
  <c r="F223" i="44"/>
  <c r="G223" i="44"/>
  <c r="D224" i="44"/>
  <c r="E224" i="44"/>
  <c r="F224" i="44"/>
  <c r="G224" i="44"/>
  <c r="D225" i="44"/>
  <c r="E225" i="44"/>
  <c r="F225" i="44"/>
  <c r="G225" i="44"/>
  <c r="D226" i="44"/>
  <c r="E226" i="44"/>
  <c r="F226" i="44"/>
  <c r="G226" i="44"/>
  <c r="D227" i="44"/>
  <c r="E227" i="44"/>
  <c r="F227" i="44"/>
  <c r="G227" i="44"/>
  <c r="D228" i="44"/>
  <c r="E228" i="44"/>
  <c r="F228" i="44"/>
  <c r="G228" i="44"/>
  <c r="D229" i="44"/>
  <c r="E229" i="44"/>
  <c r="F229" i="44"/>
  <c r="G229" i="44"/>
  <c r="D230" i="44"/>
  <c r="E230" i="44"/>
  <c r="F230" i="44"/>
  <c r="G230" i="44"/>
  <c r="D231" i="44"/>
  <c r="E231" i="44"/>
  <c r="F231" i="44"/>
  <c r="G231" i="44"/>
  <c r="D232" i="44"/>
  <c r="E232" i="44"/>
  <c r="F232" i="44"/>
  <c r="G232" i="44"/>
  <c r="D233" i="44"/>
  <c r="E233" i="44"/>
  <c r="F233" i="44"/>
  <c r="G233" i="44"/>
  <c r="D234" i="44"/>
  <c r="E234" i="44"/>
  <c r="F234" i="44"/>
  <c r="G234" i="44"/>
  <c r="D235" i="44"/>
  <c r="E235" i="44"/>
  <c r="F235" i="44"/>
  <c r="G235" i="44"/>
  <c r="D236" i="44"/>
  <c r="E236" i="44"/>
  <c r="F236" i="44"/>
  <c r="G236" i="44"/>
  <c r="D237" i="44"/>
  <c r="E237" i="44"/>
  <c r="F237" i="44"/>
  <c r="G237" i="44"/>
  <c r="D238" i="44"/>
  <c r="E238" i="44"/>
  <c r="F238" i="44"/>
  <c r="G238" i="44"/>
  <c r="D239" i="44"/>
  <c r="E239" i="44"/>
  <c r="F239" i="44"/>
  <c r="G239" i="44"/>
  <c r="D240" i="44"/>
  <c r="E240" i="44"/>
  <c r="F240" i="44"/>
  <c r="G240" i="44"/>
  <c r="D241" i="44"/>
  <c r="E241" i="44"/>
  <c r="F241" i="44"/>
  <c r="G241" i="44"/>
  <c r="D242" i="44"/>
  <c r="E242" i="44"/>
  <c r="F242" i="44"/>
  <c r="G242" i="44"/>
  <c r="D243" i="44"/>
  <c r="E243" i="44"/>
  <c r="F243" i="44"/>
  <c r="G243" i="44"/>
  <c r="D244" i="44"/>
  <c r="E244" i="44"/>
  <c r="F244" i="44"/>
  <c r="G244" i="44"/>
  <c r="D245" i="44"/>
  <c r="E245" i="44"/>
  <c r="F245" i="44"/>
  <c r="G245" i="44"/>
  <c r="D246" i="44"/>
  <c r="E246" i="44"/>
  <c r="F246" i="44"/>
  <c r="G246" i="44"/>
  <c r="D247" i="44"/>
  <c r="E247" i="44"/>
  <c r="F247" i="44"/>
  <c r="G247" i="44"/>
  <c r="D248" i="44"/>
  <c r="E248" i="44"/>
  <c r="F248" i="44"/>
  <c r="G248" i="44"/>
  <c r="D249" i="44"/>
  <c r="E249" i="44"/>
  <c r="F249" i="44"/>
  <c r="G249" i="44"/>
  <c r="D250" i="44"/>
  <c r="E250" i="44"/>
  <c r="F250" i="44"/>
  <c r="G250" i="44"/>
  <c r="D251" i="44"/>
  <c r="E251" i="44"/>
  <c r="F251" i="44"/>
  <c r="G251" i="44"/>
  <c r="D252" i="44"/>
  <c r="E252" i="44"/>
  <c r="F252" i="44"/>
  <c r="G252" i="44"/>
  <c r="D253" i="44"/>
  <c r="E253" i="44"/>
  <c r="F253" i="44"/>
  <c r="G253" i="44"/>
  <c r="D254" i="44"/>
  <c r="E254" i="44"/>
  <c r="F254" i="44"/>
  <c r="G254" i="44"/>
  <c r="D255" i="44"/>
  <c r="E255" i="44"/>
  <c r="F255" i="44"/>
  <c r="G255" i="44"/>
  <c r="D256" i="44"/>
  <c r="E256" i="44"/>
  <c r="F256" i="44"/>
  <c r="G256" i="44"/>
  <c r="D257" i="44"/>
  <c r="E257" i="44"/>
  <c r="F257" i="44"/>
  <c r="G257" i="44"/>
  <c r="D258" i="44"/>
  <c r="E258" i="44"/>
  <c r="F258" i="44"/>
  <c r="G258" i="44"/>
  <c r="D259" i="44"/>
  <c r="E259" i="44"/>
  <c r="F259" i="44"/>
  <c r="G259" i="44"/>
  <c r="D260" i="44"/>
  <c r="E260" i="44"/>
  <c r="F260" i="44"/>
  <c r="G260" i="44"/>
  <c r="D261" i="44"/>
  <c r="E261" i="44"/>
  <c r="F261" i="44"/>
  <c r="G261" i="44"/>
  <c r="D262" i="44"/>
  <c r="E262" i="44"/>
  <c r="F262" i="44"/>
  <c r="G262" i="44"/>
  <c r="D263" i="44"/>
  <c r="E263" i="44"/>
  <c r="F263" i="44"/>
  <c r="G263" i="44"/>
  <c r="D264" i="44"/>
  <c r="E264" i="44"/>
  <c r="F264" i="44"/>
  <c r="G264" i="44"/>
  <c r="D265" i="44"/>
  <c r="E265" i="44"/>
  <c r="F265" i="44"/>
  <c r="G265" i="44"/>
  <c r="D266" i="44"/>
  <c r="E266" i="44"/>
  <c r="F266" i="44"/>
  <c r="G266" i="44"/>
  <c r="D267" i="44"/>
  <c r="E267" i="44"/>
  <c r="F267" i="44"/>
  <c r="G267" i="44"/>
  <c r="D268" i="44"/>
  <c r="E268" i="44"/>
  <c r="F268" i="44"/>
  <c r="G268" i="44"/>
  <c r="D269" i="44"/>
  <c r="E269" i="44"/>
  <c r="F269" i="44"/>
  <c r="G269" i="44"/>
  <c r="D270" i="44"/>
  <c r="E270" i="44"/>
  <c r="F270" i="44"/>
  <c r="G270" i="44"/>
  <c r="D271" i="44"/>
  <c r="E271" i="44"/>
  <c r="F271" i="44"/>
  <c r="G271" i="44"/>
  <c r="D272" i="44"/>
  <c r="E272" i="44"/>
  <c r="F272" i="44"/>
  <c r="G272" i="44"/>
  <c r="D273" i="44"/>
  <c r="E273" i="44"/>
  <c r="F273" i="44"/>
  <c r="G273" i="44"/>
  <c r="D274" i="44"/>
  <c r="E274" i="44"/>
  <c r="F274" i="44"/>
  <c r="G274" i="44"/>
  <c r="D275" i="44"/>
  <c r="E275" i="44"/>
  <c r="F275" i="44"/>
  <c r="G275" i="44"/>
  <c r="D276" i="44"/>
  <c r="E276" i="44"/>
  <c r="F276" i="44"/>
  <c r="G276" i="44"/>
  <c r="D277" i="44"/>
  <c r="E277" i="44"/>
  <c r="F277" i="44"/>
  <c r="G277" i="44"/>
  <c r="D278" i="44"/>
  <c r="E278" i="44"/>
  <c r="F278" i="44"/>
  <c r="G278" i="44"/>
  <c r="D279" i="44"/>
  <c r="E279" i="44"/>
  <c r="F279" i="44"/>
  <c r="G279" i="44"/>
  <c r="D280" i="44"/>
  <c r="E280" i="44"/>
  <c r="F280" i="44"/>
  <c r="G280" i="44"/>
  <c r="D281" i="44"/>
  <c r="E281" i="44"/>
  <c r="F281" i="44"/>
  <c r="G281" i="44"/>
  <c r="D282" i="44"/>
  <c r="E282" i="44"/>
  <c r="F282" i="44"/>
  <c r="G282" i="44"/>
  <c r="D283" i="44"/>
  <c r="E283" i="44"/>
  <c r="F283" i="44"/>
  <c r="G283" i="44"/>
  <c r="D284" i="44"/>
  <c r="E284" i="44"/>
  <c r="F284" i="44"/>
  <c r="G284" i="44"/>
  <c r="D285" i="44"/>
  <c r="E285" i="44"/>
  <c r="F285" i="44"/>
  <c r="G285" i="44"/>
  <c r="D286" i="44"/>
  <c r="E286" i="44"/>
  <c r="F286" i="44"/>
  <c r="G286" i="44"/>
  <c r="D287" i="44"/>
  <c r="E287" i="44"/>
  <c r="F287" i="44"/>
  <c r="G287" i="44"/>
  <c r="D288" i="44"/>
  <c r="E288" i="44"/>
  <c r="F288" i="44"/>
  <c r="G288" i="44"/>
  <c r="D289" i="44"/>
  <c r="E289" i="44"/>
  <c r="F289" i="44"/>
  <c r="G289" i="44"/>
  <c r="D290" i="44"/>
  <c r="E290" i="44"/>
  <c r="F290" i="44"/>
  <c r="G290" i="44"/>
  <c r="D291" i="44"/>
  <c r="E291" i="44"/>
  <c r="F291" i="44"/>
  <c r="G291" i="44"/>
  <c r="D292" i="44"/>
  <c r="E292" i="44"/>
  <c r="F292" i="44"/>
  <c r="G292" i="44"/>
  <c r="D293" i="44"/>
  <c r="E293" i="44"/>
  <c r="F293" i="44"/>
  <c r="G293" i="44"/>
  <c r="D294" i="44"/>
  <c r="E294" i="44"/>
  <c r="F294" i="44"/>
  <c r="G294" i="44"/>
  <c r="D295" i="44"/>
  <c r="E295" i="44"/>
  <c r="F295" i="44"/>
  <c r="G295" i="44"/>
  <c r="D296" i="44"/>
  <c r="E296" i="44"/>
  <c r="F296" i="44"/>
  <c r="G296" i="44"/>
  <c r="D297" i="44"/>
  <c r="E297" i="44"/>
  <c r="F297" i="44"/>
  <c r="G297" i="44"/>
  <c r="D298" i="44"/>
  <c r="E298" i="44"/>
  <c r="F298" i="44"/>
  <c r="G298" i="44"/>
  <c r="D299" i="44"/>
  <c r="E299" i="44"/>
  <c r="F299" i="44"/>
  <c r="G299" i="44"/>
  <c r="D300" i="44"/>
  <c r="E300" i="44"/>
  <c r="F300" i="44"/>
  <c r="G300" i="44"/>
  <c r="D301" i="44"/>
  <c r="E301" i="44"/>
  <c r="F301" i="44"/>
  <c r="G301" i="44"/>
  <c r="D302" i="44"/>
  <c r="E302" i="44"/>
  <c r="F302" i="44"/>
  <c r="G302" i="44"/>
  <c r="D303" i="44"/>
  <c r="E303" i="44"/>
  <c r="F303" i="44"/>
  <c r="G303" i="44"/>
  <c r="D304" i="44"/>
  <c r="E304" i="44"/>
  <c r="F304" i="44"/>
  <c r="G304" i="44"/>
  <c r="D305" i="44"/>
  <c r="E305" i="44"/>
  <c r="F305" i="44"/>
  <c r="G305" i="44"/>
  <c r="D306" i="44"/>
  <c r="E306" i="44"/>
  <c r="F306" i="44"/>
  <c r="G306" i="44"/>
  <c r="D307" i="44"/>
  <c r="E307" i="44"/>
  <c r="F307" i="44"/>
  <c r="G307" i="44"/>
  <c r="D308" i="44"/>
  <c r="E308" i="44"/>
  <c r="F308" i="44"/>
  <c r="G308" i="44"/>
  <c r="D309" i="44"/>
  <c r="E309" i="44"/>
  <c r="F309" i="44"/>
  <c r="G309" i="44"/>
  <c r="D310" i="44"/>
  <c r="E310" i="44"/>
  <c r="F310" i="44"/>
  <c r="G310" i="44"/>
  <c r="D311" i="44"/>
  <c r="E311" i="44"/>
  <c r="F311" i="44"/>
  <c r="G311" i="44"/>
  <c r="D312" i="44"/>
  <c r="E312" i="44"/>
  <c r="F312" i="44"/>
  <c r="G312" i="44"/>
  <c r="D313" i="44"/>
  <c r="E313" i="44"/>
  <c r="F313" i="44"/>
  <c r="G313" i="44"/>
  <c r="D314" i="44"/>
  <c r="E314" i="44"/>
  <c r="F314" i="44"/>
  <c r="G314" i="44"/>
  <c r="D315" i="44"/>
  <c r="E315" i="44"/>
  <c r="F315" i="44"/>
  <c r="G315" i="44"/>
  <c r="D316" i="44"/>
  <c r="E316" i="44"/>
  <c r="F316" i="44"/>
  <c r="G316" i="44"/>
  <c r="D317" i="44"/>
  <c r="E317" i="44"/>
  <c r="F317" i="44"/>
  <c r="G317" i="44"/>
  <c r="D318" i="44"/>
  <c r="E318" i="44"/>
  <c r="F318" i="44"/>
  <c r="G318" i="44"/>
  <c r="D319" i="44"/>
  <c r="E319" i="44"/>
  <c r="F319" i="44"/>
  <c r="G319" i="44"/>
  <c r="D320" i="44"/>
  <c r="E320" i="44"/>
  <c r="F320" i="44"/>
  <c r="G320" i="44"/>
  <c r="D321" i="44"/>
  <c r="E321" i="44"/>
  <c r="F321" i="44"/>
  <c r="G321" i="44"/>
  <c r="D322" i="44"/>
  <c r="E322" i="44"/>
  <c r="F322" i="44"/>
  <c r="G322" i="44"/>
  <c r="D323" i="44"/>
  <c r="E323" i="44"/>
  <c r="F323" i="44"/>
  <c r="G323" i="44"/>
  <c r="D324" i="44"/>
  <c r="E324" i="44"/>
  <c r="F324" i="44"/>
  <c r="G324" i="44"/>
  <c r="D325" i="44"/>
  <c r="E325" i="44"/>
  <c r="F325" i="44"/>
  <c r="G325" i="44"/>
  <c r="D326" i="44"/>
  <c r="E326" i="44"/>
  <c r="F326" i="44"/>
  <c r="G326" i="44"/>
  <c r="D327" i="44"/>
  <c r="E327" i="44"/>
  <c r="F327" i="44"/>
  <c r="G327" i="44"/>
  <c r="D328" i="44"/>
  <c r="E328" i="44"/>
  <c r="F328" i="44"/>
  <c r="G328" i="44"/>
  <c r="D329" i="44"/>
  <c r="E329" i="44"/>
  <c r="F329" i="44"/>
  <c r="G329" i="44"/>
  <c r="D330" i="44"/>
  <c r="E330" i="44"/>
  <c r="F330" i="44"/>
  <c r="G330" i="44"/>
  <c r="D331" i="44"/>
  <c r="E331" i="44"/>
  <c r="F331" i="44"/>
  <c r="G331" i="44"/>
  <c r="D332" i="44"/>
  <c r="E332" i="44"/>
  <c r="F332" i="44"/>
  <c r="G332" i="44"/>
  <c r="D333" i="44"/>
  <c r="E333" i="44"/>
  <c r="F333" i="44"/>
  <c r="G333" i="44"/>
  <c r="D334" i="44"/>
  <c r="E334" i="44"/>
  <c r="F334" i="44"/>
  <c r="G334" i="44"/>
  <c r="D335" i="44"/>
  <c r="E335" i="44"/>
  <c r="F335" i="44"/>
  <c r="G335" i="44"/>
  <c r="D336" i="44"/>
  <c r="E336" i="44"/>
  <c r="F336" i="44"/>
  <c r="G336" i="44"/>
  <c r="D337" i="44"/>
  <c r="E337" i="44"/>
  <c r="F337" i="44"/>
  <c r="G337" i="44"/>
  <c r="D338" i="44"/>
  <c r="E338" i="44"/>
  <c r="F338" i="44"/>
  <c r="G338" i="44"/>
  <c r="D339" i="44"/>
  <c r="E339" i="44"/>
  <c r="F339" i="44"/>
  <c r="G339" i="44"/>
  <c r="D340" i="44"/>
  <c r="E340" i="44"/>
  <c r="F340" i="44"/>
  <c r="G340" i="44"/>
  <c r="D341" i="44"/>
  <c r="E341" i="44"/>
  <c r="F341" i="44"/>
  <c r="G341" i="44"/>
  <c r="D342" i="44"/>
  <c r="E342" i="44"/>
  <c r="F342" i="44"/>
  <c r="G342" i="44"/>
  <c r="D343" i="44"/>
  <c r="E343" i="44"/>
  <c r="F343" i="44"/>
  <c r="G343" i="44"/>
  <c r="D344" i="44"/>
  <c r="E344" i="44"/>
  <c r="F344" i="44"/>
  <c r="G344" i="44"/>
  <c r="D345" i="44"/>
  <c r="E345" i="44"/>
  <c r="F345" i="44"/>
  <c r="G345" i="44"/>
  <c r="D346" i="44"/>
  <c r="E346" i="44"/>
  <c r="F346" i="44"/>
  <c r="G346" i="44"/>
  <c r="D347" i="44"/>
  <c r="E347" i="44"/>
  <c r="F347" i="44"/>
  <c r="G347" i="44"/>
  <c r="D348" i="44"/>
  <c r="E348" i="44"/>
  <c r="F348" i="44"/>
  <c r="G348" i="44"/>
  <c r="D349" i="44"/>
  <c r="E349" i="44"/>
  <c r="F349" i="44"/>
  <c r="G349" i="44"/>
  <c r="D350" i="44"/>
  <c r="E350" i="44"/>
  <c r="F350" i="44"/>
  <c r="G350" i="44"/>
  <c r="D351" i="44"/>
  <c r="E351" i="44"/>
  <c r="F351" i="44"/>
  <c r="G351" i="44"/>
  <c r="D352" i="44"/>
  <c r="E352" i="44"/>
  <c r="F352" i="44"/>
  <c r="G352" i="44"/>
  <c r="D353" i="44"/>
  <c r="E353" i="44"/>
  <c r="F353" i="44"/>
  <c r="G353" i="44"/>
  <c r="D354" i="44"/>
  <c r="E354" i="44"/>
  <c r="F354" i="44"/>
  <c r="G354" i="44"/>
  <c r="D355" i="44"/>
  <c r="E355" i="44"/>
  <c r="F355" i="44"/>
  <c r="G355" i="44"/>
  <c r="D356" i="44"/>
  <c r="E356" i="44"/>
  <c r="F356" i="44"/>
  <c r="G356" i="44"/>
  <c r="D357" i="44"/>
  <c r="E357" i="44"/>
  <c r="F357" i="44"/>
  <c r="G357" i="44"/>
  <c r="D358" i="44"/>
  <c r="E358" i="44"/>
  <c r="F358" i="44"/>
  <c r="G358" i="44"/>
  <c r="D359" i="44"/>
  <c r="E359" i="44"/>
  <c r="F359" i="44"/>
  <c r="G359" i="44"/>
  <c r="D360" i="44"/>
  <c r="E360" i="44"/>
  <c r="F360" i="44"/>
  <c r="G360" i="44"/>
  <c r="D361" i="44"/>
  <c r="E361" i="44"/>
  <c r="F361" i="44"/>
  <c r="G361" i="44"/>
  <c r="D362" i="44"/>
  <c r="E362" i="44"/>
  <c r="F362" i="44"/>
  <c r="G362" i="44"/>
  <c r="D363" i="44"/>
  <c r="E363" i="44"/>
  <c r="F363" i="44"/>
  <c r="G363" i="44"/>
  <c r="D364" i="44"/>
  <c r="E364" i="44"/>
  <c r="F364" i="44"/>
  <c r="G364" i="44"/>
  <c r="D365" i="44"/>
  <c r="E365" i="44"/>
  <c r="F365" i="44"/>
  <c r="G365" i="44"/>
  <c r="D366" i="44"/>
  <c r="E366" i="44"/>
  <c r="F366" i="44"/>
  <c r="G366" i="44"/>
  <c r="D367" i="44"/>
  <c r="E367" i="44"/>
  <c r="F367" i="44"/>
  <c r="G367" i="44"/>
  <c r="D368" i="44"/>
  <c r="E368" i="44"/>
  <c r="F368" i="44"/>
  <c r="G368" i="44"/>
  <c r="D369" i="44"/>
  <c r="E369" i="44"/>
  <c r="F369" i="44"/>
  <c r="G369" i="44"/>
  <c r="D370" i="44"/>
  <c r="E370" i="44"/>
  <c r="F370" i="44"/>
  <c r="G370" i="44"/>
  <c r="D371" i="44"/>
  <c r="E371" i="44"/>
  <c r="F371" i="44"/>
  <c r="G371" i="44"/>
  <c r="D372" i="44"/>
  <c r="E372" i="44"/>
  <c r="F372" i="44"/>
  <c r="G372" i="44"/>
  <c r="D373" i="44"/>
  <c r="E373" i="44"/>
  <c r="F373" i="44"/>
  <c r="G373" i="44"/>
  <c r="D374" i="44"/>
  <c r="E374" i="44"/>
  <c r="F374" i="44"/>
  <c r="G374" i="44"/>
  <c r="D375" i="44"/>
  <c r="E375" i="44"/>
  <c r="F375" i="44"/>
  <c r="G375" i="44"/>
  <c r="D376" i="44"/>
  <c r="E376" i="44"/>
  <c r="F376" i="44"/>
  <c r="G376" i="44"/>
  <c r="D377" i="44"/>
  <c r="E377" i="44"/>
  <c r="F377" i="44"/>
  <c r="G377" i="44"/>
  <c r="D378" i="44"/>
  <c r="E378" i="44"/>
  <c r="F378" i="44"/>
  <c r="G378" i="44"/>
  <c r="D379" i="44"/>
  <c r="E379" i="44"/>
  <c r="F379" i="44"/>
  <c r="G379" i="44"/>
  <c r="D380" i="44"/>
  <c r="E380" i="44"/>
  <c r="F380" i="44"/>
  <c r="G380" i="44"/>
  <c r="D381" i="44"/>
  <c r="E381" i="44"/>
  <c r="F381" i="44"/>
  <c r="G381" i="44"/>
  <c r="D382" i="44"/>
  <c r="E382" i="44"/>
  <c r="F382" i="44"/>
  <c r="G382" i="44"/>
  <c r="D383" i="44"/>
  <c r="E383" i="44"/>
  <c r="F383" i="44"/>
  <c r="G383" i="44"/>
  <c r="D384" i="44"/>
  <c r="E384" i="44"/>
  <c r="F384" i="44"/>
  <c r="G384" i="44"/>
  <c r="D385" i="44"/>
  <c r="E385" i="44"/>
  <c r="F385" i="44"/>
  <c r="G385" i="44"/>
  <c r="D386" i="44"/>
  <c r="E386" i="44"/>
  <c r="F386" i="44"/>
  <c r="G386" i="44"/>
  <c r="D387" i="44"/>
  <c r="E387" i="44"/>
  <c r="F387" i="44"/>
  <c r="G387" i="44"/>
  <c r="D388" i="44"/>
  <c r="E388" i="44"/>
  <c r="F388" i="44"/>
  <c r="G388" i="44"/>
  <c r="D389" i="44"/>
  <c r="E389" i="44"/>
  <c r="F389" i="44"/>
  <c r="G389" i="44"/>
  <c r="D390" i="44"/>
  <c r="E390" i="44"/>
  <c r="F390" i="44"/>
  <c r="G390" i="44"/>
  <c r="D391" i="44"/>
  <c r="E391" i="44"/>
  <c r="F391" i="44"/>
  <c r="G391" i="44"/>
  <c r="D392" i="44"/>
  <c r="E392" i="44"/>
  <c r="F392" i="44"/>
  <c r="G392" i="44"/>
  <c r="D393" i="44"/>
  <c r="E393" i="44"/>
  <c r="F393" i="44"/>
  <c r="G393" i="44"/>
  <c r="D394" i="44"/>
  <c r="E394" i="44"/>
  <c r="F394" i="44"/>
  <c r="G394" i="44"/>
  <c r="D395" i="44"/>
  <c r="E395" i="44"/>
  <c r="F395" i="44"/>
  <c r="G395" i="44"/>
  <c r="D396" i="44"/>
  <c r="E396" i="44"/>
  <c r="F396" i="44"/>
  <c r="G396" i="44"/>
  <c r="D397" i="44"/>
  <c r="E397" i="44"/>
  <c r="F397" i="44"/>
  <c r="G397" i="44"/>
  <c r="D398" i="44"/>
  <c r="E398" i="44"/>
  <c r="F398" i="44"/>
  <c r="G398" i="44"/>
  <c r="D399" i="44"/>
  <c r="E399" i="44"/>
  <c r="F399" i="44"/>
  <c r="G399" i="44"/>
  <c r="D400" i="44"/>
  <c r="E400" i="44"/>
  <c r="F400" i="44"/>
  <c r="G400" i="44"/>
  <c r="D401" i="44"/>
  <c r="E401" i="44"/>
  <c r="F401" i="44"/>
  <c r="G401" i="44"/>
  <c r="D402" i="44"/>
  <c r="E402" i="44"/>
  <c r="F402" i="44"/>
  <c r="G402" i="44"/>
  <c r="D403" i="44"/>
  <c r="E403" i="44"/>
  <c r="F403" i="44"/>
  <c r="G403" i="44"/>
  <c r="D404" i="44"/>
  <c r="E404" i="44"/>
  <c r="F404" i="44"/>
  <c r="G404" i="44"/>
  <c r="D405" i="44"/>
  <c r="E405" i="44"/>
  <c r="F405" i="44"/>
  <c r="G405" i="44"/>
  <c r="D406" i="44"/>
  <c r="E406" i="44"/>
  <c r="F406" i="44"/>
  <c r="G406" i="44"/>
  <c r="D407" i="44"/>
  <c r="E407" i="44"/>
  <c r="F407" i="44"/>
  <c r="G407" i="44"/>
  <c r="D408" i="44"/>
  <c r="E408" i="44"/>
  <c r="F408" i="44"/>
  <c r="G408" i="44"/>
  <c r="D409" i="44"/>
  <c r="E409" i="44"/>
  <c r="F409" i="44"/>
  <c r="G409" i="44"/>
  <c r="D410" i="44"/>
  <c r="E410" i="44"/>
  <c r="F410" i="44"/>
  <c r="G410" i="44"/>
  <c r="D411" i="44"/>
  <c r="E411" i="44"/>
  <c r="F411" i="44"/>
  <c r="G411" i="44"/>
  <c r="D412" i="44"/>
  <c r="E412" i="44"/>
  <c r="F412" i="44"/>
  <c r="G412" i="44"/>
  <c r="D413" i="44"/>
  <c r="E413" i="44"/>
  <c r="F413" i="44"/>
  <c r="G413" i="44"/>
  <c r="D414" i="44"/>
  <c r="E414" i="44"/>
  <c r="F414" i="44"/>
  <c r="G414" i="44"/>
  <c r="D415" i="44"/>
  <c r="E415" i="44"/>
  <c r="F415" i="44"/>
  <c r="G415" i="44"/>
  <c r="D416" i="44"/>
  <c r="E416" i="44"/>
  <c r="F416" i="44"/>
  <c r="G416" i="44"/>
  <c r="D417" i="44"/>
  <c r="E417" i="44"/>
  <c r="F417" i="44"/>
  <c r="G417" i="44"/>
  <c r="D418" i="44"/>
  <c r="E418" i="44"/>
  <c r="F418" i="44"/>
  <c r="G418" i="44"/>
  <c r="D419" i="44"/>
  <c r="E419" i="44"/>
  <c r="F419" i="44"/>
  <c r="G419" i="44"/>
  <c r="D420" i="44"/>
  <c r="E420" i="44"/>
  <c r="F420" i="44"/>
  <c r="G420" i="44"/>
  <c r="D421" i="44"/>
  <c r="E421" i="44"/>
  <c r="F421" i="44"/>
  <c r="G421" i="44"/>
  <c r="D422" i="44"/>
  <c r="E422" i="44"/>
  <c r="F422" i="44"/>
  <c r="G422" i="44"/>
  <c r="D423" i="44"/>
  <c r="E423" i="44"/>
  <c r="F423" i="44"/>
  <c r="G423" i="44"/>
  <c r="D424" i="44"/>
  <c r="E424" i="44"/>
  <c r="F424" i="44"/>
  <c r="G424" i="44"/>
  <c r="D425" i="44"/>
  <c r="E425" i="44"/>
  <c r="F425" i="44"/>
  <c r="G425" i="44"/>
  <c r="D426" i="44"/>
  <c r="E426" i="44"/>
  <c r="F426" i="44"/>
  <c r="G426" i="44"/>
  <c r="D427" i="44"/>
  <c r="E427" i="44"/>
  <c r="F427" i="44"/>
  <c r="G427" i="44"/>
  <c r="D428" i="44"/>
  <c r="E428" i="44"/>
  <c r="F428" i="44"/>
  <c r="G428" i="44"/>
  <c r="D429" i="44"/>
  <c r="E429" i="44"/>
  <c r="F429" i="44"/>
  <c r="G429" i="44"/>
  <c r="D430" i="44"/>
  <c r="E430" i="44"/>
  <c r="F430" i="44"/>
  <c r="G430" i="44"/>
  <c r="D431" i="44"/>
  <c r="E431" i="44"/>
  <c r="F431" i="44"/>
  <c r="G431" i="44"/>
  <c r="D432" i="44"/>
  <c r="E432" i="44"/>
  <c r="F432" i="44"/>
  <c r="G432" i="44"/>
  <c r="D433" i="44"/>
  <c r="E433" i="44"/>
  <c r="F433" i="44"/>
  <c r="G433" i="44"/>
  <c r="D434" i="44"/>
  <c r="E434" i="44"/>
  <c r="F434" i="44"/>
  <c r="G434" i="44"/>
  <c r="D435" i="44"/>
  <c r="E435" i="44"/>
  <c r="F435" i="44"/>
  <c r="G435" i="44"/>
  <c r="D436" i="44"/>
  <c r="E436" i="44"/>
  <c r="F436" i="44"/>
  <c r="G436" i="44"/>
  <c r="C6" i="44"/>
  <c r="B7" i="44"/>
  <c r="A8" i="44"/>
  <c r="A9" i="44"/>
  <c r="B9" i="44" s="1"/>
  <c r="A10" i="44"/>
  <c r="C10" i="44" s="1"/>
  <c r="A11" i="44"/>
  <c r="B11" i="44" s="1"/>
  <c r="A12" i="44"/>
  <c r="A13" i="44"/>
  <c r="B13" i="44" s="1"/>
  <c r="A14" i="44"/>
  <c r="B14" i="44" s="1"/>
  <c r="A15" i="44"/>
  <c r="B15" i="44" s="1"/>
  <c r="A16" i="44"/>
  <c r="A17" i="44"/>
  <c r="B17" i="44" s="1"/>
  <c r="A18" i="44"/>
  <c r="B18" i="44" s="1"/>
  <c r="A19" i="44"/>
  <c r="B19" i="44" s="1"/>
  <c r="A20" i="44"/>
  <c r="A21" i="44"/>
  <c r="B21" i="44" s="1"/>
  <c r="A22" i="44"/>
  <c r="A23" i="44"/>
  <c r="B23" i="44" s="1"/>
  <c r="A24" i="44"/>
  <c r="A25" i="44"/>
  <c r="B25" i="44" s="1"/>
  <c r="A26" i="44"/>
  <c r="C26" i="44" s="1"/>
  <c r="A27" i="44"/>
  <c r="B27" i="44" s="1"/>
  <c r="A28" i="44"/>
  <c r="A29" i="44"/>
  <c r="B29" i="44" s="1"/>
  <c r="A31" i="44"/>
  <c r="B31" i="44" s="1"/>
  <c r="A32" i="44"/>
  <c r="A33" i="44"/>
  <c r="B33" i="44" s="1"/>
  <c r="A34" i="44"/>
  <c r="B34" i="44" s="1"/>
  <c r="A35" i="44"/>
  <c r="B35" i="44" s="1"/>
  <c r="A36" i="44"/>
  <c r="A37" i="44"/>
  <c r="B37" i="44" s="1"/>
  <c r="A38" i="44"/>
  <c r="A39" i="44"/>
  <c r="B39" i="44" s="1"/>
  <c r="A40" i="44"/>
  <c r="A41" i="44"/>
  <c r="B41" i="44" s="1"/>
  <c r="A42" i="44"/>
  <c r="A43" i="44"/>
  <c r="B43" i="44" s="1"/>
  <c r="A44" i="44"/>
  <c r="A45" i="44"/>
  <c r="B45" i="44" s="1"/>
  <c r="A46" i="44"/>
  <c r="A47" i="44"/>
  <c r="B47" i="44" s="1"/>
  <c r="A48" i="44"/>
  <c r="A49" i="44"/>
  <c r="B49" i="44" s="1"/>
  <c r="A50" i="44"/>
  <c r="A51" i="44"/>
  <c r="B51" i="44" s="1"/>
  <c r="A52" i="44"/>
  <c r="A53" i="44"/>
  <c r="B53" i="44" s="1"/>
  <c r="A54" i="44"/>
  <c r="A55" i="44"/>
  <c r="B55" i="44" s="1"/>
  <c r="A56" i="44"/>
  <c r="A57" i="44"/>
  <c r="B57" i="44" s="1"/>
  <c r="A58" i="44"/>
  <c r="A59" i="44"/>
  <c r="B59" i="44" s="1"/>
  <c r="A60" i="44"/>
  <c r="A61" i="44"/>
  <c r="B61" i="44" s="1"/>
  <c r="A62" i="44"/>
  <c r="A63" i="44"/>
  <c r="B63" i="44" s="1"/>
  <c r="A64" i="44"/>
  <c r="A65" i="44"/>
  <c r="B65" i="44" s="1"/>
  <c r="A66" i="44"/>
  <c r="A67" i="44"/>
  <c r="B67" i="44" s="1"/>
  <c r="A68" i="44"/>
  <c r="A69" i="44"/>
  <c r="B69" i="44" s="1"/>
  <c r="A70" i="44"/>
  <c r="A71" i="44"/>
  <c r="B71" i="44" s="1"/>
  <c r="A72" i="44"/>
  <c r="A73" i="44"/>
  <c r="B73" i="44" s="1"/>
  <c r="A74" i="44"/>
  <c r="A75" i="44"/>
  <c r="B75" i="44" s="1"/>
  <c r="A76" i="44"/>
  <c r="A77" i="44"/>
  <c r="B77" i="44" s="1"/>
  <c r="A78" i="44"/>
  <c r="A79" i="44"/>
  <c r="B79" i="44" s="1"/>
  <c r="A80" i="44"/>
  <c r="A81" i="44"/>
  <c r="B81" i="44" s="1"/>
  <c r="A82" i="44"/>
  <c r="A83" i="44"/>
  <c r="B83" i="44" s="1"/>
  <c r="A84" i="44"/>
  <c r="A85" i="44"/>
  <c r="B85" i="44" s="1"/>
  <c r="A86" i="44"/>
  <c r="A87" i="44"/>
  <c r="B87" i="44" s="1"/>
  <c r="A88" i="44"/>
  <c r="A89" i="44"/>
  <c r="B89" i="44" s="1"/>
  <c r="A90" i="44"/>
  <c r="A91" i="44"/>
  <c r="B91" i="44" s="1"/>
  <c r="A92" i="44"/>
  <c r="A93" i="44"/>
  <c r="B93" i="44" s="1"/>
  <c r="A94" i="44"/>
  <c r="A95" i="44"/>
  <c r="B95" i="44" s="1"/>
  <c r="A96" i="44"/>
  <c r="A97" i="44"/>
  <c r="B97" i="44" s="1"/>
  <c r="A98" i="44"/>
  <c r="A99" i="44"/>
  <c r="B99" i="44" s="1"/>
  <c r="A100" i="44"/>
  <c r="A101" i="44"/>
  <c r="B101" i="44" s="1"/>
  <c r="A102" i="44"/>
  <c r="A103" i="44"/>
  <c r="B103" i="44" s="1"/>
  <c r="A104" i="44"/>
  <c r="A105" i="44"/>
  <c r="B105" i="44" s="1"/>
  <c r="A106" i="44"/>
  <c r="A107" i="44"/>
  <c r="B107" i="44" s="1"/>
  <c r="A108" i="44"/>
  <c r="A109" i="44"/>
  <c r="B109" i="44" s="1"/>
  <c r="A110" i="44"/>
  <c r="A111" i="44"/>
  <c r="B111" i="44" s="1"/>
  <c r="A112" i="44"/>
  <c r="A113" i="44"/>
  <c r="B113" i="44" s="1"/>
  <c r="A114" i="44"/>
  <c r="A115" i="44"/>
  <c r="B115" i="44" s="1"/>
  <c r="A116" i="44"/>
  <c r="A117" i="44"/>
  <c r="B117" i="44" s="1"/>
  <c r="A118" i="44"/>
  <c r="A119" i="44"/>
  <c r="B119" i="44" s="1"/>
  <c r="A120" i="44"/>
  <c r="A121" i="44"/>
  <c r="B121" i="44" s="1"/>
  <c r="A122" i="44"/>
  <c r="A123" i="44"/>
  <c r="B123" i="44" s="1"/>
  <c r="A124" i="44"/>
  <c r="A125" i="44"/>
  <c r="B125" i="44" s="1"/>
  <c r="A126" i="44"/>
  <c r="A127" i="44"/>
  <c r="B127" i="44" s="1"/>
  <c r="A128" i="44"/>
  <c r="A129" i="44"/>
  <c r="B129" i="44" s="1"/>
  <c r="A130" i="44"/>
  <c r="A131" i="44"/>
  <c r="B131" i="44" s="1"/>
  <c r="A132" i="44"/>
  <c r="A133" i="44"/>
  <c r="B133" i="44" s="1"/>
  <c r="A134" i="44"/>
  <c r="A135" i="44"/>
  <c r="B135" i="44" s="1"/>
  <c r="A136" i="44"/>
  <c r="A137" i="44"/>
  <c r="B137" i="44" s="1"/>
  <c r="A138" i="44"/>
  <c r="A139" i="44"/>
  <c r="B139" i="44" s="1"/>
  <c r="A140" i="44"/>
  <c r="A141" i="44"/>
  <c r="B141" i="44" s="1"/>
  <c r="A142" i="44"/>
  <c r="A143" i="44"/>
  <c r="B143" i="44" s="1"/>
  <c r="A144" i="44"/>
  <c r="A145" i="44"/>
  <c r="B145" i="44" s="1"/>
  <c r="A146" i="44"/>
  <c r="A147" i="44"/>
  <c r="B147" i="44" s="1"/>
  <c r="A148" i="44"/>
  <c r="A149" i="44"/>
  <c r="B149" i="44" s="1"/>
  <c r="A150" i="44"/>
  <c r="A151" i="44"/>
  <c r="B151" i="44" s="1"/>
  <c r="A152" i="44"/>
  <c r="A153" i="44"/>
  <c r="B153" i="44" s="1"/>
  <c r="A154" i="44"/>
  <c r="A155" i="44"/>
  <c r="B155" i="44" s="1"/>
  <c r="A156" i="44"/>
  <c r="A157" i="44"/>
  <c r="B157" i="44" s="1"/>
  <c r="A158" i="44"/>
  <c r="A159" i="44"/>
  <c r="B159" i="44" s="1"/>
  <c r="A160" i="44"/>
  <c r="A161" i="44"/>
  <c r="B161" i="44" s="1"/>
  <c r="A162" i="44"/>
  <c r="A163" i="44"/>
  <c r="B163" i="44" s="1"/>
  <c r="A164" i="44"/>
  <c r="A165" i="44"/>
  <c r="B165" i="44" s="1"/>
  <c r="A166" i="44"/>
  <c r="A167" i="44"/>
  <c r="B167" i="44" s="1"/>
  <c r="A168" i="44"/>
  <c r="A169" i="44"/>
  <c r="B169" i="44" s="1"/>
  <c r="A170" i="44"/>
  <c r="A171" i="44"/>
  <c r="B171" i="44" s="1"/>
  <c r="A172" i="44"/>
  <c r="A173" i="44"/>
  <c r="B173" i="44" s="1"/>
  <c r="A174" i="44"/>
  <c r="A175" i="44"/>
  <c r="B175" i="44" s="1"/>
  <c r="A176" i="44"/>
  <c r="A177" i="44"/>
  <c r="C177" i="44" s="1"/>
  <c r="A178" i="44"/>
  <c r="A179" i="44"/>
  <c r="C179" i="44" s="1"/>
  <c r="A180" i="44"/>
  <c r="A181" i="44"/>
  <c r="C181" i="44" s="1"/>
  <c r="A182" i="44"/>
  <c r="A183" i="44"/>
  <c r="C183" i="44" s="1"/>
  <c r="A184" i="44"/>
  <c r="A185" i="44"/>
  <c r="C185" i="44" s="1"/>
  <c r="A186" i="44"/>
  <c r="A187" i="44"/>
  <c r="C187" i="44" s="1"/>
  <c r="A188" i="44"/>
  <c r="A189" i="44"/>
  <c r="C189" i="44" s="1"/>
  <c r="A190" i="44"/>
  <c r="A191" i="44"/>
  <c r="C191" i="44" s="1"/>
  <c r="A192" i="44"/>
  <c r="A193" i="44"/>
  <c r="C193" i="44" s="1"/>
  <c r="A194" i="44"/>
  <c r="A195" i="44"/>
  <c r="C195" i="44" s="1"/>
  <c r="A196" i="44"/>
  <c r="A197" i="44"/>
  <c r="C197" i="44" s="1"/>
  <c r="A198" i="44"/>
  <c r="A199" i="44"/>
  <c r="C199" i="44" s="1"/>
  <c r="A200" i="44"/>
  <c r="A201" i="44"/>
  <c r="C201" i="44" s="1"/>
  <c r="A202" i="44"/>
  <c r="A203" i="44"/>
  <c r="C203" i="44" s="1"/>
  <c r="A204" i="44"/>
  <c r="A205" i="44"/>
  <c r="C205" i="44" s="1"/>
  <c r="A206" i="44"/>
  <c r="A207" i="44"/>
  <c r="C207" i="44" s="1"/>
  <c r="A208" i="44"/>
  <c r="A209" i="44"/>
  <c r="C209" i="44" s="1"/>
  <c r="A210" i="44"/>
  <c r="A211" i="44"/>
  <c r="C211" i="44" s="1"/>
  <c r="A212" i="44"/>
  <c r="A213" i="44"/>
  <c r="C213" i="44" s="1"/>
  <c r="A214" i="44"/>
  <c r="A215" i="44"/>
  <c r="C215" i="44" s="1"/>
  <c r="A216" i="44"/>
  <c r="A217" i="44"/>
  <c r="C217" i="44" s="1"/>
  <c r="A218" i="44"/>
  <c r="A219" i="44"/>
  <c r="C219" i="44" s="1"/>
  <c r="A220" i="44"/>
  <c r="A221" i="44"/>
  <c r="C221" i="44" s="1"/>
  <c r="A222" i="44"/>
  <c r="A223" i="44"/>
  <c r="C223" i="44" s="1"/>
  <c r="A224" i="44"/>
  <c r="A225" i="44"/>
  <c r="C225" i="44" s="1"/>
  <c r="A226" i="44"/>
  <c r="A227" i="44"/>
  <c r="C227" i="44" s="1"/>
  <c r="A228" i="44"/>
  <c r="A229" i="44"/>
  <c r="C229" i="44" s="1"/>
  <c r="A230" i="44"/>
  <c r="A231" i="44"/>
  <c r="C231" i="44" s="1"/>
  <c r="A232" i="44"/>
  <c r="A233" i="44"/>
  <c r="C233" i="44" s="1"/>
  <c r="A234" i="44"/>
  <c r="A235" i="44"/>
  <c r="C235" i="44" s="1"/>
  <c r="A236" i="44"/>
  <c r="A237" i="44"/>
  <c r="C237" i="44" s="1"/>
  <c r="A238" i="44"/>
  <c r="A239" i="44"/>
  <c r="C239" i="44" s="1"/>
  <c r="A240" i="44"/>
  <c r="A241" i="44"/>
  <c r="C241" i="44" s="1"/>
  <c r="A242" i="44"/>
  <c r="A243" i="44"/>
  <c r="C243" i="44" s="1"/>
  <c r="A244" i="44"/>
  <c r="A245" i="44"/>
  <c r="C245" i="44" s="1"/>
  <c r="A246" i="44"/>
  <c r="A247" i="44"/>
  <c r="C247" i="44" s="1"/>
  <c r="A248" i="44"/>
  <c r="A249" i="44"/>
  <c r="C249" i="44" s="1"/>
  <c r="A250" i="44"/>
  <c r="A251" i="44"/>
  <c r="C251" i="44" s="1"/>
  <c r="A252" i="44"/>
  <c r="A253" i="44"/>
  <c r="C253" i="44" s="1"/>
  <c r="A254" i="44"/>
  <c r="A255" i="44"/>
  <c r="C255" i="44" s="1"/>
  <c r="A256" i="44"/>
  <c r="A257" i="44"/>
  <c r="C257" i="44" s="1"/>
  <c r="A258" i="44"/>
  <c r="A259" i="44"/>
  <c r="C259" i="44" s="1"/>
  <c r="A260" i="44"/>
  <c r="A261" i="44"/>
  <c r="C261" i="44" s="1"/>
  <c r="A262" i="44"/>
  <c r="A263" i="44"/>
  <c r="C263" i="44" s="1"/>
  <c r="A264" i="44"/>
  <c r="A265" i="44"/>
  <c r="C265" i="44" s="1"/>
  <c r="A266" i="44"/>
  <c r="A267" i="44"/>
  <c r="C267" i="44" s="1"/>
  <c r="A268" i="44"/>
  <c r="A269" i="44"/>
  <c r="C269" i="44" s="1"/>
  <c r="A270" i="44"/>
  <c r="A271" i="44"/>
  <c r="C271" i="44" s="1"/>
  <c r="A272" i="44"/>
  <c r="A273" i="44"/>
  <c r="C273" i="44" s="1"/>
  <c r="A274" i="44"/>
  <c r="A275" i="44"/>
  <c r="C275" i="44" s="1"/>
  <c r="A276" i="44"/>
  <c r="A277" i="44"/>
  <c r="C277" i="44" s="1"/>
  <c r="A278" i="44"/>
  <c r="A279" i="44"/>
  <c r="C279" i="44" s="1"/>
  <c r="A280" i="44"/>
  <c r="A281" i="44"/>
  <c r="C281" i="44" s="1"/>
  <c r="A282" i="44"/>
  <c r="A283" i="44"/>
  <c r="C283" i="44" s="1"/>
  <c r="A284" i="44"/>
  <c r="A285" i="44"/>
  <c r="C285" i="44" s="1"/>
  <c r="A286" i="44"/>
  <c r="A287" i="44"/>
  <c r="C287" i="44" s="1"/>
  <c r="A288" i="44"/>
  <c r="A289" i="44"/>
  <c r="C289" i="44" s="1"/>
  <c r="A290" i="44"/>
  <c r="A291" i="44"/>
  <c r="C291" i="44" s="1"/>
  <c r="A292" i="44"/>
  <c r="A293" i="44"/>
  <c r="C293" i="44" s="1"/>
  <c r="A294" i="44"/>
  <c r="A295" i="44"/>
  <c r="C295" i="44" s="1"/>
  <c r="A296" i="44"/>
  <c r="A297" i="44"/>
  <c r="C297" i="44" s="1"/>
  <c r="A298" i="44"/>
  <c r="A299" i="44"/>
  <c r="C299" i="44" s="1"/>
  <c r="A300" i="44"/>
  <c r="A301" i="44"/>
  <c r="C301" i="44" s="1"/>
  <c r="A302" i="44"/>
  <c r="A303" i="44"/>
  <c r="C303" i="44" s="1"/>
  <c r="A304" i="44"/>
  <c r="A305" i="44"/>
  <c r="C305" i="44" s="1"/>
  <c r="A306" i="44"/>
  <c r="A307" i="44"/>
  <c r="C307" i="44" s="1"/>
  <c r="A308" i="44"/>
  <c r="A309" i="44"/>
  <c r="C309" i="44" s="1"/>
  <c r="A310" i="44"/>
  <c r="A311" i="44"/>
  <c r="C311" i="44" s="1"/>
  <c r="A312" i="44"/>
  <c r="A313" i="44"/>
  <c r="C313" i="44" s="1"/>
  <c r="A314" i="44"/>
  <c r="A315" i="44"/>
  <c r="C315" i="44" s="1"/>
  <c r="A316" i="44"/>
  <c r="A317" i="44"/>
  <c r="C317" i="44" s="1"/>
  <c r="A318" i="44"/>
  <c r="A319" i="44"/>
  <c r="C319" i="44" s="1"/>
  <c r="A320" i="44"/>
  <c r="A321" i="44"/>
  <c r="C321" i="44" s="1"/>
  <c r="A322" i="44"/>
  <c r="A323" i="44"/>
  <c r="C323" i="44" s="1"/>
  <c r="A324" i="44"/>
  <c r="A325" i="44"/>
  <c r="C325" i="44" s="1"/>
  <c r="A326" i="44"/>
  <c r="A327" i="44"/>
  <c r="C327" i="44" s="1"/>
  <c r="A328" i="44"/>
  <c r="A329" i="44"/>
  <c r="C329" i="44" s="1"/>
  <c r="A330" i="44"/>
  <c r="A331" i="44"/>
  <c r="C331" i="44" s="1"/>
  <c r="A332" i="44"/>
  <c r="A333" i="44"/>
  <c r="C333" i="44" s="1"/>
  <c r="A334" i="44"/>
  <c r="A335" i="44"/>
  <c r="C335" i="44" s="1"/>
  <c r="A336" i="44"/>
  <c r="A337" i="44"/>
  <c r="C337" i="44" s="1"/>
  <c r="A338" i="44"/>
  <c r="A339" i="44"/>
  <c r="C339" i="44" s="1"/>
  <c r="A340" i="44"/>
  <c r="A341" i="44"/>
  <c r="C341" i="44" s="1"/>
  <c r="A342" i="44"/>
  <c r="A343" i="44"/>
  <c r="C343" i="44" s="1"/>
  <c r="A344" i="44"/>
  <c r="A345" i="44"/>
  <c r="C345" i="44" s="1"/>
  <c r="A346" i="44"/>
  <c r="A347" i="44"/>
  <c r="C347" i="44" s="1"/>
  <c r="A348" i="44"/>
  <c r="A349" i="44"/>
  <c r="C349" i="44" s="1"/>
  <c r="A350" i="44"/>
  <c r="A351" i="44"/>
  <c r="C351" i="44" s="1"/>
  <c r="A352" i="44"/>
  <c r="A353" i="44"/>
  <c r="C353" i="44" s="1"/>
  <c r="A354" i="44"/>
  <c r="A355" i="44"/>
  <c r="C355" i="44" s="1"/>
  <c r="A356" i="44"/>
  <c r="A357" i="44"/>
  <c r="C357" i="44" s="1"/>
  <c r="A358" i="44"/>
  <c r="A359" i="44"/>
  <c r="C359" i="44" s="1"/>
  <c r="A360" i="44"/>
  <c r="A361" i="44"/>
  <c r="C361" i="44" s="1"/>
  <c r="A362" i="44"/>
  <c r="A363" i="44"/>
  <c r="C363" i="44" s="1"/>
  <c r="A364" i="44"/>
  <c r="A365" i="44"/>
  <c r="C365" i="44" s="1"/>
  <c r="A366" i="44"/>
  <c r="A367" i="44"/>
  <c r="C367" i="44" s="1"/>
  <c r="A368" i="44"/>
  <c r="A369" i="44"/>
  <c r="C369" i="44" s="1"/>
  <c r="A370" i="44"/>
  <c r="A371" i="44"/>
  <c r="C371" i="44" s="1"/>
  <c r="A372" i="44"/>
  <c r="A373" i="44"/>
  <c r="C373" i="44" s="1"/>
  <c r="A374" i="44"/>
  <c r="A375" i="44"/>
  <c r="C375" i="44" s="1"/>
  <c r="A376" i="44"/>
  <c r="A377" i="44"/>
  <c r="C377" i="44" s="1"/>
  <c r="A378" i="44"/>
  <c r="A379" i="44"/>
  <c r="C379" i="44" s="1"/>
  <c r="A380" i="44"/>
  <c r="A381" i="44"/>
  <c r="C381" i="44" s="1"/>
  <c r="A382" i="44"/>
  <c r="A383" i="44"/>
  <c r="C383" i="44" s="1"/>
  <c r="A384" i="44"/>
  <c r="A385" i="44"/>
  <c r="C385" i="44" s="1"/>
  <c r="A386" i="44"/>
  <c r="A387" i="44"/>
  <c r="C387" i="44" s="1"/>
  <c r="A388" i="44"/>
  <c r="A389" i="44"/>
  <c r="C389" i="44" s="1"/>
  <c r="A390" i="44"/>
  <c r="A391" i="44"/>
  <c r="C391" i="44" s="1"/>
  <c r="A392" i="44"/>
  <c r="A393" i="44"/>
  <c r="C393" i="44" s="1"/>
  <c r="A394" i="44"/>
  <c r="A395" i="44"/>
  <c r="C395" i="44" s="1"/>
  <c r="A396" i="44"/>
  <c r="A397" i="44"/>
  <c r="C397" i="44" s="1"/>
  <c r="A398" i="44"/>
  <c r="A399" i="44"/>
  <c r="C399" i="44" s="1"/>
  <c r="A400" i="44"/>
  <c r="A401" i="44"/>
  <c r="C401" i="44" s="1"/>
  <c r="A402" i="44"/>
  <c r="A403" i="44"/>
  <c r="C403" i="44" s="1"/>
  <c r="A404" i="44"/>
  <c r="A405" i="44"/>
  <c r="C405" i="44" s="1"/>
  <c r="A406" i="44"/>
  <c r="A407" i="44"/>
  <c r="C407" i="44" s="1"/>
  <c r="A408" i="44"/>
  <c r="A409" i="44"/>
  <c r="C409" i="44" s="1"/>
  <c r="A410" i="44"/>
  <c r="A411" i="44"/>
  <c r="C411" i="44" s="1"/>
  <c r="A412" i="44"/>
  <c r="A413" i="44"/>
  <c r="C413" i="44" s="1"/>
  <c r="A414" i="44"/>
  <c r="A415" i="44"/>
  <c r="C415" i="44" s="1"/>
  <c r="A416" i="44"/>
  <c r="A417" i="44"/>
  <c r="C417" i="44" s="1"/>
  <c r="A418" i="44"/>
  <c r="A419" i="44"/>
  <c r="C419" i="44" s="1"/>
  <c r="A420" i="44"/>
  <c r="A421" i="44"/>
  <c r="C421" i="44" s="1"/>
  <c r="A422" i="44"/>
  <c r="A423" i="44"/>
  <c r="C423" i="44" s="1"/>
  <c r="A424" i="44"/>
  <c r="A425" i="44"/>
  <c r="C425" i="44" s="1"/>
  <c r="A426" i="44"/>
  <c r="A427" i="44"/>
  <c r="C427" i="44" s="1"/>
  <c r="A428" i="44"/>
  <c r="A429" i="44"/>
  <c r="C429" i="44" s="1"/>
  <c r="A430" i="44"/>
  <c r="A431" i="44"/>
  <c r="C431" i="44" s="1"/>
  <c r="A432" i="44"/>
  <c r="A433" i="44"/>
  <c r="C433" i="44" s="1"/>
  <c r="A434" i="44"/>
  <c r="A435" i="44"/>
  <c r="C435" i="44" s="1"/>
  <c r="A436" i="44"/>
  <c r="E5" i="44"/>
  <c r="F5" i="44"/>
  <c r="G5" i="44"/>
  <c r="D5" i="44"/>
  <c r="C5" i="44"/>
  <c r="Q2" i="47"/>
  <c r="O4" i="47" s="1"/>
  <c r="B5" i="47"/>
  <c r="O5" i="47" s="1"/>
  <c r="C5" i="47"/>
  <c r="B5" i="44"/>
  <c r="B8" i="44"/>
  <c r="C8" i="44"/>
  <c r="C9" i="44"/>
  <c r="B10" i="44"/>
  <c r="B12" i="44"/>
  <c r="C12" i="44"/>
  <c r="C13" i="44"/>
  <c r="B16" i="44"/>
  <c r="C16" i="44"/>
  <c r="C17" i="44"/>
  <c r="C18" i="44"/>
  <c r="B20" i="44"/>
  <c r="C20" i="44"/>
  <c r="C21" i="44"/>
  <c r="B22" i="44"/>
  <c r="C22" i="44"/>
  <c r="B24" i="44"/>
  <c r="C24" i="44"/>
  <c r="C25" i="44"/>
  <c r="B26" i="44"/>
  <c r="B28" i="44"/>
  <c r="C28" i="44"/>
  <c r="C29" i="44"/>
  <c r="B32" i="44"/>
  <c r="C32" i="44"/>
  <c r="C33" i="44"/>
  <c r="C34" i="44"/>
  <c r="B36" i="44"/>
  <c r="C36" i="44"/>
  <c r="C37" i="44"/>
  <c r="B38" i="44"/>
  <c r="C38" i="44"/>
  <c r="B40" i="44"/>
  <c r="C40" i="44"/>
  <c r="C41" i="44"/>
  <c r="B42" i="44"/>
  <c r="C42" i="44"/>
  <c r="B44" i="44"/>
  <c r="C44" i="44"/>
  <c r="C45" i="44"/>
  <c r="B46" i="44"/>
  <c r="C46" i="44"/>
  <c r="B48" i="44"/>
  <c r="C48" i="44"/>
  <c r="C49" i="44"/>
  <c r="B50" i="44"/>
  <c r="C50" i="44"/>
  <c r="B52" i="44"/>
  <c r="C52" i="44"/>
  <c r="C53" i="44"/>
  <c r="B54" i="44"/>
  <c r="C54" i="44"/>
  <c r="B56" i="44"/>
  <c r="C56" i="44"/>
  <c r="C57" i="44"/>
  <c r="B58" i="44"/>
  <c r="C58" i="44"/>
  <c r="B60" i="44"/>
  <c r="C60" i="44"/>
  <c r="C61" i="44"/>
  <c r="B62" i="44"/>
  <c r="C62" i="44"/>
  <c r="B64" i="44"/>
  <c r="C64" i="44"/>
  <c r="C65" i="44"/>
  <c r="B66" i="44"/>
  <c r="C66" i="44"/>
  <c r="B68" i="44"/>
  <c r="C68" i="44"/>
  <c r="C69" i="44"/>
  <c r="B70" i="44"/>
  <c r="C70" i="44"/>
  <c r="B72" i="44"/>
  <c r="C72" i="44"/>
  <c r="C73" i="44"/>
  <c r="B74" i="44"/>
  <c r="C74" i="44"/>
  <c r="B76" i="44"/>
  <c r="C76" i="44"/>
  <c r="C77" i="44"/>
  <c r="B78" i="44"/>
  <c r="C78" i="44"/>
  <c r="B80" i="44"/>
  <c r="C80" i="44"/>
  <c r="C81" i="44"/>
  <c r="B82" i="44"/>
  <c r="C82" i="44"/>
  <c r="B84" i="44"/>
  <c r="C84" i="44"/>
  <c r="C85" i="44"/>
  <c r="B86" i="44"/>
  <c r="C86" i="44"/>
  <c r="B88" i="44"/>
  <c r="C88" i="44"/>
  <c r="C89" i="44"/>
  <c r="B90" i="44"/>
  <c r="C90" i="44"/>
  <c r="B92" i="44"/>
  <c r="C92" i="44"/>
  <c r="C93" i="44"/>
  <c r="B94" i="44"/>
  <c r="C94" i="44"/>
  <c r="B96" i="44"/>
  <c r="C96" i="44"/>
  <c r="C97" i="44"/>
  <c r="B98" i="44"/>
  <c r="C98" i="44"/>
  <c r="B100" i="44"/>
  <c r="C100" i="44"/>
  <c r="C101" i="44"/>
  <c r="B102" i="44"/>
  <c r="C102" i="44"/>
  <c r="B104" i="44"/>
  <c r="C104" i="44"/>
  <c r="C105" i="44"/>
  <c r="B106" i="44"/>
  <c r="C106" i="44"/>
  <c r="B108" i="44"/>
  <c r="C108" i="44"/>
  <c r="C109" i="44"/>
  <c r="B110" i="44"/>
  <c r="C110" i="44"/>
  <c r="B112" i="44"/>
  <c r="C112" i="44"/>
  <c r="C113" i="44"/>
  <c r="B114" i="44"/>
  <c r="C114" i="44"/>
  <c r="B116" i="44"/>
  <c r="C116" i="44"/>
  <c r="C117" i="44"/>
  <c r="B118" i="44"/>
  <c r="C118" i="44"/>
  <c r="B120" i="44"/>
  <c r="C120" i="44"/>
  <c r="C121" i="44"/>
  <c r="B122" i="44"/>
  <c r="C122" i="44"/>
  <c r="B124" i="44"/>
  <c r="C124" i="44"/>
  <c r="C125" i="44"/>
  <c r="B126" i="44"/>
  <c r="C126" i="44"/>
  <c r="B128" i="44"/>
  <c r="C128" i="44"/>
  <c r="C129" i="44"/>
  <c r="B130" i="44"/>
  <c r="C130" i="44"/>
  <c r="B132" i="44"/>
  <c r="C132" i="44"/>
  <c r="C133" i="44"/>
  <c r="B134" i="44"/>
  <c r="C134" i="44"/>
  <c r="B136" i="44"/>
  <c r="C136" i="44"/>
  <c r="C137" i="44"/>
  <c r="B138" i="44"/>
  <c r="C138" i="44"/>
  <c r="B140" i="44"/>
  <c r="C140" i="44"/>
  <c r="C141" i="44"/>
  <c r="B142" i="44"/>
  <c r="C142" i="44"/>
  <c r="B144" i="44"/>
  <c r="C144" i="44"/>
  <c r="C145" i="44"/>
  <c r="B146" i="44"/>
  <c r="C146" i="44"/>
  <c r="B148" i="44"/>
  <c r="C148" i="44"/>
  <c r="C149" i="44"/>
  <c r="B150" i="44"/>
  <c r="C150" i="44"/>
  <c r="B152" i="44"/>
  <c r="C152" i="44"/>
  <c r="C153" i="44"/>
  <c r="B154" i="44"/>
  <c r="C154" i="44"/>
  <c r="B156" i="44"/>
  <c r="C156" i="44"/>
  <c r="C157" i="44"/>
  <c r="B158" i="44"/>
  <c r="C158" i="44"/>
  <c r="B160" i="44"/>
  <c r="C160" i="44"/>
  <c r="C161" i="44"/>
  <c r="B162" i="44"/>
  <c r="C162" i="44"/>
  <c r="B164" i="44"/>
  <c r="C164" i="44"/>
  <c r="C165" i="44"/>
  <c r="B166" i="44"/>
  <c r="C166" i="44"/>
  <c r="B168" i="44"/>
  <c r="C168" i="44"/>
  <c r="C169" i="44"/>
  <c r="B170" i="44"/>
  <c r="C170" i="44"/>
  <c r="B172" i="44"/>
  <c r="C172" i="44"/>
  <c r="C173" i="44"/>
  <c r="B174" i="44"/>
  <c r="C174" i="44"/>
  <c r="B176" i="44"/>
  <c r="C176" i="44"/>
  <c r="B177" i="44"/>
  <c r="B178" i="44"/>
  <c r="C178" i="44"/>
  <c r="B179" i="44"/>
  <c r="B180" i="44"/>
  <c r="C180" i="44"/>
  <c r="B181" i="44"/>
  <c r="B182" i="44"/>
  <c r="C182" i="44"/>
  <c r="B183" i="44"/>
  <c r="B184" i="44"/>
  <c r="C184" i="44"/>
  <c r="B185" i="44"/>
  <c r="B186" i="44"/>
  <c r="C186" i="44"/>
  <c r="B187" i="44"/>
  <c r="B188" i="44"/>
  <c r="C188" i="44"/>
  <c r="B189" i="44"/>
  <c r="B190" i="44"/>
  <c r="C190" i="44"/>
  <c r="B191" i="44"/>
  <c r="B192" i="44"/>
  <c r="C192" i="44"/>
  <c r="B193" i="44"/>
  <c r="B194" i="44"/>
  <c r="C194" i="44"/>
  <c r="B195" i="44"/>
  <c r="B196" i="44"/>
  <c r="C196" i="44"/>
  <c r="B197" i="44"/>
  <c r="B198" i="44"/>
  <c r="C198" i="44"/>
  <c r="B199" i="44"/>
  <c r="B200" i="44"/>
  <c r="C200" i="44"/>
  <c r="B201" i="44"/>
  <c r="B202" i="44"/>
  <c r="C202" i="44"/>
  <c r="B203" i="44"/>
  <c r="B204" i="44"/>
  <c r="C204" i="44"/>
  <c r="B205" i="44"/>
  <c r="B206" i="44"/>
  <c r="C206" i="44"/>
  <c r="B207" i="44"/>
  <c r="B208" i="44"/>
  <c r="C208" i="44"/>
  <c r="B209" i="44"/>
  <c r="B210" i="44"/>
  <c r="C210" i="44"/>
  <c r="B211" i="44"/>
  <c r="B212" i="44"/>
  <c r="C212" i="44"/>
  <c r="B213" i="44"/>
  <c r="B214" i="44"/>
  <c r="C214" i="44"/>
  <c r="B215" i="44"/>
  <c r="B216" i="44"/>
  <c r="C216" i="44"/>
  <c r="B217" i="44"/>
  <c r="B218" i="44"/>
  <c r="C218" i="44"/>
  <c r="B219" i="44"/>
  <c r="B220" i="44"/>
  <c r="C220" i="44"/>
  <c r="B221" i="44"/>
  <c r="B222" i="44"/>
  <c r="C222" i="44"/>
  <c r="B223" i="44"/>
  <c r="B224" i="44"/>
  <c r="C224" i="44"/>
  <c r="B225" i="44"/>
  <c r="B226" i="44"/>
  <c r="C226" i="44"/>
  <c r="B227" i="44"/>
  <c r="B228" i="44"/>
  <c r="C228" i="44"/>
  <c r="B229" i="44"/>
  <c r="B230" i="44"/>
  <c r="C230" i="44"/>
  <c r="B231" i="44"/>
  <c r="B232" i="44"/>
  <c r="C232" i="44"/>
  <c r="B233" i="44"/>
  <c r="B234" i="44"/>
  <c r="C234" i="44"/>
  <c r="B235" i="44"/>
  <c r="B236" i="44"/>
  <c r="C236" i="44"/>
  <c r="B237" i="44"/>
  <c r="B238" i="44"/>
  <c r="C238" i="44"/>
  <c r="B239" i="44"/>
  <c r="B240" i="44"/>
  <c r="C240" i="44"/>
  <c r="B241" i="44"/>
  <c r="B242" i="44"/>
  <c r="C242" i="44"/>
  <c r="B243" i="44"/>
  <c r="B244" i="44"/>
  <c r="C244" i="44"/>
  <c r="B245" i="44"/>
  <c r="B246" i="44"/>
  <c r="C246" i="44"/>
  <c r="B247" i="44"/>
  <c r="B248" i="44"/>
  <c r="C248" i="44"/>
  <c r="B249" i="44"/>
  <c r="B250" i="44"/>
  <c r="C250" i="44"/>
  <c r="B251" i="44"/>
  <c r="B252" i="44"/>
  <c r="C252" i="44"/>
  <c r="B253" i="44"/>
  <c r="B254" i="44"/>
  <c r="C254" i="44"/>
  <c r="B255" i="44"/>
  <c r="B256" i="44"/>
  <c r="C256" i="44"/>
  <c r="B257" i="44"/>
  <c r="B258" i="44"/>
  <c r="C258" i="44"/>
  <c r="B259" i="44"/>
  <c r="B260" i="44"/>
  <c r="C260" i="44"/>
  <c r="B261" i="44"/>
  <c r="B262" i="44"/>
  <c r="C262" i="44"/>
  <c r="B263" i="44"/>
  <c r="B264" i="44"/>
  <c r="C264" i="44"/>
  <c r="B265" i="44"/>
  <c r="B266" i="44"/>
  <c r="C266" i="44"/>
  <c r="B267" i="44"/>
  <c r="B268" i="44"/>
  <c r="C268" i="44"/>
  <c r="B269" i="44"/>
  <c r="B270" i="44"/>
  <c r="C270" i="44"/>
  <c r="B271" i="44"/>
  <c r="B272" i="44"/>
  <c r="C272" i="44"/>
  <c r="B273" i="44"/>
  <c r="B274" i="44"/>
  <c r="C274" i="44"/>
  <c r="B275" i="44"/>
  <c r="B276" i="44"/>
  <c r="C276" i="44"/>
  <c r="B277" i="44"/>
  <c r="B278" i="44"/>
  <c r="C278" i="44"/>
  <c r="B279" i="44"/>
  <c r="B280" i="44"/>
  <c r="C280" i="44"/>
  <c r="B281" i="44"/>
  <c r="B282" i="44"/>
  <c r="C282" i="44"/>
  <c r="B283" i="44"/>
  <c r="B284" i="44"/>
  <c r="C284" i="44"/>
  <c r="B285" i="44"/>
  <c r="B286" i="44"/>
  <c r="C286" i="44"/>
  <c r="B287" i="44"/>
  <c r="B288" i="44"/>
  <c r="C288" i="44"/>
  <c r="B289" i="44"/>
  <c r="B290" i="44"/>
  <c r="C290" i="44"/>
  <c r="B291" i="44"/>
  <c r="B292" i="44"/>
  <c r="C292" i="44"/>
  <c r="B293" i="44"/>
  <c r="B294" i="44"/>
  <c r="C294" i="44"/>
  <c r="B295" i="44"/>
  <c r="B296" i="44"/>
  <c r="C296" i="44"/>
  <c r="B297" i="44"/>
  <c r="B298" i="44"/>
  <c r="C298" i="44"/>
  <c r="B299" i="44"/>
  <c r="B300" i="44"/>
  <c r="C300" i="44"/>
  <c r="B301" i="44"/>
  <c r="B302" i="44"/>
  <c r="C302" i="44"/>
  <c r="B303" i="44"/>
  <c r="B304" i="44"/>
  <c r="C304" i="44"/>
  <c r="B305" i="44"/>
  <c r="B306" i="44"/>
  <c r="C306" i="44"/>
  <c r="B307" i="44"/>
  <c r="B308" i="44"/>
  <c r="C308" i="44"/>
  <c r="B309" i="44"/>
  <c r="B310" i="44"/>
  <c r="C310" i="44"/>
  <c r="B311" i="44"/>
  <c r="B312" i="44"/>
  <c r="C312" i="44"/>
  <c r="B313" i="44"/>
  <c r="B314" i="44"/>
  <c r="C314" i="44"/>
  <c r="B315" i="44"/>
  <c r="B316" i="44"/>
  <c r="C316" i="44"/>
  <c r="B317" i="44"/>
  <c r="B318" i="44"/>
  <c r="C318" i="44"/>
  <c r="B319" i="44"/>
  <c r="B320" i="44"/>
  <c r="C320" i="44"/>
  <c r="B321" i="44"/>
  <c r="B322" i="44"/>
  <c r="C322" i="44"/>
  <c r="B323" i="44"/>
  <c r="B324" i="44"/>
  <c r="C324" i="44"/>
  <c r="B325" i="44"/>
  <c r="B326" i="44"/>
  <c r="C326" i="44"/>
  <c r="B327" i="44"/>
  <c r="B328" i="44"/>
  <c r="C328" i="44"/>
  <c r="B329" i="44"/>
  <c r="B330" i="44"/>
  <c r="C330" i="44"/>
  <c r="B331" i="44"/>
  <c r="B332" i="44"/>
  <c r="C332" i="44"/>
  <c r="B333" i="44"/>
  <c r="B334" i="44"/>
  <c r="C334" i="44"/>
  <c r="B335" i="44"/>
  <c r="B336" i="44"/>
  <c r="C336" i="44"/>
  <c r="B337" i="44"/>
  <c r="B338" i="44"/>
  <c r="C338" i="44"/>
  <c r="B339" i="44"/>
  <c r="B340" i="44"/>
  <c r="C340" i="44"/>
  <c r="B341" i="44"/>
  <c r="B342" i="44"/>
  <c r="C342" i="44"/>
  <c r="B343" i="44"/>
  <c r="B344" i="44"/>
  <c r="C344" i="44"/>
  <c r="B345" i="44"/>
  <c r="B346" i="44"/>
  <c r="C346" i="44"/>
  <c r="B347" i="44"/>
  <c r="B348" i="44"/>
  <c r="C348" i="44"/>
  <c r="B349" i="44"/>
  <c r="B350" i="44"/>
  <c r="C350" i="44"/>
  <c r="B351" i="44"/>
  <c r="B352" i="44"/>
  <c r="C352" i="44"/>
  <c r="B353" i="44"/>
  <c r="B354" i="44"/>
  <c r="C354" i="44"/>
  <c r="B355" i="44"/>
  <c r="B356" i="44"/>
  <c r="C356" i="44"/>
  <c r="B357" i="44"/>
  <c r="B358" i="44"/>
  <c r="C358" i="44"/>
  <c r="B359" i="44"/>
  <c r="B360" i="44"/>
  <c r="C360" i="44"/>
  <c r="B361" i="44"/>
  <c r="B362" i="44"/>
  <c r="C362" i="44"/>
  <c r="B363" i="44"/>
  <c r="B364" i="44"/>
  <c r="C364" i="44"/>
  <c r="B365" i="44"/>
  <c r="B366" i="44"/>
  <c r="C366" i="44"/>
  <c r="B367" i="44"/>
  <c r="B368" i="44"/>
  <c r="C368" i="44"/>
  <c r="B369" i="44"/>
  <c r="B370" i="44"/>
  <c r="C370" i="44"/>
  <c r="B371" i="44"/>
  <c r="B372" i="44"/>
  <c r="C372" i="44"/>
  <c r="B373" i="44"/>
  <c r="B374" i="44"/>
  <c r="C374" i="44"/>
  <c r="B375" i="44"/>
  <c r="B376" i="44"/>
  <c r="C376" i="44"/>
  <c r="B377" i="44"/>
  <c r="B378" i="44"/>
  <c r="C378" i="44"/>
  <c r="B379" i="44"/>
  <c r="B380" i="44"/>
  <c r="C380" i="44"/>
  <c r="B381" i="44"/>
  <c r="B382" i="44"/>
  <c r="C382" i="44"/>
  <c r="B383" i="44"/>
  <c r="B384" i="44"/>
  <c r="C384" i="44"/>
  <c r="B385" i="44"/>
  <c r="B386" i="44"/>
  <c r="C386" i="44"/>
  <c r="B387" i="44"/>
  <c r="B388" i="44"/>
  <c r="C388" i="44"/>
  <c r="B389" i="44"/>
  <c r="B390" i="44"/>
  <c r="C390" i="44"/>
  <c r="B391" i="44"/>
  <c r="B392" i="44"/>
  <c r="C392" i="44"/>
  <c r="B393" i="44"/>
  <c r="B394" i="44"/>
  <c r="C394" i="44"/>
  <c r="B395" i="44"/>
  <c r="B396" i="44"/>
  <c r="C396" i="44"/>
  <c r="B397" i="44"/>
  <c r="B398" i="44"/>
  <c r="C398" i="44"/>
  <c r="B399" i="44"/>
  <c r="B400" i="44"/>
  <c r="C400" i="44"/>
  <c r="B401" i="44"/>
  <c r="B402" i="44"/>
  <c r="C402" i="44"/>
  <c r="B403" i="44"/>
  <c r="B404" i="44"/>
  <c r="C404" i="44"/>
  <c r="B405" i="44"/>
  <c r="B406" i="44"/>
  <c r="C406" i="44"/>
  <c r="B407" i="44"/>
  <c r="B408" i="44"/>
  <c r="C408" i="44"/>
  <c r="B409" i="44"/>
  <c r="B410" i="44"/>
  <c r="C410" i="44"/>
  <c r="B411" i="44"/>
  <c r="B412" i="44"/>
  <c r="C412" i="44"/>
  <c r="B413" i="44"/>
  <c r="B414" i="44"/>
  <c r="C414" i="44"/>
  <c r="B415" i="44"/>
  <c r="B416" i="44"/>
  <c r="C416" i="44"/>
  <c r="B417" i="44"/>
  <c r="B418" i="44"/>
  <c r="C418" i="44"/>
  <c r="B419" i="44"/>
  <c r="B420" i="44"/>
  <c r="C420" i="44"/>
  <c r="B421" i="44"/>
  <c r="B422" i="44"/>
  <c r="C422" i="44"/>
  <c r="B423" i="44"/>
  <c r="B424" i="44"/>
  <c r="C424" i="44"/>
  <c r="B425" i="44"/>
  <c r="B426" i="44"/>
  <c r="C426" i="44"/>
  <c r="B427" i="44"/>
  <c r="B428" i="44"/>
  <c r="C428" i="44"/>
  <c r="B429" i="44"/>
  <c r="B430" i="44"/>
  <c r="C430" i="44"/>
  <c r="B431" i="44"/>
  <c r="B432" i="44"/>
  <c r="C432" i="44"/>
  <c r="B433" i="44"/>
  <c r="B434" i="44"/>
  <c r="C434" i="44"/>
  <c r="B435" i="44"/>
  <c r="B436" i="44"/>
  <c r="C436" i="44"/>
  <c r="L7" i="44" l="1"/>
  <c r="O7" i="44"/>
  <c r="L5" i="44"/>
  <c r="O5" i="44"/>
  <c r="O6" i="49"/>
  <c r="L6" i="49"/>
  <c r="M6" i="49"/>
  <c r="P6" i="49"/>
  <c r="O6" i="48"/>
  <c r="P6" i="48" s="1"/>
  <c r="M6" i="48"/>
  <c r="M413" i="47"/>
  <c r="Q413" i="47"/>
  <c r="M409" i="47"/>
  <c r="Q409" i="47"/>
  <c r="M433" i="47"/>
  <c r="Q433" i="47"/>
  <c r="C435" i="47"/>
  <c r="H433" i="47"/>
  <c r="C431" i="47"/>
  <c r="I429" i="47"/>
  <c r="B428" i="47"/>
  <c r="O428" i="47" s="1"/>
  <c r="C419" i="47"/>
  <c r="C415" i="47"/>
  <c r="B411" i="47"/>
  <c r="L411" i="47" s="1"/>
  <c r="C411" i="47"/>
  <c r="B407" i="47"/>
  <c r="L407" i="47" s="1"/>
  <c r="C407" i="47"/>
  <c r="K403" i="47"/>
  <c r="H403" i="47"/>
  <c r="B400" i="47"/>
  <c r="L400" i="47" s="1"/>
  <c r="C400" i="47"/>
  <c r="K391" i="47"/>
  <c r="C371" i="47"/>
  <c r="K355" i="47"/>
  <c r="J433" i="47"/>
  <c r="C426" i="47"/>
  <c r="J420" i="47"/>
  <c r="Q417" i="47"/>
  <c r="J416" i="47"/>
  <c r="J401" i="47"/>
  <c r="B384" i="47"/>
  <c r="L384" i="47" s="1"/>
  <c r="C384" i="47"/>
  <c r="K383" i="47"/>
  <c r="H383" i="47"/>
  <c r="J363" i="47"/>
  <c r="C355" i="47"/>
  <c r="B355" i="47"/>
  <c r="O355" i="47" s="1"/>
  <c r="B352" i="47"/>
  <c r="L352" i="47" s="1"/>
  <c r="C352" i="47"/>
  <c r="H435" i="47"/>
  <c r="H431" i="47"/>
  <c r="J430" i="47"/>
  <c r="I425" i="47"/>
  <c r="J425" i="47"/>
  <c r="K421" i="47"/>
  <c r="H421" i="47"/>
  <c r="B420" i="47"/>
  <c r="O420" i="47" s="1"/>
  <c r="K417" i="47"/>
  <c r="H417" i="47"/>
  <c r="B416" i="47"/>
  <c r="O416" i="47" s="1"/>
  <c r="J414" i="47"/>
  <c r="J413" i="47"/>
  <c r="K413" i="47"/>
  <c r="H411" i="47"/>
  <c r="C410" i="47"/>
  <c r="J409" i="47"/>
  <c r="K409" i="47"/>
  <c r="H407" i="47"/>
  <c r="C403" i="47"/>
  <c r="C399" i="47"/>
  <c r="K394" i="47"/>
  <c r="K387" i="47"/>
  <c r="J385" i="47"/>
  <c r="K371" i="47"/>
  <c r="H371" i="47"/>
  <c r="B368" i="47"/>
  <c r="L368" i="47" s="1"/>
  <c r="C368" i="47"/>
  <c r="K366" i="47"/>
  <c r="K359" i="47"/>
  <c r="M421" i="47"/>
  <c r="Q421" i="47"/>
  <c r="J395" i="47"/>
  <c r="K347" i="47"/>
  <c r="J347" i="47"/>
  <c r="H427" i="47"/>
  <c r="H423" i="47"/>
  <c r="J422" i="47"/>
  <c r="H413" i="47"/>
  <c r="H409" i="47"/>
  <c r="J389" i="47"/>
  <c r="J357" i="47"/>
  <c r="H351" i="47"/>
  <c r="H339" i="47"/>
  <c r="B335" i="47"/>
  <c r="L335" i="47" s="1"/>
  <c r="J330" i="47"/>
  <c r="H327" i="47"/>
  <c r="K326" i="47"/>
  <c r="J323" i="47"/>
  <c r="B319" i="47"/>
  <c r="L319" i="47" s="1"/>
  <c r="J314" i="47"/>
  <c r="H311" i="47"/>
  <c r="K310" i="47"/>
  <c r="J307" i="47"/>
  <c r="B303" i="47"/>
  <c r="L303" i="47" s="1"/>
  <c r="J298" i="47"/>
  <c r="H295" i="47"/>
  <c r="K294" i="47"/>
  <c r="J291" i="47"/>
  <c r="B287" i="47"/>
  <c r="L287" i="47" s="1"/>
  <c r="J282" i="47"/>
  <c r="I279" i="47"/>
  <c r="N279" i="47" s="1"/>
  <c r="K278" i="47"/>
  <c r="J275" i="47"/>
  <c r="B271" i="47"/>
  <c r="O271" i="47" s="1"/>
  <c r="J266" i="47"/>
  <c r="B265" i="47"/>
  <c r="O265" i="47" s="1"/>
  <c r="I264" i="47"/>
  <c r="C262" i="47"/>
  <c r="B259" i="47"/>
  <c r="O259" i="47" s="1"/>
  <c r="H254" i="47"/>
  <c r="J252" i="47"/>
  <c r="H252" i="47"/>
  <c r="C250" i="47"/>
  <c r="B247" i="47"/>
  <c r="O247" i="47" s="1"/>
  <c r="J240" i="47"/>
  <c r="H240" i="47"/>
  <c r="K238" i="47"/>
  <c r="J238" i="47"/>
  <c r="B237" i="47"/>
  <c r="O237" i="47" s="1"/>
  <c r="I236" i="47"/>
  <c r="C234" i="47"/>
  <c r="H231" i="47"/>
  <c r="C229" i="47"/>
  <c r="H228" i="47"/>
  <c r="B227" i="47"/>
  <c r="L227" i="47" s="1"/>
  <c r="B226" i="47"/>
  <c r="O226" i="47" s="1"/>
  <c r="I225" i="47"/>
  <c r="I224" i="47"/>
  <c r="N224" i="47" s="1"/>
  <c r="B220" i="47"/>
  <c r="O220" i="47" s="1"/>
  <c r="C218" i="47"/>
  <c r="B212" i="47"/>
  <c r="O212" i="47" s="1"/>
  <c r="H211" i="47"/>
  <c r="K211" i="47"/>
  <c r="K210" i="47"/>
  <c r="C209" i="47"/>
  <c r="B207" i="47"/>
  <c r="L207" i="47" s="1"/>
  <c r="J205" i="47"/>
  <c r="H203" i="47"/>
  <c r="I200" i="47"/>
  <c r="N200" i="47" s="1"/>
  <c r="B199" i="47"/>
  <c r="O199" i="47" s="1"/>
  <c r="J197" i="47"/>
  <c r="B195" i="47"/>
  <c r="O195" i="47" s="1"/>
  <c r="J182" i="47"/>
  <c r="B149" i="47"/>
  <c r="L149" i="47" s="1"/>
  <c r="C149" i="47"/>
  <c r="K140" i="47"/>
  <c r="B115" i="47"/>
  <c r="L115" i="47" s="1"/>
  <c r="C115" i="47"/>
  <c r="J108" i="47"/>
  <c r="B104" i="47"/>
  <c r="L104" i="47" s="1"/>
  <c r="C104" i="47"/>
  <c r="B102" i="47"/>
  <c r="L102" i="47" s="1"/>
  <c r="C102" i="47"/>
  <c r="C224" i="47"/>
  <c r="B224" i="47"/>
  <c r="O224" i="47" s="1"/>
  <c r="B205" i="47"/>
  <c r="O205" i="47" s="1"/>
  <c r="C205" i="47"/>
  <c r="B197" i="47"/>
  <c r="O197" i="47" s="1"/>
  <c r="C197" i="47"/>
  <c r="B193" i="47"/>
  <c r="L193" i="47" s="1"/>
  <c r="C193" i="47"/>
  <c r="C182" i="47"/>
  <c r="B182" i="47"/>
  <c r="O182" i="47" s="1"/>
  <c r="J160" i="47"/>
  <c r="K160" i="47"/>
  <c r="B133" i="47"/>
  <c r="L133" i="47" s="1"/>
  <c r="C133" i="47"/>
  <c r="B124" i="47"/>
  <c r="O124" i="47" s="1"/>
  <c r="C124" i="47"/>
  <c r="B98" i="47"/>
  <c r="L98" i="47" s="1"/>
  <c r="C98" i="47"/>
  <c r="B58" i="47"/>
  <c r="O58" i="47" s="1"/>
  <c r="C58" i="47"/>
  <c r="C46" i="47"/>
  <c r="B46" i="47"/>
  <c r="O46" i="47" s="1"/>
  <c r="C336" i="47"/>
  <c r="I271" i="47"/>
  <c r="N271" i="47" s="1"/>
  <c r="K270" i="47"/>
  <c r="B269" i="47"/>
  <c r="O269" i="47" s="1"/>
  <c r="I268" i="47"/>
  <c r="K264" i="47"/>
  <c r="H262" i="47"/>
  <c r="H260" i="47"/>
  <c r="B257" i="47"/>
  <c r="O257" i="47" s="1"/>
  <c r="I256" i="47"/>
  <c r="C254" i="47"/>
  <c r="H248" i="47"/>
  <c r="K246" i="47"/>
  <c r="B245" i="47"/>
  <c r="O245" i="47" s="1"/>
  <c r="I244" i="47"/>
  <c r="K236" i="47"/>
  <c r="H234" i="47"/>
  <c r="I232" i="47"/>
  <c r="N232" i="47" s="1"/>
  <c r="H227" i="47"/>
  <c r="K227" i="47"/>
  <c r="K226" i="47"/>
  <c r="I216" i="47"/>
  <c r="N216" i="47" s="1"/>
  <c r="I209" i="47"/>
  <c r="I208" i="47"/>
  <c r="N208" i="47" s="1"/>
  <c r="H195" i="47"/>
  <c r="K195" i="47"/>
  <c r="K194" i="47"/>
  <c r="I187" i="47"/>
  <c r="M187" i="47" s="1"/>
  <c r="B184" i="47"/>
  <c r="O184" i="47" s="1"/>
  <c r="C184" i="47"/>
  <c r="H175" i="47"/>
  <c r="K175" i="47"/>
  <c r="B164" i="47"/>
  <c r="O164" i="47" s="1"/>
  <c r="C164" i="47"/>
  <c r="K152" i="47"/>
  <c r="B148" i="47"/>
  <c r="O148" i="47" s="1"/>
  <c r="C148" i="47"/>
  <c r="C144" i="47"/>
  <c r="B144" i="47"/>
  <c r="L144" i="47" s="1"/>
  <c r="K136" i="47"/>
  <c r="J136" i="47"/>
  <c r="B123" i="47"/>
  <c r="L123" i="47" s="1"/>
  <c r="C123" i="47"/>
  <c r="C120" i="47"/>
  <c r="B120" i="47"/>
  <c r="O120" i="47" s="1"/>
  <c r="J82" i="47"/>
  <c r="K82" i="47"/>
  <c r="B71" i="47"/>
  <c r="L71" i="47" s="1"/>
  <c r="C71" i="47"/>
  <c r="K70" i="47"/>
  <c r="H70" i="47"/>
  <c r="J62" i="47"/>
  <c r="K62" i="47"/>
  <c r="J334" i="47"/>
  <c r="J318" i="47"/>
  <c r="J302" i="47"/>
  <c r="J286" i="47"/>
  <c r="J262" i="47"/>
  <c r="J250" i="47"/>
  <c r="J234" i="47"/>
  <c r="J231" i="47"/>
  <c r="J229" i="47"/>
  <c r="J223" i="47"/>
  <c r="B221" i="47"/>
  <c r="L221" i="47" s="1"/>
  <c r="C221" i="47"/>
  <c r="I219" i="47"/>
  <c r="Q219" i="47" s="1"/>
  <c r="J215" i="47"/>
  <c r="B213" i="47"/>
  <c r="L213" i="47" s="1"/>
  <c r="C213" i="47"/>
  <c r="C208" i="47"/>
  <c r="B208" i="47"/>
  <c r="O208" i="47" s="1"/>
  <c r="I199" i="47"/>
  <c r="N199" i="47" s="1"/>
  <c r="B172" i="47"/>
  <c r="L172" i="47" s="1"/>
  <c r="C172" i="47"/>
  <c r="J156" i="47"/>
  <c r="B152" i="47"/>
  <c r="L152" i="47" s="1"/>
  <c r="K147" i="47"/>
  <c r="B132" i="47"/>
  <c r="O132" i="47" s="1"/>
  <c r="I128" i="47"/>
  <c r="J128" i="47"/>
  <c r="B91" i="47"/>
  <c r="O91" i="47" s="1"/>
  <c r="C91" i="47"/>
  <c r="C89" i="47"/>
  <c r="B89" i="47"/>
  <c r="O89" i="47" s="1"/>
  <c r="C108" i="47"/>
  <c r="B108" i="47"/>
  <c r="O108" i="47" s="1"/>
  <c r="C101" i="47"/>
  <c r="B101" i="47"/>
  <c r="O101" i="47" s="1"/>
  <c r="H100" i="47"/>
  <c r="I100" i="47"/>
  <c r="N100" i="47" s="1"/>
  <c r="H90" i="47"/>
  <c r="I90" i="47"/>
  <c r="H88" i="47"/>
  <c r="K88" i="47"/>
  <c r="B74" i="47"/>
  <c r="O74" i="47" s="1"/>
  <c r="C74" i="47"/>
  <c r="B49" i="47"/>
  <c r="L49" i="47" s="1"/>
  <c r="C49" i="47"/>
  <c r="I47" i="47"/>
  <c r="K47" i="47"/>
  <c r="C38" i="47"/>
  <c r="B38" i="47"/>
  <c r="O38" i="47" s="1"/>
  <c r="H36" i="47"/>
  <c r="I36" i="47"/>
  <c r="Q36" i="47" s="1"/>
  <c r="J225" i="47"/>
  <c r="H223" i="47"/>
  <c r="K222" i="47"/>
  <c r="H220" i="47"/>
  <c r="J219" i="47"/>
  <c r="H215" i="47"/>
  <c r="H212" i="47"/>
  <c r="J209" i="47"/>
  <c r="H207" i="47"/>
  <c r="K206" i="47"/>
  <c r="H204" i="47"/>
  <c r="J203" i="47"/>
  <c r="H199" i="47"/>
  <c r="H196" i="47"/>
  <c r="B190" i="47"/>
  <c r="L190" i="47" s="1"/>
  <c r="J187" i="47"/>
  <c r="B180" i="47"/>
  <c r="L180" i="47" s="1"/>
  <c r="H179" i="47"/>
  <c r="C174" i="47"/>
  <c r="B174" i="47"/>
  <c r="O174" i="47" s="1"/>
  <c r="J168" i="47"/>
  <c r="B156" i="47"/>
  <c r="O156" i="47" s="1"/>
  <c r="K148" i="47"/>
  <c r="C141" i="47"/>
  <c r="K131" i="47"/>
  <c r="C127" i="47"/>
  <c r="J117" i="47"/>
  <c r="H117" i="47"/>
  <c r="C116" i="47"/>
  <c r="B112" i="47"/>
  <c r="O112" i="47" s="1"/>
  <c r="B105" i="47"/>
  <c r="L105" i="47" s="1"/>
  <c r="H104" i="47"/>
  <c r="K104" i="47"/>
  <c r="H101" i="47"/>
  <c r="I101" i="47"/>
  <c r="Q101" i="47" s="1"/>
  <c r="C100" i="47"/>
  <c r="B88" i="47"/>
  <c r="L88" i="47" s="1"/>
  <c r="C88" i="47"/>
  <c r="B75" i="47"/>
  <c r="L75" i="47" s="1"/>
  <c r="C75" i="47"/>
  <c r="J72" i="47"/>
  <c r="J66" i="47"/>
  <c r="K66" i="47"/>
  <c r="H61" i="47"/>
  <c r="K61" i="47"/>
  <c r="K58" i="47"/>
  <c r="H58" i="47"/>
  <c r="B185" i="47"/>
  <c r="L185" i="47" s="1"/>
  <c r="C185" i="47"/>
  <c r="J180" i="47"/>
  <c r="B165" i="47"/>
  <c r="L165" i="47" s="1"/>
  <c r="C165" i="47"/>
  <c r="J125" i="47"/>
  <c r="C122" i="47"/>
  <c r="B122" i="47"/>
  <c r="O122" i="47" s="1"/>
  <c r="J115" i="47"/>
  <c r="J113" i="47"/>
  <c r="K113" i="47"/>
  <c r="C110" i="47"/>
  <c r="B110" i="47"/>
  <c r="O110" i="47" s="1"/>
  <c r="H109" i="47"/>
  <c r="I109" i="47"/>
  <c r="N106" i="47"/>
  <c r="P106" i="47"/>
  <c r="H93" i="47"/>
  <c r="I93" i="47"/>
  <c r="C87" i="47"/>
  <c r="J80" i="47"/>
  <c r="K74" i="47"/>
  <c r="B70" i="47"/>
  <c r="L70" i="47" s="1"/>
  <c r="C70" i="47"/>
  <c r="C39" i="47"/>
  <c r="B39" i="47"/>
  <c r="O39" i="47" s="1"/>
  <c r="C28" i="47"/>
  <c r="B28" i="47"/>
  <c r="O28" i="47" s="1"/>
  <c r="B31" i="47"/>
  <c r="L31" i="47" s="1"/>
  <c r="C31" i="47"/>
  <c r="C20" i="47"/>
  <c r="B20" i="47"/>
  <c r="L20" i="47" s="1"/>
  <c r="J172" i="47"/>
  <c r="I132" i="47"/>
  <c r="H125" i="47"/>
  <c r="H121" i="47"/>
  <c r="I121" i="47"/>
  <c r="B119" i="47"/>
  <c r="L119" i="47" s="1"/>
  <c r="C119" i="47"/>
  <c r="H106" i="47"/>
  <c r="J102" i="47"/>
  <c r="J96" i="47"/>
  <c r="K86" i="47"/>
  <c r="C80" i="47"/>
  <c r="B80" i="47"/>
  <c r="O80" i="47" s="1"/>
  <c r="J56" i="47"/>
  <c r="K51" i="47"/>
  <c r="J51" i="47"/>
  <c r="J47" i="47"/>
  <c r="J28" i="47"/>
  <c r="K26" i="47"/>
  <c r="C16" i="47"/>
  <c r="B16" i="47"/>
  <c r="O16" i="47" s="1"/>
  <c r="J22" i="47"/>
  <c r="H11" i="47"/>
  <c r="I11" i="47"/>
  <c r="J20" i="47"/>
  <c r="K18" i="47"/>
  <c r="H113" i="47"/>
  <c r="J111" i="47"/>
  <c r="H98" i="47"/>
  <c r="H92" i="47"/>
  <c r="J85" i="47"/>
  <c r="H51" i="47"/>
  <c r="K43" i="47"/>
  <c r="J41" i="47"/>
  <c r="I40" i="47"/>
  <c r="N40" i="47" s="1"/>
  <c r="H30" i="47"/>
  <c r="I15" i="47"/>
  <c r="I7" i="47"/>
  <c r="H96" i="47"/>
  <c r="C55" i="47"/>
  <c r="C53" i="47"/>
  <c r="H47" i="47"/>
  <c r="B44" i="47"/>
  <c r="O44" i="47" s="1"/>
  <c r="H39" i="47"/>
  <c r="C37" i="47"/>
  <c r="I35" i="47"/>
  <c r="N35" i="47" s="1"/>
  <c r="K15" i="47"/>
  <c r="B12" i="47"/>
  <c r="O12" i="47" s="1"/>
  <c r="C9" i="47"/>
  <c r="J49" i="47"/>
  <c r="J33" i="47"/>
  <c r="B6" i="47"/>
  <c r="O6" i="47" s="1"/>
  <c r="O264" i="47"/>
  <c r="L18" i="47"/>
  <c r="L10" i="47"/>
  <c r="O86" i="47"/>
  <c r="O94" i="47"/>
  <c r="L291" i="47"/>
  <c r="L14" i="47"/>
  <c r="L239" i="47"/>
  <c r="L235" i="47"/>
  <c r="O283" i="47"/>
  <c r="L279" i="47"/>
  <c r="L116" i="47"/>
  <c r="L243" i="47"/>
  <c r="O240" i="47"/>
  <c r="O26" i="47"/>
  <c r="O41" i="47"/>
  <c r="O315" i="47"/>
  <c r="L323" i="47"/>
  <c r="L66" i="47"/>
  <c r="L267" i="47"/>
  <c r="L275" i="47"/>
  <c r="L255" i="47"/>
  <c r="L251" i="47"/>
  <c r="L128" i="47"/>
  <c r="L54" i="47"/>
  <c r="L50" i="47"/>
  <c r="O380" i="47"/>
  <c r="L229" i="47"/>
  <c r="O209" i="47"/>
  <c r="L126" i="47"/>
  <c r="L118" i="47"/>
  <c r="O63" i="47"/>
  <c r="L263" i="47"/>
  <c r="O256" i="47"/>
  <c r="O248" i="47"/>
  <c r="O225" i="47"/>
  <c r="O217" i="47"/>
  <c r="O201" i="47"/>
  <c r="O111" i="47"/>
  <c r="L22" i="47"/>
  <c r="L403" i="47"/>
  <c r="O399" i="47"/>
  <c r="L375" i="47"/>
  <c r="O363" i="47"/>
  <c r="L339" i="47"/>
  <c r="O336" i="47"/>
  <c r="L307" i="47"/>
  <c r="O299" i="47"/>
  <c r="O238" i="47"/>
  <c r="O160" i="47"/>
  <c r="O127" i="47"/>
  <c r="O90" i="47"/>
  <c r="O348" i="47"/>
  <c r="O395" i="47"/>
  <c r="L371" i="47"/>
  <c r="O367" i="47"/>
  <c r="L343" i="47"/>
  <c r="O331" i="47"/>
  <c r="O234" i="47"/>
  <c r="L204" i="47"/>
  <c r="L93" i="47"/>
  <c r="L387" i="47"/>
  <c r="O262" i="47"/>
  <c r="L261" i="47"/>
  <c r="O250" i="47"/>
  <c r="L241" i="47"/>
  <c r="L192" i="47"/>
  <c r="L140" i="47"/>
  <c r="O53" i="47"/>
  <c r="L52" i="47"/>
  <c r="L48" i="47"/>
  <c r="O37" i="47"/>
  <c r="O404" i="47"/>
  <c r="O372" i="47"/>
  <c r="O340" i="47"/>
  <c r="L391" i="47"/>
  <c r="L359" i="47"/>
  <c r="O270" i="47"/>
  <c r="O258" i="47"/>
  <c r="O188" i="47"/>
  <c r="O168" i="47"/>
  <c r="O136" i="47"/>
  <c r="O106" i="47"/>
  <c r="L82" i="47"/>
  <c r="O55" i="47"/>
  <c r="O30" i="47"/>
  <c r="O9" i="47"/>
  <c r="L233" i="47"/>
  <c r="L114" i="47"/>
  <c r="O107" i="47"/>
  <c r="L434" i="47"/>
  <c r="O423" i="47"/>
  <c r="L422" i="47"/>
  <c r="L418" i="47"/>
  <c r="L406" i="47"/>
  <c r="O396" i="47"/>
  <c r="O392" i="47"/>
  <c r="O364" i="47"/>
  <c r="O360" i="47"/>
  <c r="O254" i="47"/>
  <c r="L253" i="47"/>
  <c r="O246" i="47"/>
  <c r="O157" i="47"/>
  <c r="O141" i="47"/>
  <c r="L40" i="47"/>
  <c r="L36" i="47"/>
  <c r="O13" i="47"/>
  <c r="O388" i="47"/>
  <c r="O383" i="47"/>
  <c r="O379" i="47"/>
  <c r="O356" i="47"/>
  <c r="O351" i="47"/>
  <c r="O347" i="47"/>
  <c r="O327" i="47"/>
  <c r="O311" i="47"/>
  <c r="O295" i="47"/>
  <c r="O266" i="47"/>
  <c r="L249" i="47"/>
  <c r="O62" i="47"/>
  <c r="L8" i="47"/>
  <c r="O431" i="47"/>
  <c r="L430" i="47"/>
  <c r="L426" i="47"/>
  <c r="O415" i="47"/>
  <c r="L414" i="47"/>
  <c r="L410" i="47"/>
  <c r="O376" i="47"/>
  <c r="O344" i="47"/>
  <c r="O242" i="47"/>
  <c r="L176" i="47"/>
  <c r="O45" i="47"/>
  <c r="H5" i="47"/>
  <c r="B6" i="44"/>
  <c r="O6" i="44" s="1"/>
  <c r="I5" i="47"/>
  <c r="P5" i="47" s="1"/>
  <c r="J5" i="47"/>
  <c r="K434" i="47"/>
  <c r="I434" i="47"/>
  <c r="P433" i="47"/>
  <c r="N433" i="47"/>
  <c r="K426" i="47"/>
  <c r="I426" i="47"/>
  <c r="P425" i="47"/>
  <c r="N425" i="47"/>
  <c r="K418" i="47"/>
  <c r="I418" i="47"/>
  <c r="P417" i="47"/>
  <c r="N417" i="47"/>
  <c r="K410" i="47"/>
  <c r="I410" i="47"/>
  <c r="P409" i="47"/>
  <c r="N409" i="47"/>
  <c r="J402" i="47"/>
  <c r="I402" i="47"/>
  <c r="H400" i="47"/>
  <c r="I400" i="47"/>
  <c r="K400" i="47"/>
  <c r="B398" i="47"/>
  <c r="C398" i="47"/>
  <c r="K397" i="47"/>
  <c r="I397" i="47"/>
  <c r="C393" i="47"/>
  <c r="B393" i="47"/>
  <c r="J386" i="47"/>
  <c r="I386" i="47"/>
  <c r="H384" i="47"/>
  <c r="I384" i="47"/>
  <c r="K384" i="47"/>
  <c r="B382" i="47"/>
  <c r="C382" i="47"/>
  <c r="K381" i="47"/>
  <c r="I381" i="47"/>
  <c r="C377" i="47"/>
  <c r="B377" i="47"/>
  <c r="J370" i="47"/>
  <c r="I370" i="47"/>
  <c r="H368" i="47"/>
  <c r="I368" i="47"/>
  <c r="K368" i="47"/>
  <c r="B366" i="47"/>
  <c r="C366" i="47"/>
  <c r="K365" i="47"/>
  <c r="I365" i="47"/>
  <c r="C361" i="47"/>
  <c r="B361" i="47"/>
  <c r="J354" i="47"/>
  <c r="I354" i="47"/>
  <c r="H352" i="47"/>
  <c r="I352" i="47"/>
  <c r="K352" i="47"/>
  <c r="B350" i="47"/>
  <c r="C350" i="47"/>
  <c r="K349" i="47"/>
  <c r="I349" i="47"/>
  <c r="C345" i="47"/>
  <c r="B345" i="47"/>
  <c r="J338" i="47"/>
  <c r="I338" i="47"/>
  <c r="H336" i="47"/>
  <c r="I336" i="47"/>
  <c r="K336" i="47"/>
  <c r="K265" i="47"/>
  <c r="I265" i="47"/>
  <c r="J265" i="47"/>
  <c r="H250" i="47"/>
  <c r="I250" i="47"/>
  <c r="P248" i="47"/>
  <c r="N248" i="47"/>
  <c r="M248" i="47"/>
  <c r="Q248" i="47"/>
  <c r="B244" i="47"/>
  <c r="C244" i="47"/>
  <c r="I436" i="47"/>
  <c r="K436" i="47"/>
  <c r="O435" i="47"/>
  <c r="I435" i="47"/>
  <c r="O433" i="47"/>
  <c r="C433" i="47"/>
  <c r="L432" i="47"/>
  <c r="K431" i="47"/>
  <c r="I428" i="47"/>
  <c r="K428" i="47"/>
  <c r="O427" i="47"/>
  <c r="I427" i="47"/>
  <c r="O425" i="47"/>
  <c r="C425" i="47"/>
  <c r="L424" i="47"/>
  <c r="K423" i="47"/>
  <c r="I420" i="47"/>
  <c r="K420" i="47"/>
  <c r="O419" i="47"/>
  <c r="I419" i="47"/>
  <c r="O417" i="47"/>
  <c r="C417" i="47"/>
  <c r="K415" i="47"/>
  <c r="I412" i="47"/>
  <c r="K412" i="47"/>
  <c r="I411" i="47"/>
  <c r="O409" i="47"/>
  <c r="C409" i="47"/>
  <c r="L408" i="47"/>
  <c r="K407" i="47"/>
  <c r="H404" i="47"/>
  <c r="I404" i="47"/>
  <c r="K404" i="47"/>
  <c r="B402" i="47"/>
  <c r="C402" i="47"/>
  <c r="K401" i="47"/>
  <c r="I401" i="47"/>
  <c r="C397" i="47"/>
  <c r="B397" i="47"/>
  <c r="C396" i="47"/>
  <c r="J390" i="47"/>
  <c r="I390" i="47"/>
  <c r="H388" i="47"/>
  <c r="I388" i="47"/>
  <c r="K388" i="47"/>
  <c r="B386" i="47"/>
  <c r="C386" i="47"/>
  <c r="K385" i="47"/>
  <c r="I385" i="47"/>
  <c r="C381" i="47"/>
  <c r="B381" i="47"/>
  <c r="C380" i="47"/>
  <c r="J374" i="47"/>
  <c r="I374" i="47"/>
  <c r="H372" i="47"/>
  <c r="I372" i="47"/>
  <c r="K372" i="47"/>
  <c r="B370" i="47"/>
  <c r="C370" i="47"/>
  <c r="K369" i="47"/>
  <c r="I369" i="47"/>
  <c r="C365" i="47"/>
  <c r="B365" i="47"/>
  <c r="C364" i="47"/>
  <c r="J358" i="47"/>
  <c r="I358" i="47"/>
  <c r="H356" i="47"/>
  <c r="I356" i="47"/>
  <c r="K356" i="47"/>
  <c r="B354" i="47"/>
  <c r="C354" i="47"/>
  <c r="K353" i="47"/>
  <c r="I353" i="47"/>
  <c r="C349" i="47"/>
  <c r="B349" i="47"/>
  <c r="C348" i="47"/>
  <c r="J342" i="47"/>
  <c r="I342" i="47"/>
  <c r="H340" i="47"/>
  <c r="I340" i="47"/>
  <c r="K340" i="47"/>
  <c r="B338" i="47"/>
  <c r="C338" i="47"/>
  <c r="K337" i="47"/>
  <c r="I337" i="47"/>
  <c r="K333" i="47"/>
  <c r="I333" i="47"/>
  <c r="J333" i="47"/>
  <c r="B332" i="47"/>
  <c r="C332" i="47"/>
  <c r="B330" i="47"/>
  <c r="C330" i="47"/>
  <c r="H328" i="47"/>
  <c r="I328" i="47"/>
  <c r="K328" i="47"/>
  <c r="K325" i="47"/>
  <c r="I325" i="47"/>
  <c r="J325" i="47"/>
  <c r="B324" i="47"/>
  <c r="C324" i="47"/>
  <c r="B322" i="47"/>
  <c r="C322" i="47"/>
  <c r="H320" i="47"/>
  <c r="I320" i="47"/>
  <c r="K320" i="47"/>
  <c r="K317" i="47"/>
  <c r="I317" i="47"/>
  <c r="J317" i="47"/>
  <c r="B316" i="47"/>
  <c r="C316" i="47"/>
  <c r="B314" i="47"/>
  <c r="C314" i="47"/>
  <c r="H312" i="47"/>
  <c r="I312" i="47"/>
  <c r="K312" i="47"/>
  <c r="K309" i="47"/>
  <c r="I309" i="47"/>
  <c r="J309" i="47"/>
  <c r="B308" i="47"/>
  <c r="C308" i="47"/>
  <c r="B306" i="47"/>
  <c r="C306" i="47"/>
  <c r="H304" i="47"/>
  <c r="I304" i="47"/>
  <c r="K304" i="47"/>
  <c r="K301" i="47"/>
  <c r="I301" i="47"/>
  <c r="J301" i="47"/>
  <c r="B300" i="47"/>
  <c r="C300" i="47"/>
  <c r="B298" i="47"/>
  <c r="C298" i="47"/>
  <c r="H296" i="47"/>
  <c r="I296" i="47"/>
  <c r="K296" i="47"/>
  <c r="K293" i="47"/>
  <c r="I293" i="47"/>
  <c r="J293" i="47"/>
  <c r="B292" i="47"/>
  <c r="C292" i="47"/>
  <c r="B290" i="47"/>
  <c r="C290" i="47"/>
  <c r="H288" i="47"/>
  <c r="I288" i="47"/>
  <c r="K288" i="47"/>
  <c r="K285" i="47"/>
  <c r="I285" i="47"/>
  <c r="J285" i="47"/>
  <c r="B284" i="47"/>
  <c r="C284" i="47"/>
  <c r="B282" i="47"/>
  <c r="C282" i="47"/>
  <c r="H280" i="47"/>
  <c r="I280" i="47"/>
  <c r="K280" i="47"/>
  <c r="K277" i="47"/>
  <c r="I277" i="47"/>
  <c r="J277" i="47"/>
  <c r="B276" i="47"/>
  <c r="C276" i="47"/>
  <c r="B274" i="47"/>
  <c r="C274" i="47"/>
  <c r="H272" i="47"/>
  <c r="I272" i="47"/>
  <c r="K272" i="47"/>
  <c r="H258" i="47"/>
  <c r="I258" i="47"/>
  <c r="P256" i="47"/>
  <c r="N256" i="47"/>
  <c r="M256" i="47"/>
  <c r="Q256" i="47"/>
  <c r="B252" i="47"/>
  <c r="C252" i="47"/>
  <c r="K250" i="47"/>
  <c r="K241" i="47"/>
  <c r="I241" i="47"/>
  <c r="J241" i="47"/>
  <c r="K430" i="47"/>
  <c r="I430" i="47"/>
  <c r="P429" i="47"/>
  <c r="N429" i="47"/>
  <c r="K422" i="47"/>
  <c r="I422" i="47"/>
  <c r="P421" i="47"/>
  <c r="N421" i="47"/>
  <c r="K414" i="47"/>
  <c r="I414" i="47"/>
  <c r="P413" i="47"/>
  <c r="N413" i="47"/>
  <c r="K406" i="47"/>
  <c r="I406" i="47"/>
  <c r="K405" i="47"/>
  <c r="I405" i="47"/>
  <c r="C401" i="47"/>
  <c r="B401" i="47"/>
  <c r="J394" i="47"/>
  <c r="I394" i="47"/>
  <c r="H392" i="47"/>
  <c r="I392" i="47"/>
  <c r="K392" i="47"/>
  <c r="B390" i="47"/>
  <c r="C390" i="47"/>
  <c r="K389" i="47"/>
  <c r="I389" i="47"/>
  <c r="C385" i="47"/>
  <c r="B385" i="47"/>
  <c r="J378" i="47"/>
  <c r="I378" i="47"/>
  <c r="H376" i="47"/>
  <c r="I376" i="47"/>
  <c r="K376" i="47"/>
  <c r="B374" i="47"/>
  <c r="C374" i="47"/>
  <c r="K373" i="47"/>
  <c r="I373" i="47"/>
  <c r="C369" i="47"/>
  <c r="B369" i="47"/>
  <c r="J362" i="47"/>
  <c r="I362" i="47"/>
  <c r="H360" i="47"/>
  <c r="I360" i="47"/>
  <c r="K360" i="47"/>
  <c r="B358" i="47"/>
  <c r="C358" i="47"/>
  <c r="K357" i="47"/>
  <c r="I357" i="47"/>
  <c r="C353" i="47"/>
  <c r="B353" i="47"/>
  <c r="J346" i="47"/>
  <c r="I346" i="47"/>
  <c r="H344" i="47"/>
  <c r="I344" i="47"/>
  <c r="K344" i="47"/>
  <c r="B342" i="47"/>
  <c r="C342" i="47"/>
  <c r="K341" i="47"/>
  <c r="I341" i="47"/>
  <c r="C337" i="47"/>
  <c r="B337" i="47"/>
  <c r="H266" i="47"/>
  <c r="I266" i="47"/>
  <c r="P264" i="47"/>
  <c r="N264" i="47"/>
  <c r="M264" i="47"/>
  <c r="Q264" i="47"/>
  <c r="B260" i="47"/>
  <c r="C260" i="47"/>
  <c r="K249" i="47"/>
  <c r="I249" i="47"/>
  <c r="J249" i="47"/>
  <c r="L436" i="47"/>
  <c r="K435" i="47"/>
  <c r="J434" i="47"/>
  <c r="I432" i="47"/>
  <c r="K432" i="47"/>
  <c r="I431" i="47"/>
  <c r="O429" i="47"/>
  <c r="C429" i="47"/>
  <c r="K427" i="47"/>
  <c r="J426" i="47"/>
  <c r="I424" i="47"/>
  <c r="K424" i="47"/>
  <c r="I423" i="47"/>
  <c r="O421" i="47"/>
  <c r="C421" i="47"/>
  <c r="K419" i="47"/>
  <c r="J418" i="47"/>
  <c r="I416" i="47"/>
  <c r="K416" i="47"/>
  <c r="I415" i="47"/>
  <c r="O413" i="47"/>
  <c r="C413" i="47"/>
  <c r="L412" i="47"/>
  <c r="K411" i="47"/>
  <c r="J410" i="47"/>
  <c r="I408" i="47"/>
  <c r="K408" i="47"/>
  <c r="I407" i="47"/>
  <c r="C405" i="47"/>
  <c r="B405" i="47"/>
  <c r="C404" i="47"/>
  <c r="K402" i="47"/>
  <c r="J398" i="47"/>
  <c r="I398" i="47"/>
  <c r="J397" i="47"/>
  <c r="H396" i="47"/>
  <c r="I396" i="47"/>
  <c r="K396" i="47"/>
  <c r="B394" i="47"/>
  <c r="C394" i="47"/>
  <c r="K393" i="47"/>
  <c r="I393" i="47"/>
  <c r="C389" i="47"/>
  <c r="B389" i="47"/>
  <c r="C388" i="47"/>
  <c r="K386" i="47"/>
  <c r="J382" i="47"/>
  <c r="I382" i="47"/>
  <c r="J381" i="47"/>
  <c r="H380" i="47"/>
  <c r="I380" i="47"/>
  <c r="K380" i="47"/>
  <c r="B378" i="47"/>
  <c r="C378" i="47"/>
  <c r="K377" i="47"/>
  <c r="I377" i="47"/>
  <c r="C373" i="47"/>
  <c r="B373" i="47"/>
  <c r="C372" i="47"/>
  <c r="K370" i="47"/>
  <c r="J366" i="47"/>
  <c r="I366" i="47"/>
  <c r="J365" i="47"/>
  <c r="H364" i="47"/>
  <c r="I364" i="47"/>
  <c r="K364" i="47"/>
  <c r="B362" i="47"/>
  <c r="C362" i="47"/>
  <c r="K361" i="47"/>
  <c r="I361" i="47"/>
  <c r="C357" i="47"/>
  <c r="B357" i="47"/>
  <c r="C356" i="47"/>
  <c r="K354" i="47"/>
  <c r="J350" i="47"/>
  <c r="I350" i="47"/>
  <c r="J349" i="47"/>
  <c r="H348" i="47"/>
  <c r="I348" i="47"/>
  <c r="K348" i="47"/>
  <c r="B346" i="47"/>
  <c r="C346" i="47"/>
  <c r="K345" i="47"/>
  <c r="I345" i="47"/>
  <c r="C341" i="47"/>
  <c r="B341" i="47"/>
  <c r="C340" i="47"/>
  <c r="K338" i="47"/>
  <c r="B334" i="47"/>
  <c r="C334" i="47"/>
  <c r="H332" i="47"/>
  <c r="I332" i="47"/>
  <c r="K332" i="47"/>
  <c r="K329" i="47"/>
  <c r="I329" i="47"/>
  <c r="J329" i="47"/>
  <c r="B328" i="47"/>
  <c r="C328" i="47"/>
  <c r="B326" i="47"/>
  <c r="C326" i="47"/>
  <c r="H324" i="47"/>
  <c r="I324" i="47"/>
  <c r="K324" i="47"/>
  <c r="K321" i="47"/>
  <c r="I321" i="47"/>
  <c r="J321" i="47"/>
  <c r="B320" i="47"/>
  <c r="C320" i="47"/>
  <c r="B318" i="47"/>
  <c r="C318" i="47"/>
  <c r="H316" i="47"/>
  <c r="I316" i="47"/>
  <c r="K316" i="47"/>
  <c r="K313" i="47"/>
  <c r="I313" i="47"/>
  <c r="J313" i="47"/>
  <c r="B312" i="47"/>
  <c r="C312" i="47"/>
  <c r="B310" i="47"/>
  <c r="C310" i="47"/>
  <c r="H308" i="47"/>
  <c r="I308" i="47"/>
  <c r="K308" i="47"/>
  <c r="K305" i="47"/>
  <c r="I305" i="47"/>
  <c r="J305" i="47"/>
  <c r="B304" i="47"/>
  <c r="C304" i="47"/>
  <c r="B302" i="47"/>
  <c r="C302" i="47"/>
  <c r="H300" i="47"/>
  <c r="I300" i="47"/>
  <c r="K300" i="47"/>
  <c r="K297" i="47"/>
  <c r="I297" i="47"/>
  <c r="J297" i="47"/>
  <c r="B296" i="47"/>
  <c r="C296" i="47"/>
  <c r="B294" i="47"/>
  <c r="C294" i="47"/>
  <c r="H292" i="47"/>
  <c r="I292" i="47"/>
  <c r="K292" i="47"/>
  <c r="K289" i="47"/>
  <c r="I289" i="47"/>
  <c r="J289" i="47"/>
  <c r="B288" i="47"/>
  <c r="C288" i="47"/>
  <c r="B286" i="47"/>
  <c r="C286" i="47"/>
  <c r="H284" i="47"/>
  <c r="I284" i="47"/>
  <c r="K284" i="47"/>
  <c r="K281" i="47"/>
  <c r="I281" i="47"/>
  <c r="J281" i="47"/>
  <c r="B280" i="47"/>
  <c r="C280" i="47"/>
  <c r="B278" i="47"/>
  <c r="C278" i="47"/>
  <c r="H276" i="47"/>
  <c r="I276" i="47"/>
  <c r="K276" i="47"/>
  <c r="K273" i="47"/>
  <c r="I273" i="47"/>
  <c r="J273" i="47"/>
  <c r="B272" i="47"/>
  <c r="C272" i="47"/>
  <c r="B268" i="47"/>
  <c r="C268" i="47"/>
  <c r="K266" i="47"/>
  <c r="K257" i="47"/>
  <c r="I257" i="47"/>
  <c r="J257" i="47"/>
  <c r="H242" i="47"/>
  <c r="I242" i="47"/>
  <c r="P240" i="47"/>
  <c r="N240" i="47"/>
  <c r="M240" i="47"/>
  <c r="Q240" i="47"/>
  <c r="K269" i="47"/>
  <c r="I269" i="47"/>
  <c r="P268" i="47"/>
  <c r="N268" i="47"/>
  <c r="K261" i="47"/>
  <c r="I261" i="47"/>
  <c r="P260" i="47"/>
  <c r="N260" i="47"/>
  <c r="K253" i="47"/>
  <c r="I253" i="47"/>
  <c r="P252" i="47"/>
  <c r="N252" i="47"/>
  <c r="K245" i="47"/>
  <c r="I245" i="47"/>
  <c r="P244" i="47"/>
  <c r="N244" i="47"/>
  <c r="K237" i="47"/>
  <c r="I237" i="47"/>
  <c r="O236" i="47"/>
  <c r="P236" i="47"/>
  <c r="N236" i="47"/>
  <c r="P232" i="47"/>
  <c r="M232" i="47"/>
  <c r="I230" i="47"/>
  <c r="J230" i="47"/>
  <c r="L228" i="47"/>
  <c r="N225" i="47"/>
  <c r="M225" i="47"/>
  <c r="P225" i="47"/>
  <c r="I223" i="47"/>
  <c r="O222" i="47"/>
  <c r="L222" i="47"/>
  <c r="H221" i="47"/>
  <c r="K221" i="47"/>
  <c r="P216" i="47"/>
  <c r="M216" i="47"/>
  <c r="I214" i="47"/>
  <c r="J214" i="47"/>
  <c r="L211" i="47"/>
  <c r="O211" i="47"/>
  <c r="N209" i="47"/>
  <c r="M209" i="47"/>
  <c r="P209" i="47"/>
  <c r="I207" i="47"/>
  <c r="O206" i="47"/>
  <c r="L206" i="47"/>
  <c r="H205" i="47"/>
  <c r="K205" i="47"/>
  <c r="P200" i="47"/>
  <c r="M200" i="47"/>
  <c r="I198" i="47"/>
  <c r="J198" i="47"/>
  <c r="L196" i="47"/>
  <c r="P189" i="47"/>
  <c r="Q189" i="47"/>
  <c r="N189" i="47"/>
  <c r="P187" i="47"/>
  <c r="J183" i="47"/>
  <c r="I183" i="47"/>
  <c r="B181" i="47"/>
  <c r="C181" i="47"/>
  <c r="P173" i="47"/>
  <c r="Q173" i="47"/>
  <c r="N173" i="47"/>
  <c r="P171" i="47"/>
  <c r="J167" i="47"/>
  <c r="I167" i="47"/>
  <c r="K167" i="47"/>
  <c r="K162" i="47"/>
  <c r="I162" i="47"/>
  <c r="J162" i="47"/>
  <c r="B161" i="47"/>
  <c r="C161" i="47"/>
  <c r="B155" i="47"/>
  <c r="C155" i="47"/>
  <c r="J151" i="47"/>
  <c r="I151" i="47"/>
  <c r="K151" i="47"/>
  <c r="K146" i="47"/>
  <c r="I146" i="47"/>
  <c r="J146" i="47"/>
  <c r="B145" i="47"/>
  <c r="C145" i="47"/>
  <c r="B139" i="47"/>
  <c r="C139" i="47"/>
  <c r="J135" i="47"/>
  <c r="I135" i="47"/>
  <c r="K135" i="47"/>
  <c r="K130" i="47"/>
  <c r="I130" i="47"/>
  <c r="J130" i="47"/>
  <c r="B129" i="47"/>
  <c r="C129" i="47"/>
  <c r="N113" i="47"/>
  <c r="P113" i="47"/>
  <c r="Q113" i="47"/>
  <c r="M113" i="47"/>
  <c r="I95" i="47"/>
  <c r="J95" i="47"/>
  <c r="K95" i="47"/>
  <c r="J92" i="47"/>
  <c r="K92" i="47"/>
  <c r="L92" i="47"/>
  <c r="O92" i="47"/>
  <c r="J78" i="47"/>
  <c r="K78" i="47"/>
  <c r="L78" i="47"/>
  <c r="O78" i="47"/>
  <c r="I403" i="47"/>
  <c r="I399" i="47"/>
  <c r="I395" i="47"/>
  <c r="I391" i="47"/>
  <c r="I387" i="47"/>
  <c r="I383" i="47"/>
  <c r="I379" i="47"/>
  <c r="I375" i="47"/>
  <c r="I371" i="47"/>
  <c r="I367" i="47"/>
  <c r="I363" i="47"/>
  <c r="I359" i="47"/>
  <c r="I355" i="47"/>
  <c r="I351" i="47"/>
  <c r="I347" i="47"/>
  <c r="I343" i="47"/>
  <c r="I339" i="47"/>
  <c r="I335" i="47"/>
  <c r="I331" i="47"/>
  <c r="I327" i="47"/>
  <c r="I323" i="47"/>
  <c r="I319" i="47"/>
  <c r="I315" i="47"/>
  <c r="I311" i="47"/>
  <c r="I307" i="47"/>
  <c r="I303" i="47"/>
  <c r="I299" i="47"/>
  <c r="I295" i="47"/>
  <c r="I291" i="47"/>
  <c r="I287" i="47"/>
  <c r="I283" i="47"/>
  <c r="M279" i="47"/>
  <c r="Q279" i="47"/>
  <c r="M275" i="47"/>
  <c r="Q275" i="47"/>
  <c r="M271" i="47"/>
  <c r="Q271" i="47"/>
  <c r="I270" i="47"/>
  <c r="M268" i="47"/>
  <c r="I263" i="47"/>
  <c r="K263" i="47"/>
  <c r="I262" i="47"/>
  <c r="M260" i="47"/>
  <c r="I255" i="47"/>
  <c r="K255" i="47"/>
  <c r="I254" i="47"/>
  <c r="M252" i="47"/>
  <c r="I247" i="47"/>
  <c r="K247" i="47"/>
  <c r="I246" i="47"/>
  <c r="M244" i="47"/>
  <c r="I239" i="47"/>
  <c r="K239" i="47"/>
  <c r="I238" i="47"/>
  <c r="M236" i="47"/>
  <c r="C236" i="47"/>
  <c r="Q232" i="47"/>
  <c r="K231" i="47"/>
  <c r="I228" i="47"/>
  <c r="I226" i="47"/>
  <c r="J226" i="47"/>
  <c r="Q225" i="47"/>
  <c r="L223" i="47"/>
  <c r="O223" i="47"/>
  <c r="I221" i="47"/>
  <c r="P219" i="47"/>
  <c r="M219" i="47"/>
  <c r="O218" i="47"/>
  <c r="L218" i="47"/>
  <c r="H217" i="47"/>
  <c r="K217" i="47"/>
  <c r="Q216" i="47"/>
  <c r="K215" i="47"/>
  <c r="I212" i="47"/>
  <c r="I210" i="47"/>
  <c r="J210" i="47"/>
  <c r="Q209" i="47"/>
  <c r="I205" i="47"/>
  <c r="P203" i="47"/>
  <c r="M203" i="47"/>
  <c r="O202" i="47"/>
  <c r="L202" i="47"/>
  <c r="H201" i="47"/>
  <c r="K201" i="47"/>
  <c r="Q200" i="47"/>
  <c r="K199" i="47"/>
  <c r="I196" i="47"/>
  <c r="I194" i="47"/>
  <c r="J194" i="47"/>
  <c r="J191" i="47"/>
  <c r="I191" i="47"/>
  <c r="B189" i="47"/>
  <c r="C189" i="47"/>
  <c r="H187" i="47"/>
  <c r="K187" i="47"/>
  <c r="H185" i="47"/>
  <c r="K185" i="47"/>
  <c r="I185" i="47"/>
  <c r="I179" i="47"/>
  <c r="K178" i="47"/>
  <c r="I178" i="47"/>
  <c r="J178" i="47"/>
  <c r="J175" i="47"/>
  <c r="I175" i="47"/>
  <c r="B173" i="47"/>
  <c r="C173" i="47"/>
  <c r="H171" i="47"/>
  <c r="K171" i="47"/>
  <c r="C166" i="47"/>
  <c r="B166" i="47"/>
  <c r="H157" i="47"/>
  <c r="K157" i="47"/>
  <c r="I157" i="47"/>
  <c r="C150" i="47"/>
  <c r="B150" i="47"/>
  <c r="H141" i="47"/>
  <c r="K141" i="47"/>
  <c r="I141" i="47"/>
  <c r="C134" i="47"/>
  <c r="B134" i="47"/>
  <c r="B125" i="47"/>
  <c r="C125" i="47"/>
  <c r="I122" i="47"/>
  <c r="K122" i="47"/>
  <c r="J122" i="47"/>
  <c r="H115" i="47"/>
  <c r="I115" i="47"/>
  <c r="K115" i="47"/>
  <c r="B109" i="47"/>
  <c r="C109" i="47"/>
  <c r="O97" i="47"/>
  <c r="L97" i="47"/>
  <c r="K76" i="47"/>
  <c r="I76" i="47"/>
  <c r="J76" i="47"/>
  <c r="K233" i="47"/>
  <c r="I233" i="47"/>
  <c r="P231" i="47"/>
  <c r="M231" i="47"/>
  <c r="O230" i="47"/>
  <c r="L230" i="47"/>
  <c r="H229" i="47"/>
  <c r="K229" i="47"/>
  <c r="P224" i="47"/>
  <c r="M224" i="47"/>
  <c r="I222" i="47"/>
  <c r="J222" i="47"/>
  <c r="L219" i="47"/>
  <c r="O219" i="47"/>
  <c r="N217" i="47"/>
  <c r="M217" i="47"/>
  <c r="P217" i="47"/>
  <c r="P215" i="47"/>
  <c r="M215" i="47"/>
  <c r="O214" i="47"/>
  <c r="L214" i="47"/>
  <c r="H213" i="47"/>
  <c r="K213" i="47"/>
  <c r="P208" i="47"/>
  <c r="M208" i="47"/>
  <c r="I206" i="47"/>
  <c r="J206" i="47"/>
  <c r="L203" i="47"/>
  <c r="O203" i="47"/>
  <c r="N201" i="47"/>
  <c r="M201" i="47"/>
  <c r="P201" i="47"/>
  <c r="P199" i="47"/>
  <c r="M199" i="47"/>
  <c r="O198" i="47"/>
  <c r="L198" i="47"/>
  <c r="H197" i="47"/>
  <c r="K197" i="47"/>
  <c r="C194" i="47"/>
  <c r="B194" i="47"/>
  <c r="N187" i="47"/>
  <c r="Q187" i="47"/>
  <c r="K186" i="47"/>
  <c r="I186" i="47"/>
  <c r="J186" i="47"/>
  <c r="B179" i="47"/>
  <c r="C179" i="47"/>
  <c r="C178" i="47"/>
  <c r="B178" i="47"/>
  <c r="N171" i="47"/>
  <c r="Q171" i="47"/>
  <c r="K170" i="47"/>
  <c r="I170" i="47"/>
  <c r="J170" i="47"/>
  <c r="B169" i="47"/>
  <c r="C169" i="47"/>
  <c r="B163" i="47"/>
  <c r="C163" i="47"/>
  <c r="J159" i="47"/>
  <c r="I159" i="47"/>
  <c r="K159" i="47"/>
  <c r="K154" i="47"/>
  <c r="I154" i="47"/>
  <c r="J154" i="47"/>
  <c r="B153" i="47"/>
  <c r="C153" i="47"/>
  <c r="B147" i="47"/>
  <c r="C147" i="47"/>
  <c r="J143" i="47"/>
  <c r="I143" i="47"/>
  <c r="K143" i="47"/>
  <c r="K138" i="47"/>
  <c r="I138" i="47"/>
  <c r="J138" i="47"/>
  <c r="B137" i="47"/>
  <c r="C137" i="47"/>
  <c r="B131" i="47"/>
  <c r="C131" i="47"/>
  <c r="N121" i="47"/>
  <c r="P121" i="47"/>
  <c r="Q121" i="47"/>
  <c r="M121" i="47"/>
  <c r="H102" i="47"/>
  <c r="I102" i="47"/>
  <c r="O95" i="47"/>
  <c r="L95" i="47"/>
  <c r="P92" i="47"/>
  <c r="M92" i="47"/>
  <c r="Q92" i="47"/>
  <c r="N92" i="47"/>
  <c r="N90" i="47"/>
  <c r="M90" i="47"/>
  <c r="P90" i="47"/>
  <c r="Q90" i="47"/>
  <c r="I334" i="47"/>
  <c r="B333" i="47"/>
  <c r="I330" i="47"/>
  <c r="B329" i="47"/>
  <c r="I326" i="47"/>
  <c r="B325" i="47"/>
  <c r="I322" i="47"/>
  <c r="B321" i="47"/>
  <c r="I318" i="47"/>
  <c r="B317" i="47"/>
  <c r="I314" i="47"/>
  <c r="B313" i="47"/>
  <c r="I310" i="47"/>
  <c r="B309" i="47"/>
  <c r="I306" i="47"/>
  <c r="B305" i="47"/>
  <c r="I302" i="47"/>
  <c r="B301" i="47"/>
  <c r="I298" i="47"/>
  <c r="B297" i="47"/>
  <c r="I294" i="47"/>
  <c r="B293" i="47"/>
  <c r="I290" i="47"/>
  <c r="B289" i="47"/>
  <c r="I286" i="47"/>
  <c r="B285" i="47"/>
  <c r="I282" i="47"/>
  <c r="B281" i="47"/>
  <c r="P279" i="47"/>
  <c r="K279" i="47"/>
  <c r="I278" i="47"/>
  <c r="B277" i="47"/>
  <c r="P275" i="47"/>
  <c r="K275" i="47"/>
  <c r="I274" i="47"/>
  <c r="B273" i="47"/>
  <c r="P271" i="47"/>
  <c r="K271" i="47"/>
  <c r="J269" i="47"/>
  <c r="Q268" i="47"/>
  <c r="I267" i="47"/>
  <c r="K267" i="47"/>
  <c r="C264" i="47"/>
  <c r="J261" i="47"/>
  <c r="Q260" i="47"/>
  <c r="I259" i="47"/>
  <c r="K259" i="47"/>
  <c r="C256" i="47"/>
  <c r="J253" i="47"/>
  <c r="Q252" i="47"/>
  <c r="I251" i="47"/>
  <c r="K251" i="47"/>
  <c r="C248" i="47"/>
  <c r="J245" i="47"/>
  <c r="Q244" i="47"/>
  <c r="I243" i="47"/>
  <c r="K243" i="47"/>
  <c r="C240" i="47"/>
  <c r="J237" i="47"/>
  <c r="Q236" i="47"/>
  <c r="I235" i="47"/>
  <c r="K235" i="47"/>
  <c r="I234" i="47"/>
  <c r="L232" i="47"/>
  <c r="Q231" i="47"/>
  <c r="L231" i="47"/>
  <c r="O231" i="47"/>
  <c r="K230" i="47"/>
  <c r="I229" i="47"/>
  <c r="I227" i="47"/>
  <c r="H225" i="47"/>
  <c r="K225" i="47"/>
  <c r="Q224" i="47"/>
  <c r="K223" i="47"/>
  <c r="I220" i="47"/>
  <c r="N219" i="47"/>
  <c r="I218" i="47"/>
  <c r="J218" i="47"/>
  <c r="Q217" i="47"/>
  <c r="L216" i="47"/>
  <c r="Q215" i="47"/>
  <c r="L215" i="47"/>
  <c r="O215" i="47"/>
  <c r="K214" i="47"/>
  <c r="I213" i="47"/>
  <c r="I211" i="47"/>
  <c r="O210" i="47"/>
  <c r="L210" i="47"/>
  <c r="H209" i="47"/>
  <c r="K209" i="47"/>
  <c r="Q208" i="47"/>
  <c r="K207" i="47"/>
  <c r="I204" i="47"/>
  <c r="N203" i="47"/>
  <c r="I202" i="47"/>
  <c r="J202" i="47"/>
  <c r="Q201" i="47"/>
  <c r="L200" i="47"/>
  <c r="Q199" i="47"/>
  <c r="K198" i="47"/>
  <c r="I197" i="47"/>
  <c r="I195" i="47"/>
  <c r="H193" i="47"/>
  <c r="K193" i="47"/>
  <c r="I193" i="47"/>
  <c r="K188" i="47"/>
  <c r="B187" i="47"/>
  <c r="C187" i="47"/>
  <c r="C186" i="47"/>
  <c r="B186" i="47"/>
  <c r="K183" i="47"/>
  <c r="P181" i="47"/>
  <c r="Q181" i="47"/>
  <c r="N181" i="47"/>
  <c r="H177" i="47"/>
  <c r="K177" i="47"/>
  <c r="I177" i="47"/>
  <c r="K172" i="47"/>
  <c r="B171" i="47"/>
  <c r="C171" i="47"/>
  <c r="H165" i="47"/>
  <c r="K165" i="47"/>
  <c r="I165" i="47"/>
  <c r="C158" i="47"/>
  <c r="B158" i="47"/>
  <c r="H149" i="47"/>
  <c r="K149" i="47"/>
  <c r="I149" i="47"/>
  <c r="C142" i="47"/>
  <c r="B142" i="47"/>
  <c r="H133" i="47"/>
  <c r="K133" i="47"/>
  <c r="I133" i="47"/>
  <c r="H123" i="47"/>
  <c r="I123" i="47"/>
  <c r="K123" i="47"/>
  <c r="B117" i="47"/>
  <c r="C117" i="47"/>
  <c r="I114" i="47"/>
  <c r="K114" i="47"/>
  <c r="J114" i="47"/>
  <c r="H107" i="47"/>
  <c r="I107" i="47"/>
  <c r="K107" i="47"/>
  <c r="M106" i="47"/>
  <c r="Q106" i="47"/>
  <c r="H97" i="47"/>
  <c r="I97" i="47"/>
  <c r="P93" i="47"/>
  <c r="M93" i="47"/>
  <c r="N93" i="47"/>
  <c r="Q93" i="47"/>
  <c r="C84" i="47"/>
  <c r="B84" i="47"/>
  <c r="K232" i="47"/>
  <c r="K228" i="47"/>
  <c r="K224" i="47"/>
  <c r="K220" i="47"/>
  <c r="K216" i="47"/>
  <c r="K212" i="47"/>
  <c r="K208" i="47"/>
  <c r="K204" i="47"/>
  <c r="K200" i="47"/>
  <c r="K196" i="47"/>
  <c r="B191" i="47"/>
  <c r="C191" i="47"/>
  <c r="H189" i="47"/>
  <c r="K189" i="47"/>
  <c r="K182" i="47"/>
  <c r="I182" i="47"/>
  <c r="B175" i="47"/>
  <c r="C175" i="47"/>
  <c r="H173" i="47"/>
  <c r="K173" i="47"/>
  <c r="H169" i="47"/>
  <c r="K169" i="47"/>
  <c r="I169" i="47"/>
  <c r="B167" i="47"/>
  <c r="C167" i="47"/>
  <c r="K166" i="47"/>
  <c r="I166" i="47"/>
  <c r="C162" i="47"/>
  <c r="B162" i="47"/>
  <c r="J155" i="47"/>
  <c r="I155" i="47"/>
  <c r="H153" i="47"/>
  <c r="K153" i="47"/>
  <c r="I153" i="47"/>
  <c r="B151" i="47"/>
  <c r="C151" i="47"/>
  <c r="K150" i="47"/>
  <c r="I150" i="47"/>
  <c r="C146" i="47"/>
  <c r="B146" i="47"/>
  <c r="J139" i="47"/>
  <c r="I139" i="47"/>
  <c r="H137" i="47"/>
  <c r="K137" i="47"/>
  <c r="I137" i="47"/>
  <c r="B135" i="47"/>
  <c r="C135" i="47"/>
  <c r="K134" i="47"/>
  <c r="I134" i="47"/>
  <c r="C130" i="47"/>
  <c r="B130" i="47"/>
  <c r="I126" i="47"/>
  <c r="K126" i="47"/>
  <c r="J126" i="47"/>
  <c r="B121" i="47"/>
  <c r="C121" i="47"/>
  <c r="H119" i="47"/>
  <c r="I119" i="47"/>
  <c r="N117" i="47"/>
  <c r="P117" i="47"/>
  <c r="M117" i="47"/>
  <c r="Q117" i="47"/>
  <c r="I110" i="47"/>
  <c r="K110" i="47"/>
  <c r="J110" i="47"/>
  <c r="I103" i="47"/>
  <c r="J103" i="47"/>
  <c r="K103" i="47"/>
  <c r="P101" i="47"/>
  <c r="M101" i="47"/>
  <c r="N101" i="47"/>
  <c r="P100" i="47"/>
  <c r="M100" i="47"/>
  <c r="Q100" i="47"/>
  <c r="N98" i="47"/>
  <c r="M98" i="47"/>
  <c r="P98" i="47"/>
  <c r="Q98" i="47"/>
  <c r="H89" i="47"/>
  <c r="I89" i="47"/>
  <c r="O87" i="47"/>
  <c r="L87" i="47"/>
  <c r="H85" i="47"/>
  <c r="I85" i="47"/>
  <c r="C72" i="47"/>
  <c r="B72" i="47"/>
  <c r="C64" i="47"/>
  <c r="B64" i="47"/>
  <c r="C56" i="47"/>
  <c r="B56" i="47"/>
  <c r="P47" i="47"/>
  <c r="N47" i="47"/>
  <c r="Q47" i="47"/>
  <c r="M47" i="47"/>
  <c r="J29" i="47"/>
  <c r="I29" i="47"/>
  <c r="K29" i="47"/>
  <c r="J232" i="47"/>
  <c r="J228" i="47"/>
  <c r="J224" i="47"/>
  <c r="J220" i="47"/>
  <c r="J216" i="47"/>
  <c r="J212" i="47"/>
  <c r="J208" i="47"/>
  <c r="J204" i="47"/>
  <c r="J200" i="47"/>
  <c r="J196" i="47"/>
  <c r="K190" i="47"/>
  <c r="I190" i="47"/>
  <c r="B183" i="47"/>
  <c r="C183" i="47"/>
  <c r="H181" i="47"/>
  <c r="K181" i="47"/>
  <c r="K179" i="47"/>
  <c r="O177" i="47"/>
  <c r="K174" i="47"/>
  <c r="I174" i="47"/>
  <c r="C170" i="47"/>
  <c r="B170" i="47"/>
  <c r="J163" i="47"/>
  <c r="I163" i="47"/>
  <c r="H161" i="47"/>
  <c r="K161" i="47"/>
  <c r="I161" i="47"/>
  <c r="B159" i="47"/>
  <c r="C159" i="47"/>
  <c r="K158" i="47"/>
  <c r="I158" i="47"/>
  <c r="C154" i="47"/>
  <c r="B154" i="47"/>
  <c r="J147" i="47"/>
  <c r="I147" i="47"/>
  <c r="H145" i="47"/>
  <c r="K145" i="47"/>
  <c r="I145" i="47"/>
  <c r="B143" i="47"/>
  <c r="C143" i="47"/>
  <c r="K142" i="47"/>
  <c r="I142" i="47"/>
  <c r="C138" i="47"/>
  <c r="B138" i="47"/>
  <c r="J131" i="47"/>
  <c r="I131" i="47"/>
  <c r="H129" i="47"/>
  <c r="K129" i="47"/>
  <c r="I129" i="47"/>
  <c r="H127" i="47"/>
  <c r="I127" i="47"/>
  <c r="N125" i="47"/>
  <c r="P125" i="47"/>
  <c r="M125" i="47"/>
  <c r="Q125" i="47"/>
  <c r="I118" i="47"/>
  <c r="K118" i="47"/>
  <c r="J118" i="47"/>
  <c r="B113" i="47"/>
  <c r="C113" i="47"/>
  <c r="H111" i="47"/>
  <c r="I111" i="47"/>
  <c r="N109" i="47"/>
  <c r="P109" i="47"/>
  <c r="M109" i="47"/>
  <c r="Q109" i="47"/>
  <c r="H105" i="47"/>
  <c r="I105" i="47"/>
  <c r="O103" i="47"/>
  <c r="L103" i="47"/>
  <c r="J100" i="47"/>
  <c r="K100" i="47"/>
  <c r="L100" i="47"/>
  <c r="O100" i="47"/>
  <c r="H94" i="47"/>
  <c r="I94" i="47"/>
  <c r="I87" i="47"/>
  <c r="J87" i="47"/>
  <c r="K87" i="47"/>
  <c r="B85" i="47"/>
  <c r="C85" i="47"/>
  <c r="P79" i="47"/>
  <c r="Q79" i="47"/>
  <c r="N79" i="47"/>
  <c r="N77" i="47"/>
  <c r="Q77" i="47"/>
  <c r="M77" i="47"/>
  <c r="H71" i="47"/>
  <c r="I71" i="47"/>
  <c r="K71" i="47"/>
  <c r="H63" i="47"/>
  <c r="I63" i="47"/>
  <c r="K63" i="47"/>
  <c r="H55" i="47"/>
  <c r="I55" i="47"/>
  <c r="K55" i="47"/>
  <c r="K132" i="47"/>
  <c r="K128" i="47"/>
  <c r="K124" i="47"/>
  <c r="I124" i="47"/>
  <c r="K116" i="47"/>
  <c r="I116" i="47"/>
  <c r="K108" i="47"/>
  <c r="I108" i="47"/>
  <c r="I104" i="47"/>
  <c r="O99" i="47"/>
  <c r="L99" i="47"/>
  <c r="L96" i="47"/>
  <c r="O96" i="47"/>
  <c r="I91" i="47"/>
  <c r="J91" i="47"/>
  <c r="I88" i="47"/>
  <c r="K84" i="47"/>
  <c r="I84" i="47"/>
  <c r="J84" i="47"/>
  <c r="J81" i="47"/>
  <c r="I81" i="47"/>
  <c r="B79" i="47"/>
  <c r="C79" i="47"/>
  <c r="K77" i="47"/>
  <c r="H77" i="47"/>
  <c r="H75" i="47"/>
  <c r="K75" i="47"/>
  <c r="I75" i="47"/>
  <c r="B69" i="47"/>
  <c r="C69" i="47"/>
  <c r="J65" i="47"/>
  <c r="I65" i="47"/>
  <c r="K65" i="47"/>
  <c r="K60" i="47"/>
  <c r="I60" i="47"/>
  <c r="J60" i="47"/>
  <c r="B59" i="47"/>
  <c r="C59" i="47"/>
  <c r="B51" i="47"/>
  <c r="C51" i="47"/>
  <c r="K48" i="47"/>
  <c r="I48" i="47"/>
  <c r="J48" i="47"/>
  <c r="P39" i="47"/>
  <c r="M39" i="47"/>
  <c r="Q39" i="47"/>
  <c r="N33" i="47"/>
  <c r="Q33" i="47"/>
  <c r="M33" i="47"/>
  <c r="P33" i="47"/>
  <c r="I192" i="47"/>
  <c r="I188" i="47"/>
  <c r="I184" i="47"/>
  <c r="I180" i="47"/>
  <c r="I176" i="47"/>
  <c r="I172" i="47"/>
  <c r="I168" i="47"/>
  <c r="I164" i="47"/>
  <c r="I160" i="47"/>
  <c r="I156" i="47"/>
  <c r="I152" i="47"/>
  <c r="I148" i="47"/>
  <c r="I144" i="47"/>
  <c r="I140" i="47"/>
  <c r="I136" i="47"/>
  <c r="M132" i="47"/>
  <c r="Q132" i="47"/>
  <c r="M128" i="47"/>
  <c r="Q128" i="47"/>
  <c r="K120" i="47"/>
  <c r="I120" i="47"/>
  <c r="K112" i="47"/>
  <c r="I112" i="47"/>
  <c r="I99" i="47"/>
  <c r="J99" i="47"/>
  <c r="I96" i="47"/>
  <c r="H83" i="47"/>
  <c r="K83" i="47"/>
  <c r="I83" i="47"/>
  <c r="B77" i="47"/>
  <c r="C77" i="47"/>
  <c r="C76" i="47"/>
  <c r="B76" i="47"/>
  <c r="J73" i="47"/>
  <c r="I73" i="47"/>
  <c r="K73" i="47"/>
  <c r="K68" i="47"/>
  <c r="I68" i="47"/>
  <c r="J68" i="47"/>
  <c r="B67" i="47"/>
  <c r="C67" i="47"/>
  <c r="B61" i="47"/>
  <c r="C61" i="47"/>
  <c r="J57" i="47"/>
  <c r="I57" i="47"/>
  <c r="K57" i="47"/>
  <c r="H49" i="47"/>
  <c r="I49" i="47"/>
  <c r="K49" i="47"/>
  <c r="O43" i="47"/>
  <c r="N41" i="47"/>
  <c r="M41" i="47"/>
  <c r="P41" i="47"/>
  <c r="Q41" i="47"/>
  <c r="H37" i="47"/>
  <c r="K37" i="47"/>
  <c r="I37" i="47"/>
  <c r="P35" i="47"/>
  <c r="M35" i="47"/>
  <c r="Q35" i="47"/>
  <c r="C24" i="47"/>
  <c r="B24" i="47"/>
  <c r="B17" i="47"/>
  <c r="C17" i="47"/>
  <c r="K106" i="47"/>
  <c r="K105" i="47"/>
  <c r="K102" i="47"/>
  <c r="K101" i="47"/>
  <c r="K98" i="47"/>
  <c r="K97" i="47"/>
  <c r="K94" i="47"/>
  <c r="K93" i="47"/>
  <c r="K90" i="47"/>
  <c r="K89" i="47"/>
  <c r="K85" i="47"/>
  <c r="O83" i="47"/>
  <c r="K80" i="47"/>
  <c r="I80" i="47"/>
  <c r="J69" i="47"/>
  <c r="I69" i="47"/>
  <c r="H67" i="47"/>
  <c r="I67" i="47"/>
  <c r="K67" i="47"/>
  <c r="B65" i="47"/>
  <c r="C65" i="47"/>
  <c r="K64" i="47"/>
  <c r="I64" i="47"/>
  <c r="C60" i="47"/>
  <c r="B60" i="47"/>
  <c r="H53" i="47"/>
  <c r="I53" i="47"/>
  <c r="P51" i="47"/>
  <c r="N51" i="47"/>
  <c r="M51" i="47"/>
  <c r="Q51" i="47"/>
  <c r="K44" i="47"/>
  <c r="I44" i="47"/>
  <c r="J44" i="47"/>
  <c r="P40" i="47"/>
  <c r="M40" i="47"/>
  <c r="Q40" i="47"/>
  <c r="I38" i="47"/>
  <c r="J38" i="47"/>
  <c r="K38" i="47"/>
  <c r="P36" i="47"/>
  <c r="M36" i="47"/>
  <c r="N36" i="47"/>
  <c r="K32" i="47"/>
  <c r="I32" i="47"/>
  <c r="J32" i="47"/>
  <c r="H25" i="47"/>
  <c r="I25" i="47"/>
  <c r="B81" i="47"/>
  <c r="C81" i="47"/>
  <c r="H79" i="47"/>
  <c r="K79" i="47"/>
  <c r="B73" i="47"/>
  <c r="C73" i="47"/>
  <c r="K72" i="47"/>
  <c r="I72" i="47"/>
  <c r="C68" i="47"/>
  <c r="B68" i="47"/>
  <c r="J61" i="47"/>
  <c r="I61" i="47"/>
  <c r="H59" i="47"/>
  <c r="I59" i="47"/>
  <c r="K59" i="47"/>
  <c r="B57" i="47"/>
  <c r="C57" i="47"/>
  <c r="K56" i="47"/>
  <c r="I56" i="47"/>
  <c r="K52" i="47"/>
  <c r="I52" i="47"/>
  <c r="J52" i="47"/>
  <c r="B47" i="47"/>
  <c r="C47" i="47"/>
  <c r="H45" i="47"/>
  <c r="I45" i="47"/>
  <c r="J39" i="47"/>
  <c r="K39" i="47"/>
  <c r="J35" i="47"/>
  <c r="K35" i="47"/>
  <c r="J34" i="47"/>
  <c r="K34" i="47"/>
  <c r="O34" i="47"/>
  <c r="L34" i="47"/>
  <c r="B27" i="47"/>
  <c r="C27" i="47"/>
  <c r="B25" i="47"/>
  <c r="C25" i="47"/>
  <c r="P19" i="47"/>
  <c r="Q19" i="47"/>
  <c r="N19" i="47"/>
  <c r="P11" i="47"/>
  <c r="N11" i="47"/>
  <c r="Q11" i="47"/>
  <c r="M11" i="47"/>
  <c r="I86" i="47"/>
  <c r="I82" i="47"/>
  <c r="I78" i="47"/>
  <c r="I74" i="47"/>
  <c r="I70" i="47"/>
  <c r="I66" i="47"/>
  <c r="I62" i="47"/>
  <c r="I58" i="47"/>
  <c r="I50" i="47"/>
  <c r="K50" i="47"/>
  <c r="I43" i="47"/>
  <c r="O42" i="47"/>
  <c r="L42" i="47"/>
  <c r="H41" i="47"/>
  <c r="K41" i="47"/>
  <c r="L35" i="47"/>
  <c r="O35" i="47"/>
  <c r="B33" i="47"/>
  <c r="C33" i="47"/>
  <c r="C32" i="47"/>
  <c r="B32" i="47"/>
  <c r="P27" i="47"/>
  <c r="Q27" i="47"/>
  <c r="N27" i="47"/>
  <c r="H23" i="47"/>
  <c r="K23" i="47"/>
  <c r="I23" i="47"/>
  <c r="B15" i="47"/>
  <c r="C15" i="47"/>
  <c r="K12" i="47"/>
  <c r="I12" i="47"/>
  <c r="J12" i="47"/>
  <c r="I54" i="47"/>
  <c r="K54" i="47"/>
  <c r="I46" i="47"/>
  <c r="K46" i="47"/>
  <c r="I42" i="47"/>
  <c r="J42" i="47"/>
  <c r="K33" i="47"/>
  <c r="H33" i="47"/>
  <c r="H31" i="47"/>
  <c r="K31" i="47"/>
  <c r="I31" i="47"/>
  <c r="K24" i="47"/>
  <c r="I24" i="47"/>
  <c r="J24" i="47"/>
  <c r="J21" i="47"/>
  <c r="I21" i="47"/>
  <c r="B19" i="47"/>
  <c r="C19" i="47"/>
  <c r="H13" i="47"/>
  <c r="I13" i="47"/>
  <c r="K13" i="47"/>
  <c r="B7" i="47"/>
  <c r="C7" i="47"/>
  <c r="K40" i="47"/>
  <c r="K36" i="47"/>
  <c r="B29" i="47"/>
  <c r="C29" i="47"/>
  <c r="H27" i="47"/>
  <c r="K27" i="47"/>
  <c r="K25" i="47"/>
  <c r="O23" i="47"/>
  <c r="K20" i="47"/>
  <c r="I20" i="47"/>
  <c r="K16" i="47"/>
  <c r="I16" i="47"/>
  <c r="B11" i="47"/>
  <c r="C11" i="47"/>
  <c r="H9" i="47"/>
  <c r="I9" i="47"/>
  <c r="P7" i="47"/>
  <c r="N7" i="47"/>
  <c r="M7" i="47"/>
  <c r="Q7" i="47"/>
  <c r="J40" i="47"/>
  <c r="K28" i="47"/>
  <c r="I28" i="47"/>
  <c r="B21" i="47"/>
  <c r="C21" i="47"/>
  <c r="H19" i="47"/>
  <c r="K19" i="47"/>
  <c r="J17" i="47"/>
  <c r="I17" i="47"/>
  <c r="P15" i="47"/>
  <c r="N15" i="47"/>
  <c r="M15" i="47"/>
  <c r="Q15" i="47"/>
  <c r="K8" i="47"/>
  <c r="I8" i="47"/>
  <c r="J8" i="47"/>
  <c r="I34" i="47"/>
  <c r="I30" i="47"/>
  <c r="I26" i="47"/>
  <c r="I22" i="47"/>
  <c r="I18" i="47"/>
  <c r="I14" i="47"/>
  <c r="K14" i="47"/>
  <c r="I6" i="47"/>
  <c r="K6" i="47"/>
  <c r="I10" i="47"/>
  <c r="K10" i="47"/>
  <c r="K5" i="47"/>
  <c r="C30" i="44"/>
  <c r="C14" i="44"/>
  <c r="C175" i="44"/>
  <c r="C167" i="44"/>
  <c r="C159" i="44"/>
  <c r="C151" i="44"/>
  <c r="C143" i="44"/>
  <c r="C135" i="44"/>
  <c r="C127" i="44"/>
  <c r="C119" i="44"/>
  <c r="C111" i="44"/>
  <c r="C103" i="44"/>
  <c r="C95" i="44"/>
  <c r="C87" i="44"/>
  <c r="C79" i="44"/>
  <c r="C71" i="44"/>
  <c r="C63" i="44"/>
  <c r="C55" i="44"/>
  <c r="C47" i="44"/>
  <c r="C39" i="44"/>
  <c r="C31" i="44"/>
  <c r="C23" i="44"/>
  <c r="C15" i="44"/>
  <c r="C7" i="44"/>
  <c r="C171" i="44"/>
  <c r="C163" i="44"/>
  <c r="C155" i="44"/>
  <c r="C147" i="44"/>
  <c r="C139" i="44"/>
  <c r="C131" i="44"/>
  <c r="C123" i="44"/>
  <c r="C115" i="44"/>
  <c r="C107" i="44"/>
  <c r="C99" i="44"/>
  <c r="C91" i="44"/>
  <c r="C83" i="44"/>
  <c r="C75" i="44"/>
  <c r="C67" i="44"/>
  <c r="C59" i="44"/>
  <c r="C51" i="44"/>
  <c r="C43" i="44"/>
  <c r="C35" i="44"/>
  <c r="C27" i="44"/>
  <c r="C19" i="44"/>
  <c r="C11" i="44"/>
  <c r="L5" i="47"/>
  <c r="M5" i="47" s="1"/>
  <c r="H210" i="44"/>
  <c r="I210" i="44"/>
  <c r="J210" i="44"/>
  <c r="K210" i="44"/>
  <c r="H211" i="44"/>
  <c r="I211" i="44"/>
  <c r="J211" i="44"/>
  <c r="K211" i="44"/>
  <c r="H212" i="44"/>
  <c r="I212" i="44"/>
  <c r="J212" i="44"/>
  <c r="K212" i="44"/>
  <c r="H213" i="44"/>
  <c r="I213" i="44"/>
  <c r="J213" i="44"/>
  <c r="K213" i="44"/>
  <c r="H214" i="44"/>
  <c r="I214" i="44"/>
  <c r="J214" i="44"/>
  <c r="K214" i="44"/>
  <c r="H215" i="44"/>
  <c r="I215" i="44"/>
  <c r="J215" i="44"/>
  <c r="K215" i="44"/>
  <c r="H216" i="44"/>
  <c r="I216" i="44"/>
  <c r="J216" i="44"/>
  <c r="K216" i="44"/>
  <c r="H217" i="44"/>
  <c r="I217" i="44"/>
  <c r="J217" i="44"/>
  <c r="K217" i="44"/>
  <c r="H218" i="44"/>
  <c r="I218" i="44"/>
  <c r="J218" i="44"/>
  <c r="K218" i="44"/>
  <c r="H219" i="44"/>
  <c r="I219" i="44"/>
  <c r="J219" i="44"/>
  <c r="K219" i="44"/>
  <c r="H220" i="44"/>
  <c r="I220" i="44"/>
  <c r="J220" i="44"/>
  <c r="K220" i="44"/>
  <c r="H221" i="44"/>
  <c r="I221" i="44"/>
  <c r="J221" i="44"/>
  <c r="K221" i="44"/>
  <c r="H222" i="44"/>
  <c r="I222" i="44"/>
  <c r="J222" i="44"/>
  <c r="K222" i="44"/>
  <c r="H223" i="44"/>
  <c r="I223" i="44"/>
  <c r="J223" i="44"/>
  <c r="K223" i="44"/>
  <c r="H224" i="44"/>
  <c r="I224" i="44"/>
  <c r="J224" i="44"/>
  <c r="K224" i="44"/>
  <c r="H225" i="44"/>
  <c r="I225" i="44"/>
  <c r="J225" i="44"/>
  <c r="K225" i="44"/>
  <c r="H226" i="44"/>
  <c r="I226" i="44"/>
  <c r="J226" i="44"/>
  <c r="K226" i="44"/>
  <c r="H227" i="44"/>
  <c r="I227" i="44"/>
  <c r="J227" i="44"/>
  <c r="K227" i="44"/>
  <c r="H228" i="44"/>
  <c r="I228" i="44"/>
  <c r="J228" i="44"/>
  <c r="K228" i="44"/>
  <c r="H229" i="44"/>
  <c r="I229" i="44"/>
  <c r="J229" i="44"/>
  <c r="K229" i="44"/>
  <c r="H230" i="44"/>
  <c r="I230" i="44"/>
  <c r="J230" i="44"/>
  <c r="K230" i="44"/>
  <c r="H231" i="44"/>
  <c r="I231" i="44"/>
  <c r="J231" i="44"/>
  <c r="K231" i="44"/>
  <c r="H232" i="44"/>
  <c r="I232" i="44"/>
  <c r="J232" i="44"/>
  <c r="K232" i="44"/>
  <c r="H233" i="44"/>
  <c r="I233" i="44"/>
  <c r="J233" i="44"/>
  <c r="K233" i="44"/>
  <c r="H234" i="44"/>
  <c r="I234" i="44"/>
  <c r="J234" i="44"/>
  <c r="K234" i="44"/>
  <c r="H235" i="44"/>
  <c r="I235" i="44"/>
  <c r="J235" i="44"/>
  <c r="K235" i="44"/>
  <c r="H236" i="44"/>
  <c r="I236" i="44"/>
  <c r="J236" i="44"/>
  <c r="K236" i="44"/>
  <c r="H237" i="44"/>
  <c r="I237" i="44"/>
  <c r="J237" i="44"/>
  <c r="K237" i="44"/>
  <c r="H238" i="44"/>
  <c r="I238" i="44"/>
  <c r="J238" i="44"/>
  <c r="K238" i="44"/>
  <c r="H239" i="44"/>
  <c r="I239" i="44"/>
  <c r="J239" i="44"/>
  <c r="K239" i="44"/>
  <c r="H240" i="44"/>
  <c r="I240" i="44"/>
  <c r="J240" i="44"/>
  <c r="K240" i="44"/>
  <c r="H241" i="44"/>
  <c r="I241" i="44"/>
  <c r="J241" i="44"/>
  <c r="K241" i="44"/>
  <c r="H242" i="44"/>
  <c r="I242" i="44"/>
  <c r="J242" i="44"/>
  <c r="K242" i="44"/>
  <c r="H243" i="44"/>
  <c r="I243" i="44"/>
  <c r="J243" i="44"/>
  <c r="K243" i="44"/>
  <c r="H244" i="44"/>
  <c r="I244" i="44"/>
  <c r="J244" i="44"/>
  <c r="K244" i="44"/>
  <c r="H245" i="44"/>
  <c r="I245" i="44"/>
  <c r="J245" i="44"/>
  <c r="K245" i="44"/>
  <c r="H246" i="44"/>
  <c r="I246" i="44"/>
  <c r="J246" i="44"/>
  <c r="K246" i="44"/>
  <c r="H247" i="44"/>
  <c r="I247" i="44"/>
  <c r="J247" i="44"/>
  <c r="K247" i="44"/>
  <c r="H248" i="44"/>
  <c r="I248" i="44"/>
  <c r="J248" i="44"/>
  <c r="K248" i="44"/>
  <c r="H249" i="44"/>
  <c r="I249" i="44"/>
  <c r="J249" i="44"/>
  <c r="K249" i="44"/>
  <c r="H250" i="44"/>
  <c r="I250" i="44"/>
  <c r="J250" i="44"/>
  <c r="K250" i="44"/>
  <c r="H251" i="44"/>
  <c r="I251" i="44"/>
  <c r="J251" i="44"/>
  <c r="K251" i="44"/>
  <c r="H252" i="44"/>
  <c r="I252" i="44"/>
  <c r="J252" i="44"/>
  <c r="K252" i="44"/>
  <c r="H253" i="44"/>
  <c r="I253" i="44"/>
  <c r="J253" i="44"/>
  <c r="K253" i="44"/>
  <c r="H254" i="44"/>
  <c r="I254" i="44"/>
  <c r="J254" i="44"/>
  <c r="K254" i="44"/>
  <c r="H255" i="44"/>
  <c r="I255" i="44"/>
  <c r="J255" i="44"/>
  <c r="K255" i="44"/>
  <c r="H256" i="44"/>
  <c r="I256" i="44"/>
  <c r="J256" i="44"/>
  <c r="K256" i="44"/>
  <c r="H257" i="44"/>
  <c r="I257" i="44"/>
  <c r="J257" i="44"/>
  <c r="K257" i="44"/>
  <c r="H258" i="44"/>
  <c r="I258" i="44"/>
  <c r="J258" i="44"/>
  <c r="K258" i="44"/>
  <c r="H259" i="44"/>
  <c r="I259" i="44"/>
  <c r="J259" i="44"/>
  <c r="K259" i="44"/>
  <c r="H260" i="44"/>
  <c r="I260" i="44"/>
  <c r="J260" i="44"/>
  <c r="K260" i="44"/>
  <c r="H261" i="44"/>
  <c r="I261" i="44"/>
  <c r="J261" i="44"/>
  <c r="K261" i="44"/>
  <c r="H262" i="44"/>
  <c r="I262" i="44"/>
  <c r="J262" i="44"/>
  <c r="K262" i="44"/>
  <c r="H263" i="44"/>
  <c r="I263" i="44"/>
  <c r="J263" i="44"/>
  <c r="K263" i="44"/>
  <c r="H264" i="44"/>
  <c r="I264" i="44"/>
  <c r="J264" i="44"/>
  <c r="K264" i="44"/>
  <c r="H265" i="44"/>
  <c r="I265" i="44"/>
  <c r="J265" i="44"/>
  <c r="K265" i="44"/>
  <c r="H266" i="44"/>
  <c r="I266" i="44"/>
  <c r="J266" i="44"/>
  <c r="K266" i="44"/>
  <c r="H267" i="44"/>
  <c r="I267" i="44"/>
  <c r="J267" i="44"/>
  <c r="K267" i="44"/>
  <c r="H268" i="44"/>
  <c r="I268" i="44"/>
  <c r="J268" i="44"/>
  <c r="K268" i="44"/>
  <c r="H269" i="44"/>
  <c r="I269" i="44"/>
  <c r="J269" i="44"/>
  <c r="K269" i="44"/>
  <c r="H270" i="44"/>
  <c r="I270" i="44"/>
  <c r="J270" i="44"/>
  <c r="K270" i="44"/>
  <c r="H271" i="44"/>
  <c r="I271" i="44"/>
  <c r="J271" i="44"/>
  <c r="K271" i="44"/>
  <c r="H272" i="44"/>
  <c r="I272" i="44"/>
  <c r="J272" i="44"/>
  <c r="K272" i="44"/>
  <c r="H273" i="44"/>
  <c r="I273" i="44"/>
  <c r="J273" i="44"/>
  <c r="K273" i="44"/>
  <c r="H274" i="44"/>
  <c r="I274" i="44"/>
  <c r="J274" i="44"/>
  <c r="K274" i="44"/>
  <c r="H275" i="44"/>
  <c r="I275" i="44"/>
  <c r="J275" i="44"/>
  <c r="K275" i="44"/>
  <c r="H276" i="44"/>
  <c r="I276" i="44"/>
  <c r="J276" i="44"/>
  <c r="K276" i="44"/>
  <c r="H277" i="44"/>
  <c r="I277" i="44"/>
  <c r="J277" i="44"/>
  <c r="K277" i="44"/>
  <c r="H278" i="44"/>
  <c r="I278" i="44"/>
  <c r="J278" i="44"/>
  <c r="K278" i="44"/>
  <c r="H279" i="44"/>
  <c r="I279" i="44"/>
  <c r="J279" i="44"/>
  <c r="K279" i="44"/>
  <c r="H280" i="44"/>
  <c r="I280" i="44"/>
  <c r="J280" i="44"/>
  <c r="K280" i="44"/>
  <c r="H281" i="44"/>
  <c r="I281" i="44"/>
  <c r="J281" i="44"/>
  <c r="K281" i="44"/>
  <c r="H282" i="44"/>
  <c r="I282" i="44"/>
  <c r="J282" i="44"/>
  <c r="K282" i="44"/>
  <c r="H283" i="44"/>
  <c r="I283" i="44"/>
  <c r="J283" i="44"/>
  <c r="K283" i="44"/>
  <c r="H284" i="44"/>
  <c r="I284" i="44"/>
  <c r="J284" i="44"/>
  <c r="K284" i="44"/>
  <c r="H285" i="44"/>
  <c r="I285" i="44"/>
  <c r="J285" i="44"/>
  <c r="K285" i="44"/>
  <c r="H286" i="44"/>
  <c r="I286" i="44"/>
  <c r="J286" i="44"/>
  <c r="K286" i="44"/>
  <c r="H287" i="44"/>
  <c r="I287" i="44"/>
  <c r="J287" i="44"/>
  <c r="K287" i="44"/>
  <c r="H288" i="44"/>
  <c r="I288" i="44"/>
  <c r="J288" i="44"/>
  <c r="K288" i="44"/>
  <c r="H289" i="44"/>
  <c r="I289" i="44"/>
  <c r="J289" i="44"/>
  <c r="K289" i="44"/>
  <c r="H290" i="44"/>
  <c r="I290" i="44"/>
  <c r="J290" i="44"/>
  <c r="K290" i="44"/>
  <c r="H291" i="44"/>
  <c r="I291" i="44"/>
  <c r="J291" i="44"/>
  <c r="K291" i="44"/>
  <c r="H292" i="44"/>
  <c r="I292" i="44"/>
  <c r="J292" i="44"/>
  <c r="K292" i="44"/>
  <c r="H293" i="44"/>
  <c r="I293" i="44"/>
  <c r="J293" i="44"/>
  <c r="K293" i="44"/>
  <c r="H294" i="44"/>
  <c r="I294" i="44"/>
  <c r="J294" i="44"/>
  <c r="K294" i="44"/>
  <c r="H295" i="44"/>
  <c r="I295" i="44"/>
  <c r="J295" i="44"/>
  <c r="K295" i="44"/>
  <c r="N295" i="44"/>
  <c r="H296" i="44"/>
  <c r="I296" i="44"/>
  <c r="Q296" i="44" s="1"/>
  <c r="J296" i="44"/>
  <c r="K296" i="44"/>
  <c r="H297" i="44"/>
  <c r="I297" i="44"/>
  <c r="J297" i="44"/>
  <c r="K297" i="44"/>
  <c r="H298" i="44"/>
  <c r="I298" i="44"/>
  <c r="J298" i="44"/>
  <c r="K298" i="44"/>
  <c r="N298" i="44"/>
  <c r="H299" i="44"/>
  <c r="I299" i="44"/>
  <c r="J299" i="44"/>
  <c r="K299" i="44"/>
  <c r="N299" i="44"/>
  <c r="H300" i="44"/>
  <c r="I300" i="44"/>
  <c r="J300" i="44"/>
  <c r="K300" i="44"/>
  <c r="Q300" i="44"/>
  <c r="H301" i="44"/>
  <c r="I301" i="44"/>
  <c r="J301" i="44"/>
  <c r="K301" i="44"/>
  <c r="H302" i="44"/>
  <c r="I302" i="44"/>
  <c r="J302" i="44"/>
  <c r="K302" i="44"/>
  <c r="N302" i="44"/>
  <c r="Q302" i="44"/>
  <c r="H303" i="44"/>
  <c r="I303" i="44"/>
  <c r="J303" i="44"/>
  <c r="K303" i="44"/>
  <c r="N303" i="44"/>
  <c r="Q303" i="44"/>
  <c r="H304" i="44"/>
  <c r="I304" i="44"/>
  <c r="Q304" i="44" s="1"/>
  <c r="J304" i="44"/>
  <c r="K304" i="44"/>
  <c r="H305" i="44"/>
  <c r="I305" i="44"/>
  <c r="J305" i="44"/>
  <c r="K305" i="44"/>
  <c r="H306" i="44"/>
  <c r="I306" i="44"/>
  <c r="J306" i="44"/>
  <c r="K306" i="44"/>
  <c r="N306" i="44"/>
  <c r="Q306" i="44"/>
  <c r="H307" i="44"/>
  <c r="I307" i="44"/>
  <c r="J307" i="44"/>
  <c r="K307" i="44"/>
  <c r="N307" i="44"/>
  <c r="Q307" i="44"/>
  <c r="H308" i="44"/>
  <c r="I308" i="44"/>
  <c r="J308" i="44"/>
  <c r="K308" i="44"/>
  <c r="Q308" i="44"/>
  <c r="H309" i="44"/>
  <c r="I309" i="44"/>
  <c r="J309" i="44"/>
  <c r="K309" i="44"/>
  <c r="H310" i="44"/>
  <c r="I310" i="44"/>
  <c r="J310" i="44"/>
  <c r="K310" i="44"/>
  <c r="N310" i="44"/>
  <c r="H311" i="44"/>
  <c r="I311" i="44"/>
  <c r="J311" i="44"/>
  <c r="K311" i="44"/>
  <c r="N311" i="44"/>
  <c r="H312" i="44"/>
  <c r="I312" i="44"/>
  <c r="Q312" i="44" s="1"/>
  <c r="J312" i="44"/>
  <c r="K312" i="44"/>
  <c r="H313" i="44"/>
  <c r="I313" i="44"/>
  <c r="J313" i="44"/>
  <c r="K313" i="44"/>
  <c r="H314" i="44"/>
  <c r="I314" i="44"/>
  <c r="J314" i="44"/>
  <c r="K314" i="44"/>
  <c r="N314" i="44"/>
  <c r="H315" i="44"/>
  <c r="I315" i="44"/>
  <c r="J315" i="44"/>
  <c r="K315" i="44"/>
  <c r="N315" i="44"/>
  <c r="H316" i="44"/>
  <c r="I316" i="44"/>
  <c r="J316" i="44"/>
  <c r="K316" i="44"/>
  <c r="Q316" i="44"/>
  <c r="H317" i="44"/>
  <c r="I317" i="44"/>
  <c r="J317" i="44"/>
  <c r="K317" i="44"/>
  <c r="H318" i="44"/>
  <c r="I318" i="44"/>
  <c r="J318" i="44"/>
  <c r="K318" i="44"/>
  <c r="N318" i="44"/>
  <c r="Q318" i="44"/>
  <c r="H319" i="44"/>
  <c r="I319" i="44"/>
  <c r="J319" i="44"/>
  <c r="K319" i="44"/>
  <c r="N319" i="44"/>
  <c r="Q319" i="44"/>
  <c r="H320" i="44"/>
  <c r="I320" i="44"/>
  <c r="Q320" i="44" s="1"/>
  <c r="J320" i="44"/>
  <c r="K320" i="44"/>
  <c r="H321" i="44"/>
  <c r="I321" i="44"/>
  <c r="J321" i="44"/>
  <c r="K321" i="44"/>
  <c r="H322" i="44"/>
  <c r="I322" i="44"/>
  <c r="J322" i="44"/>
  <c r="K322" i="44"/>
  <c r="N322" i="44"/>
  <c r="Q322" i="44"/>
  <c r="H323" i="44"/>
  <c r="I323" i="44"/>
  <c r="J323" i="44"/>
  <c r="K323" i="44"/>
  <c r="N323" i="44"/>
  <c r="Q323" i="44"/>
  <c r="H324" i="44"/>
  <c r="I324" i="44"/>
  <c r="J324" i="44"/>
  <c r="K324" i="44"/>
  <c r="Q324" i="44"/>
  <c r="H325" i="44"/>
  <c r="I325" i="44"/>
  <c r="J325" i="44"/>
  <c r="K325" i="44"/>
  <c r="H326" i="44"/>
  <c r="I326" i="44"/>
  <c r="J326" i="44"/>
  <c r="K326" i="44"/>
  <c r="N326" i="44"/>
  <c r="H327" i="44"/>
  <c r="I327" i="44"/>
  <c r="J327" i="44"/>
  <c r="K327" i="44"/>
  <c r="N327" i="44"/>
  <c r="H328" i="44"/>
  <c r="I328" i="44"/>
  <c r="Q328" i="44" s="1"/>
  <c r="J328" i="44"/>
  <c r="K328" i="44"/>
  <c r="H329" i="44"/>
  <c r="I329" i="44"/>
  <c r="J329" i="44"/>
  <c r="K329" i="44"/>
  <c r="H330" i="44"/>
  <c r="I330" i="44"/>
  <c r="J330" i="44"/>
  <c r="K330" i="44"/>
  <c r="N330" i="44"/>
  <c r="H331" i="44"/>
  <c r="I331" i="44"/>
  <c r="J331" i="44"/>
  <c r="K331" i="44"/>
  <c r="N331" i="44"/>
  <c r="H332" i="44"/>
  <c r="I332" i="44"/>
  <c r="J332" i="44"/>
  <c r="K332" i="44"/>
  <c r="Q332" i="44"/>
  <c r="H333" i="44"/>
  <c r="I333" i="44"/>
  <c r="J333" i="44"/>
  <c r="K333" i="44"/>
  <c r="H334" i="44"/>
  <c r="I334" i="44"/>
  <c r="J334" i="44"/>
  <c r="K334" i="44"/>
  <c r="N334" i="44"/>
  <c r="Q334" i="44"/>
  <c r="H335" i="44"/>
  <c r="I335" i="44"/>
  <c r="J335" i="44"/>
  <c r="K335" i="44"/>
  <c r="N335" i="44"/>
  <c r="Q335" i="44"/>
  <c r="H336" i="44"/>
  <c r="I336" i="44"/>
  <c r="Q336" i="44" s="1"/>
  <c r="J336" i="44"/>
  <c r="K336" i="44"/>
  <c r="H337" i="44"/>
  <c r="I337" i="44"/>
  <c r="J337" i="44"/>
  <c r="K337" i="44"/>
  <c r="H338" i="44"/>
  <c r="I338" i="44"/>
  <c r="J338" i="44"/>
  <c r="K338" i="44"/>
  <c r="N338" i="44"/>
  <c r="Q338" i="44"/>
  <c r="H339" i="44"/>
  <c r="I339" i="44"/>
  <c r="J339" i="44"/>
  <c r="K339" i="44"/>
  <c r="N339" i="44"/>
  <c r="Q339" i="44"/>
  <c r="H340" i="44"/>
  <c r="I340" i="44"/>
  <c r="J340" i="44"/>
  <c r="K340" i="44"/>
  <c r="N340" i="44"/>
  <c r="Q340" i="44"/>
  <c r="H341" i="44"/>
  <c r="I341" i="44"/>
  <c r="J341" i="44"/>
  <c r="K341" i="44"/>
  <c r="N341" i="44"/>
  <c r="Q341" i="44"/>
  <c r="H342" i="44"/>
  <c r="I342" i="44"/>
  <c r="J342" i="44"/>
  <c r="K342" i="44"/>
  <c r="N342" i="44"/>
  <c r="Q342" i="44"/>
  <c r="H343" i="44"/>
  <c r="I343" i="44"/>
  <c r="J343" i="44"/>
  <c r="K343" i="44"/>
  <c r="N343" i="44"/>
  <c r="Q343" i="44"/>
  <c r="H344" i="44"/>
  <c r="I344" i="44"/>
  <c r="J344" i="44"/>
  <c r="K344" i="44"/>
  <c r="N344" i="44"/>
  <c r="Q344" i="44"/>
  <c r="H345" i="44"/>
  <c r="I345" i="44"/>
  <c r="J345" i="44"/>
  <c r="K345" i="44"/>
  <c r="N345" i="44"/>
  <c r="Q345" i="44"/>
  <c r="H346" i="44"/>
  <c r="I346" i="44"/>
  <c r="J346" i="44"/>
  <c r="K346" i="44"/>
  <c r="N346" i="44"/>
  <c r="Q346" i="44"/>
  <c r="H347" i="44"/>
  <c r="I347" i="44"/>
  <c r="J347" i="44"/>
  <c r="K347" i="44"/>
  <c r="N347" i="44"/>
  <c r="Q347" i="44"/>
  <c r="H348" i="44"/>
  <c r="I348" i="44"/>
  <c r="J348" i="44"/>
  <c r="K348" i="44"/>
  <c r="N348" i="44"/>
  <c r="Q348" i="44"/>
  <c r="H349" i="44"/>
  <c r="I349" i="44"/>
  <c r="J349" i="44"/>
  <c r="K349" i="44"/>
  <c r="N349" i="44"/>
  <c r="Q349" i="44"/>
  <c r="H350" i="44"/>
  <c r="I350" i="44"/>
  <c r="J350" i="44"/>
  <c r="K350" i="44"/>
  <c r="N350" i="44"/>
  <c r="Q350" i="44"/>
  <c r="H351" i="44"/>
  <c r="I351" i="44"/>
  <c r="J351" i="44"/>
  <c r="K351" i="44"/>
  <c r="N351" i="44"/>
  <c r="Q351" i="44"/>
  <c r="H352" i="44"/>
  <c r="I352" i="44"/>
  <c r="J352" i="44"/>
  <c r="K352" i="44"/>
  <c r="N352" i="44"/>
  <c r="Q352" i="44"/>
  <c r="H353" i="44"/>
  <c r="I353" i="44"/>
  <c r="J353" i="44"/>
  <c r="K353" i="44"/>
  <c r="N353" i="44"/>
  <c r="Q353" i="44"/>
  <c r="H354" i="44"/>
  <c r="I354" i="44"/>
  <c r="J354" i="44"/>
  <c r="K354" i="44"/>
  <c r="N354" i="44"/>
  <c r="Q354" i="44"/>
  <c r="H355" i="44"/>
  <c r="I355" i="44"/>
  <c r="J355" i="44"/>
  <c r="K355" i="44"/>
  <c r="N355" i="44"/>
  <c r="Q355" i="44"/>
  <c r="H356" i="44"/>
  <c r="I356" i="44"/>
  <c r="J356" i="44"/>
  <c r="K356" i="44"/>
  <c r="N356" i="44"/>
  <c r="Q356" i="44"/>
  <c r="H357" i="44"/>
  <c r="I357" i="44"/>
  <c r="J357" i="44"/>
  <c r="K357" i="44"/>
  <c r="N357" i="44"/>
  <c r="Q357" i="44"/>
  <c r="H358" i="44"/>
  <c r="I358" i="44"/>
  <c r="J358" i="44"/>
  <c r="K358" i="44"/>
  <c r="N358" i="44"/>
  <c r="Q358" i="44"/>
  <c r="H359" i="44"/>
  <c r="I359" i="44"/>
  <c r="J359" i="44"/>
  <c r="K359" i="44"/>
  <c r="N359" i="44"/>
  <c r="Q359" i="44"/>
  <c r="H360" i="44"/>
  <c r="I360" i="44"/>
  <c r="J360" i="44"/>
  <c r="K360" i="44"/>
  <c r="N360" i="44"/>
  <c r="Q360" i="44"/>
  <c r="H361" i="44"/>
  <c r="I361" i="44"/>
  <c r="J361" i="44"/>
  <c r="K361" i="44"/>
  <c r="N361" i="44"/>
  <c r="Q361" i="44"/>
  <c r="H362" i="44"/>
  <c r="I362" i="44"/>
  <c r="J362" i="44"/>
  <c r="K362" i="44"/>
  <c r="N362" i="44"/>
  <c r="Q362" i="44"/>
  <c r="H363" i="44"/>
  <c r="I363" i="44"/>
  <c r="J363" i="44"/>
  <c r="K363" i="44"/>
  <c r="N363" i="44"/>
  <c r="Q363" i="44"/>
  <c r="H364" i="44"/>
  <c r="I364" i="44"/>
  <c r="J364" i="44"/>
  <c r="K364" i="44"/>
  <c r="N364" i="44"/>
  <c r="Q364" i="44"/>
  <c r="H365" i="44"/>
  <c r="I365" i="44"/>
  <c r="J365" i="44"/>
  <c r="K365" i="44"/>
  <c r="N365" i="44"/>
  <c r="Q365" i="44"/>
  <c r="H366" i="44"/>
  <c r="I366" i="44"/>
  <c r="J366" i="44"/>
  <c r="K366" i="44"/>
  <c r="N366" i="44"/>
  <c r="Q366" i="44"/>
  <c r="H367" i="44"/>
  <c r="I367" i="44"/>
  <c r="J367" i="44"/>
  <c r="K367" i="44"/>
  <c r="N367" i="44"/>
  <c r="Q367" i="44"/>
  <c r="H368" i="44"/>
  <c r="I368" i="44"/>
  <c r="J368" i="44"/>
  <c r="K368" i="44"/>
  <c r="N368" i="44"/>
  <c r="Q368" i="44"/>
  <c r="H369" i="44"/>
  <c r="I369" i="44"/>
  <c r="J369" i="44"/>
  <c r="K369" i="44"/>
  <c r="N369" i="44"/>
  <c r="Q369" i="44"/>
  <c r="H370" i="44"/>
  <c r="I370" i="44"/>
  <c r="J370" i="44"/>
  <c r="K370" i="44"/>
  <c r="N370" i="44"/>
  <c r="Q370" i="44"/>
  <c r="H371" i="44"/>
  <c r="I371" i="44"/>
  <c r="J371" i="44"/>
  <c r="K371" i="44"/>
  <c r="N371" i="44"/>
  <c r="Q371" i="44"/>
  <c r="H372" i="44"/>
  <c r="I372" i="44"/>
  <c r="J372" i="44"/>
  <c r="K372" i="44"/>
  <c r="N372" i="44"/>
  <c r="Q372" i="44"/>
  <c r="H373" i="44"/>
  <c r="I373" i="44"/>
  <c r="J373" i="44"/>
  <c r="K373" i="44"/>
  <c r="N373" i="44"/>
  <c r="Q373" i="44"/>
  <c r="H374" i="44"/>
  <c r="I374" i="44"/>
  <c r="J374" i="44"/>
  <c r="K374" i="44"/>
  <c r="N374" i="44"/>
  <c r="Q374" i="44"/>
  <c r="H375" i="44"/>
  <c r="I375" i="44"/>
  <c r="J375" i="44"/>
  <c r="K375" i="44"/>
  <c r="N375" i="44"/>
  <c r="Q375" i="44"/>
  <c r="H376" i="44"/>
  <c r="I376" i="44"/>
  <c r="J376" i="44"/>
  <c r="K376" i="44"/>
  <c r="N376" i="44"/>
  <c r="Q376" i="44"/>
  <c r="H377" i="44"/>
  <c r="I377" i="44"/>
  <c r="J377" i="44"/>
  <c r="K377" i="44"/>
  <c r="Q377" i="44"/>
  <c r="H378" i="44"/>
  <c r="I378" i="44"/>
  <c r="J378" i="44"/>
  <c r="K378" i="44"/>
  <c r="N378" i="44"/>
  <c r="Q378" i="44"/>
  <c r="H379" i="44"/>
  <c r="I379" i="44"/>
  <c r="Q379" i="44" s="1"/>
  <c r="J379" i="44"/>
  <c r="K379" i="44"/>
  <c r="H380" i="44"/>
  <c r="I380" i="44"/>
  <c r="J380" i="44"/>
  <c r="K380" i="44"/>
  <c r="N380" i="44"/>
  <c r="H381" i="44"/>
  <c r="I381" i="44"/>
  <c r="J381" i="44"/>
  <c r="K381" i="44"/>
  <c r="Q381" i="44"/>
  <c r="H382" i="44"/>
  <c r="I382" i="44"/>
  <c r="J382" i="44"/>
  <c r="K382" i="44"/>
  <c r="N382" i="44"/>
  <c r="H383" i="44"/>
  <c r="I383" i="44"/>
  <c r="Q383" i="44" s="1"/>
  <c r="J383" i="44"/>
  <c r="K383" i="44"/>
  <c r="H384" i="44"/>
  <c r="I384" i="44"/>
  <c r="J384" i="44"/>
  <c r="K384" i="44"/>
  <c r="N384" i="44"/>
  <c r="Q384" i="44"/>
  <c r="H385" i="44"/>
  <c r="I385" i="44"/>
  <c r="J385" i="44"/>
  <c r="K385" i="44"/>
  <c r="Q385" i="44"/>
  <c r="H386" i="44"/>
  <c r="I386" i="44"/>
  <c r="J386" i="44"/>
  <c r="K386" i="44"/>
  <c r="N386" i="44"/>
  <c r="Q386" i="44"/>
  <c r="H387" i="44"/>
  <c r="I387" i="44"/>
  <c r="Q387" i="44" s="1"/>
  <c r="J387" i="44"/>
  <c r="K387" i="44"/>
  <c r="H388" i="44"/>
  <c r="I388" i="44"/>
  <c r="J388" i="44"/>
  <c r="K388" i="44"/>
  <c r="N388" i="44"/>
  <c r="H389" i="44"/>
  <c r="I389" i="44"/>
  <c r="J389" i="44"/>
  <c r="K389" i="44"/>
  <c r="Q389" i="44"/>
  <c r="H390" i="44"/>
  <c r="I390" i="44"/>
  <c r="J390" i="44"/>
  <c r="K390" i="44"/>
  <c r="N390" i="44"/>
  <c r="H391" i="44"/>
  <c r="I391" i="44"/>
  <c r="Q391" i="44" s="1"/>
  <c r="J391" i="44"/>
  <c r="K391" i="44"/>
  <c r="H392" i="44"/>
  <c r="I392" i="44"/>
  <c r="J392" i="44"/>
  <c r="K392" i="44"/>
  <c r="N392" i="44"/>
  <c r="Q392" i="44"/>
  <c r="H393" i="44"/>
  <c r="I393" i="44"/>
  <c r="J393" i="44"/>
  <c r="K393" i="44"/>
  <c r="Q393" i="44"/>
  <c r="H394" i="44"/>
  <c r="I394" i="44"/>
  <c r="J394" i="44"/>
  <c r="K394" i="44"/>
  <c r="N394" i="44"/>
  <c r="Q394" i="44"/>
  <c r="H395" i="44"/>
  <c r="I395" i="44"/>
  <c r="Q395" i="44" s="1"/>
  <c r="J395" i="44"/>
  <c r="K395" i="44"/>
  <c r="H396" i="44"/>
  <c r="I396" i="44"/>
  <c r="J396" i="44"/>
  <c r="K396" i="44"/>
  <c r="N396" i="44"/>
  <c r="H397" i="44"/>
  <c r="I397" i="44"/>
  <c r="J397" i="44"/>
  <c r="K397" i="44"/>
  <c r="Q397" i="44"/>
  <c r="H398" i="44"/>
  <c r="I398" i="44"/>
  <c r="J398" i="44"/>
  <c r="K398" i="44"/>
  <c r="N398" i="44"/>
  <c r="H399" i="44"/>
  <c r="I399" i="44"/>
  <c r="Q399" i="44" s="1"/>
  <c r="J399" i="44"/>
  <c r="K399" i="44"/>
  <c r="H400" i="44"/>
  <c r="I400" i="44"/>
  <c r="J400" i="44"/>
  <c r="K400" i="44"/>
  <c r="N400" i="44"/>
  <c r="Q400" i="44"/>
  <c r="H401" i="44"/>
  <c r="I401" i="44"/>
  <c r="J401" i="44"/>
  <c r="K401" i="44"/>
  <c r="Q401" i="44"/>
  <c r="H402" i="44"/>
  <c r="I402" i="44"/>
  <c r="J402" i="44"/>
  <c r="K402" i="44"/>
  <c r="N402" i="44"/>
  <c r="Q402" i="44"/>
  <c r="H403" i="44"/>
  <c r="I403" i="44"/>
  <c r="Q403" i="44" s="1"/>
  <c r="J403" i="44"/>
  <c r="K403" i="44"/>
  <c r="H404" i="44"/>
  <c r="I404" i="44"/>
  <c r="J404" i="44"/>
  <c r="K404" i="44"/>
  <c r="N404" i="44"/>
  <c r="H405" i="44"/>
  <c r="I405" i="44"/>
  <c r="J405" i="44"/>
  <c r="K405" i="44"/>
  <c r="Q405" i="44"/>
  <c r="H406" i="44"/>
  <c r="I406" i="44"/>
  <c r="J406" i="44"/>
  <c r="K406" i="44"/>
  <c r="N406" i="44"/>
  <c r="H407" i="44"/>
  <c r="I407" i="44"/>
  <c r="Q407" i="44" s="1"/>
  <c r="J407" i="44"/>
  <c r="K407" i="44"/>
  <c r="H408" i="44"/>
  <c r="I408" i="44"/>
  <c r="J408" i="44"/>
  <c r="K408" i="44"/>
  <c r="N408" i="44"/>
  <c r="Q408" i="44"/>
  <c r="H409" i="44"/>
  <c r="I409" i="44"/>
  <c r="J409" i="44"/>
  <c r="K409" i="44"/>
  <c r="Q409" i="44"/>
  <c r="H410" i="44"/>
  <c r="I410" i="44"/>
  <c r="J410" i="44"/>
  <c r="K410" i="44"/>
  <c r="N410" i="44"/>
  <c r="Q410" i="44"/>
  <c r="H411" i="44"/>
  <c r="I411" i="44"/>
  <c r="Q411" i="44" s="1"/>
  <c r="J411" i="44"/>
  <c r="K411" i="44"/>
  <c r="H412" i="44"/>
  <c r="I412" i="44"/>
  <c r="J412" i="44"/>
  <c r="K412" i="44"/>
  <c r="N412" i="44"/>
  <c r="H413" i="44"/>
  <c r="I413" i="44"/>
  <c r="J413" i="44"/>
  <c r="K413" i="44"/>
  <c r="Q413" i="44"/>
  <c r="H414" i="44"/>
  <c r="I414" i="44"/>
  <c r="J414" i="44"/>
  <c r="K414" i="44"/>
  <c r="N414" i="44"/>
  <c r="H415" i="44"/>
  <c r="I415" i="44"/>
  <c r="Q415" i="44" s="1"/>
  <c r="J415" i="44"/>
  <c r="K415" i="44"/>
  <c r="H416" i="44"/>
  <c r="I416" i="44"/>
  <c r="J416" i="44"/>
  <c r="K416" i="44"/>
  <c r="N416" i="44"/>
  <c r="Q416" i="44"/>
  <c r="H417" i="44"/>
  <c r="I417" i="44"/>
  <c r="J417" i="44"/>
  <c r="K417" i="44"/>
  <c r="Q417" i="44"/>
  <c r="H418" i="44"/>
  <c r="I418" i="44"/>
  <c r="J418" i="44"/>
  <c r="K418" i="44"/>
  <c r="N418" i="44"/>
  <c r="Q418" i="44"/>
  <c r="H419" i="44"/>
  <c r="I419" i="44"/>
  <c r="Q419" i="44" s="1"/>
  <c r="J419" i="44"/>
  <c r="K419" i="44"/>
  <c r="H420" i="44"/>
  <c r="I420" i="44"/>
  <c r="J420" i="44"/>
  <c r="K420" i="44"/>
  <c r="N420" i="44"/>
  <c r="H421" i="44"/>
  <c r="I421" i="44"/>
  <c r="J421" i="44"/>
  <c r="K421" i="44"/>
  <c r="Q421" i="44"/>
  <c r="H422" i="44"/>
  <c r="I422" i="44"/>
  <c r="J422" i="44"/>
  <c r="K422" i="44"/>
  <c r="N422" i="44"/>
  <c r="H423" i="44"/>
  <c r="I423" i="44"/>
  <c r="Q423" i="44" s="1"/>
  <c r="J423" i="44"/>
  <c r="K423" i="44"/>
  <c r="H424" i="44"/>
  <c r="I424" i="44"/>
  <c r="J424" i="44"/>
  <c r="K424" i="44"/>
  <c r="N424" i="44"/>
  <c r="Q424" i="44"/>
  <c r="H425" i="44"/>
  <c r="I425" i="44"/>
  <c r="J425" i="44"/>
  <c r="K425" i="44"/>
  <c r="Q425" i="44"/>
  <c r="H426" i="44"/>
  <c r="I426" i="44"/>
  <c r="J426" i="44"/>
  <c r="K426" i="44"/>
  <c r="N426" i="44"/>
  <c r="Q426" i="44"/>
  <c r="H427" i="44"/>
  <c r="I427" i="44"/>
  <c r="Q427" i="44" s="1"/>
  <c r="J427" i="44"/>
  <c r="K427" i="44"/>
  <c r="H428" i="44"/>
  <c r="I428" i="44"/>
  <c r="J428" i="44"/>
  <c r="K428" i="44"/>
  <c r="N428" i="44"/>
  <c r="H429" i="44"/>
  <c r="I429" i="44"/>
  <c r="J429" i="44"/>
  <c r="K429" i="44"/>
  <c r="Q429" i="44"/>
  <c r="H430" i="44"/>
  <c r="I430" i="44"/>
  <c r="J430" i="44"/>
  <c r="K430" i="44"/>
  <c r="N430" i="44"/>
  <c r="H431" i="44"/>
  <c r="I431" i="44"/>
  <c r="Q431" i="44" s="1"/>
  <c r="J431" i="44"/>
  <c r="K431" i="44"/>
  <c r="H432" i="44"/>
  <c r="I432" i="44"/>
  <c r="J432" i="44"/>
  <c r="K432" i="44"/>
  <c r="N432" i="44"/>
  <c r="Q432" i="44"/>
  <c r="H433" i="44"/>
  <c r="I433" i="44"/>
  <c r="J433" i="44"/>
  <c r="K433" i="44"/>
  <c r="N433" i="44"/>
  <c r="Q433" i="44"/>
  <c r="H434" i="44"/>
  <c r="I434" i="44"/>
  <c r="J434" i="44"/>
  <c r="K434" i="44"/>
  <c r="N434" i="44"/>
  <c r="Q434" i="44"/>
  <c r="H435" i="44"/>
  <c r="I435" i="44"/>
  <c r="J435" i="44"/>
  <c r="K435" i="44"/>
  <c r="N435" i="44"/>
  <c r="Q435" i="44"/>
  <c r="H436" i="44"/>
  <c r="I436" i="44"/>
  <c r="J436" i="44"/>
  <c r="K436" i="44"/>
  <c r="N436" i="44"/>
  <c r="Q436" i="44"/>
  <c r="K209" i="44"/>
  <c r="J209" i="44"/>
  <c r="I209" i="44"/>
  <c r="H209" i="44"/>
  <c r="K208" i="44"/>
  <c r="J208" i="44"/>
  <c r="I208" i="44"/>
  <c r="H208" i="44"/>
  <c r="K207" i="44"/>
  <c r="J207" i="44"/>
  <c r="I207" i="44"/>
  <c r="H207" i="44"/>
  <c r="K206" i="44"/>
  <c r="J206" i="44"/>
  <c r="I206" i="44"/>
  <c r="H206" i="44"/>
  <c r="K205" i="44"/>
  <c r="J205" i="44"/>
  <c r="I205" i="44"/>
  <c r="H205" i="44"/>
  <c r="K204" i="44"/>
  <c r="J204" i="44"/>
  <c r="I204" i="44"/>
  <c r="H204" i="44"/>
  <c r="K203" i="44"/>
  <c r="J203" i="44"/>
  <c r="I203" i="44"/>
  <c r="H203" i="44"/>
  <c r="K202" i="44"/>
  <c r="J202" i="44"/>
  <c r="I202" i="44"/>
  <c r="H202" i="44"/>
  <c r="K201" i="44"/>
  <c r="J201" i="44"/>
  <c r="I201" i="44"/>
  <c r="H201" i="44"/>
  <c r="K200" i="44"/>
  <c r="J200" i="44"/>
  <c r="I200" i="44"/>
  <c r="H200" i="44"/>
  <c r="K199" i="44"/>
  <c r="J199" i="44"/>
  <c r="I199" i="44"/>
  <c r="H199" i="44"/>
  <c r="K198" i="44"/>
  <c r="J198" i="44"/>
  <c r="I198" i="44"/>
  <c r="H198" i="44"/>
  <c r="K197" i="44"/>
  <c r="J197" i="44"/>
  <c r="I197" i="44"/>
  <c r="H197" i="44"/>
  <c r="K196" i="44"/>
  <c r="J196" i="44"/>
  <c r="I196" i="44"/>
  <c r="H196" i="44"/>
  <c r="K195" i="44"/>
  <c r="J195" i="44"/>
  <c r="I195" i="44"/>
  <c r="H195" i="44"/>
  <c r="K194" i="44"/>
  <c r="J194" i="44"/>
  <c r="I194" i="44"/>
  <c r="H194" i="44"/>
  <c r="K193" i="44"/>
  <c r="J193" i="44"/>
  <c r="I193" i="44"/>
  <c r="H193" i="44"/>
  <c r="K192" i="44"/>
  <c r="J192" i="44"/>
  <c r="I192" i="44"/>
  <c r="H192" i="44"/>
  <c r="K191" i="44"/>
  <c r="J191" i="44"/>
  <c r="I191" i="44"/>
  <c r="H191" i="44"/>
  <c r="K190" i="44"/>
  <c r="J190" i="44"/>
  <c r="I190" i="44"/>
  <c r="H190" i="44"/>
  <c r="K189" i="44"/>
  <c r="J189" i="44"/>
  <c r="I189" i="44"/>
  <c r="H189" i="44"/>
  <c r="K188" i="44"/>
  <c r="J188" i="44"/>
  <c r="I188" i="44"/>
  <c r="H188" i="44"/>
  <c r="K187" i="44"/>
  <c r="J187" i="44"/>
  <c r="I187" i="44"/>
  <c r="H187" i="44"/>
  <c r="K186" i="44"/>
  <c r="J186" i="44"/>
  <c r="I186" i="44"/>
  <c r="H186" i="44"/>
  <c r="K185" i="44"/>
  <c r="J185" i="44"/>
  <c r="I185" i="44"/>
  <c r="H185" i="44"/>
  <c r="K184" i="44"/>
  <c r="J184" i="44"/>
  <c r="I184" i="44"/>
  <c r="H184" i="44"/>
  <c r="K183" i="44"/>
  <c r="J183" i="44"/>
  <c r="I183" i="44"/>
  <c r="H183" i="44"/>
  <c r="K182" i="44"/>
  <c r="J182" i="44"/>
  <c r="I182" i="44"/>
  <c r="H182" i="44"/>
  <c r="K181" i="44"/>
  <c r="J181" i="44"/>
  <c r="I181" i="44"/>
  <c r="H181" i="44"/>
  <c r="K180" i="44"/>
  <c r="J180" i="44"/>
  <c r="I180" i="44"/>
  <c r="H180" i="44"/>
  <c r="K179" i="44"/>
  <c r="J179" i="44"/>
  <c r="I179" i="44"/>
  <c r="H179" i="44"/>
  <c r="K178" i="44"/>
  <c r="J178" i="44"/>
  <c r="I178" i="44"/>
  <c r="H178" i="44"/>
  <c r="K177" i="44"/>
  <c r="J177" i="44"/>
  <c r="I177" i="44"/>
  <c r="H177" i="44"/>
  <c r="K176" i="44"/>
  <c r="J176" i="44"/>
  <c r="I176" i="44"/>
  <c r="H176" i="44"/>
  <c r="K175" i="44"/>
  <c r="J175" i="44"/>
  <c r="I175" i="44"/>
  <c r="H175" i="44"/>
  <c r="K174" i="44"/>
  <c r="J174" i="44"/>
  <c r="I174" i="44"/>
  <c r="H174" i="44"/>
  <c r="K173" i="44"/>
  <c r="J173" i="44"/>
  <c r="I173" i="44"/>
  <c r="H173" i="44"/>
  <c r="K172" i="44"/>
  <c r="J172" i="44"/>
  <c r="I172" i="44"/>
  <c r="H172" i="44"/>
  <c r="K171" i="44"/>
  <c r="J171" i="44"/>
  <c r="I171" i="44"/>
  <c r="H171" i="44"/>
  <c r="K170" i="44"/>
  <c r="J170" i="44"/>
  <c r="I170" i="44"/>
  <c r="H170" i="44"/>
  <c r="K169" i="44"/>
  <c r="J169" i="44"/>
  <c r="I169" i="44"/>
  <c r="H169" i="44"/>
  <c r="K168" i="44"/>
  <c r="J168" i="44"/>
  <c r="I168" i="44"/>
  <c r="H168" i="44"/>
  <c r="K167" i="44"/>
  <c r="J167" i="44"/>
  <c r="I167" i="44"/>
  <c r="H167" i="44"/>
  <c r="K166" i="44"/>
  <c r="J166" i="44"/>
  <c r="I166" i="44"/>
  <c r="H166" i="44"/>
  <c r="K165" i="44"/>
  <c r="J165" i="44"/>
  <c r="I165" i="44"/>
  <c r="H165" i="44"/>
  <c r="K164" i="44"/>
  <c r="J164" i="44"/>
  <c r="I164" i="44"/>
  <c r="H164" i="44"/>
  <c r="K163" i="44"/>
  <c r="J163" i="44"/>
  <c r="I163" i="44"/>
  <c r="H163" i="44"/>
  <c r="K162" i="44"/>
  <c r="J162" i="44"/>
  <c r="I162" i="44"/>
  <c r="H162" i="44"/>
  <c r="K161" i="44"/>
  <c r="J161" i="44"/>
  <c r="I161" i="44"/>
  <c r="H161" i="44"/>
  <c r="K160" i="44"/>
  <c r="J160" i="44"/>
  <c r="I160" i="44"/>
  <c r="H160" i="44"/>
  <c r="K159" i="44"/>
  <c r="J159" i="44"/>
  <c r="I159" i="44"/>
  <c r="H159" i="44"/>
  <c r="K158" i="44"/>
  <c r="J158" i="44"/>
  <c r="I158" i="44"/>
  <c r="H158" i="44"/>
  <c r="K157" i="44"/>
  <c r="J157" i="44"/>
  <c r="I157" i="44"/>
  <c r="H157" i="44"/>
  <c r="K156" i="44"/>
  <c r="J156" i="44"/>
  <c r="I156" i="44"/>
  <c r="H156" i="44"/>
  <c r="K155" i="44"/>
  <c r="J155" i="44"/>
  <c r="I155" i="44"/>
  <c r="H155" i="44"/>
  <c r="K154" i="44"/>
  <c r="J154" i="44"/>
  <c r="I154" i="44"/>
  <c r="H154" i="44"/>
  <c r="K153" i="44"/>
  <c r="J153" i="44"/>
  <c r="I153" i="44"/>
  <c r="H153" i="44"/>
  <c r="K152" i="44"/>
  <c r="J152" i="44"/>
  <c r="I152" i="44"/>
  <c r="H152" i="44"/>
  <c r="K151" i="44"/>
  <c r="J151" i="44"/>
  <c r="I151" i="44"/>
  <c r="H151" i="44"/>
  <c r="K150" i="44"/>
  <c r="J150" i="44"/>
  <c r="I150" i="44"/>
  <c r="H150" i="44"/>
  <c r="K149" i="44"/>
  <c r="J149" i="44"/>
  <c r="I149" i="44"/>
  <c r="H149" i="44"/>
  <c r="K148" i="44"/>
  <c r="J148" i="44"/>
  <c r="I148" i="44"/>
  <c r="H148" i="44"/>
  <c r="K147" i="44"/>
  <c r="J147" i="44"/>
  <c r="I147" i="44"/>
  <c r="H147" i="44"/>
  <c r="K146" i="44"/>
  <c r="J146" i="44"/>
  <c r="I146" i="44"/>
  <c r="H146" i="44"/>
  <c r="K145" i="44"/>
  <c r="J145" i="44"/>
  <c r="I145" i="44"/>
  <c r="H145" i="44"/>
  <c r="K144" i="44"/>
  <c r="J144" i="44"/>
  <c r="I144" i="44"/>
  <c r="H144" i="44"/>
  <c r="K143" i="44"/>
  <c r="J143" i="44"/>
  <c r="I143" i="44"/>
  <c r="H143" i="44"/>
  <c r="K142" i="44"/>
  <c r="J142" i="44"/>
  <c r="I142" i="44"/>
  <c r="H142" i="44"/>
  <c r="K141" i="44"/>
  <c r="J141" i="44"/>
  <c r="I141" i="44"/>
  <c r="H141" i="44"/>
  <c r="K140" i="44"/>
  <c r="J140" i="44"/>
  <c r="I140" i="44"/>
  <c r="H140" i="44"/>
  <c r="K139" i="44"/>
  <c r="J139" i="44"/>
  <c r="I139" i="44"/>
  <c r="H139" i="44"/>
  <c r="K138" i="44"/>
  <c r="J138" i="44"/>
  <c r="I138" i="44"/>
  <c r="H138" i="44"/>
  <c r="K137" i="44"/>
  <c r="J137" i="44"/>
  <c r="I137" i="44"/>
  <c r="H137" i="44"/>
  <c r="K136" i="44"/>
  <c r="J136" i="44"/>
  <c r="I136" i="44"/>
  <c r="H136" i="44"/>
  <c r="K135" i="44"/>
  <c r="J135" i="44"/>
  <c r="I135" i="44"/>
  <c r="H135" i="44"/>
  <c r="K134" i="44"/>
  <c r="J134" i="44"/>
  <c r="I134" i="44"/>
  <c r="H134" i="44"/>
  <c r="K133" i="44"/>
  <c r="J133" i="44"/>
  <c r="I133" i="44"/>
  <c r="H133" i="44"/>
  <c r="K132" i="44"/>
  <c r="J132" i="44"/>
  <c r="I132" i="44"/>
  <c r="H132" i="44"/>
  <c r="K131" i="44"/>
  <c r="J131" i="44"/>
  <c r="I131" i="44"/>
  <c r="H131" i="44"/>
  <c r="K130" i="44"/>
  <c r="J130" i="44"/>
  <c r="I130" i="44"/>
  <c r="H130" i="44"/>
  <c r="K129" i="44"/>
  <c r="J129" i="44"/>
  <c r="I129" i="44"/>
  <c r="H129" i="44"/>
  <c r="K128" i="44"/>
  <c r="J128" i="44"/>
  <c r="I128" i="44"/>
  <c r="H128" i="44"/>
  <c r="K127" i="44"/>
  <c r="J127" i="44"/>
  <c r="I127" i="44"/>
  <c r="H127" i="44"/>
  <c r="K126" i="44"/>
  <c r="J126" i="44"/>
  <c r="I126" i="44"/>
  <c r="H126" i="44"/>
  <c r="K125" i="44"/>
  <c r="J125" i="44"/>
  <c r="I125" i="44"/>
  <c r="H125" i="44"/>
  <c r="K124" i="44"/>
  <c r="J124" i="44"/>
  <c r="I124" i="44"/>
  <c r="H124" i="44"/>
  <c r="K123" i="44"/>
  <c r="J123" i="44"/>
  <c r="I123" i="44"/>
  <c r="H123" i="44"/>
  <c r="K122" i="44"/>
  <c r="J122" i="44"/>
  <c r="I122" i="44"/>
  <c r="H122" i="44"/>
  <c r="K121" i="44"/>
  <c r="J121" i="44"/>
  <c r="I121" i="44"/>
  <c r="H121" i="44"/>
  <c r="K120" i="44"/>
  <c r="J120" i="44"/>
  <c r="I120" i="44"/>
  <c r="H120" i="44"/>
  <c r="K119" i="44"/>
  <c r="J119" i="44"/>
  <c r="I119" i="44"/>
  <c r="H119" i="44"/>
  <c r="K118" i="44"/>
  <c r="J118" i="44"/>
  <c r="I118" i="44"/>
  <c r="H118" i="44"/>
  <c r="K117" i="44"/>
  <c r="J117" i="44"/>
  <c r="I117" i="44"/>
  <c r="H117" i="44"/>
  <c r="K116" i="44"/>
  <c r="J116" i="44"/>
  <c r="I116" i="44"/>
  <c r="H116" i="44"/>
  <c r="K115" i="44"/>
  <c r="J115" i="44"/>
  <c r="I115" i="44"/>
  <c r="H115" i="44"/>
  <c r="K114" i="44"/>
  <c r="J114" i="44"/>
  <c r="I114" i="44"/>
  <c r="H114" i="44"/>
  <c r="K113" i="44"/>
  <c r="J113" i="44"/>
  <c r="I113" i="44"/>
  <c r="H113" i="44"/>
  <c r="K112" i="44"/>
  <c r="J112" i="44"/>
  <c r="I112" i="44"/>
  <c r="H112" i="44"/>
  <c r="K111" i="44"/>
  <c r="J111" i="44"/>
  <c r="I111" i="44"/>
  <c r="H111" i="44"/>
  <c r="K110" i="44"/>
  <c r="J110" i="44"/>
  <c r="I110" i="44"/>
  <c r="H110" i="44"/>
  <c r="K109" i="44"/>
  <c r="J109" i="44"/>
  <c r="I109" i="44"/>
  <c r="H109" i="44"/>
  <c r="K108" i="44"/>
  <c r="J108" i="44"/>
  <c r="I108" i="44"/>
  <c r="H108" i="44"/>
  <c r="K107" i="44"/>
  <c r="J107" i="44"/>
  <c r="I107" i="44"/>
  <c r="H107" i="44"/>
  <c r="K106" i="44"/>
  <c r="J106" i="44"/>
  <c r="I106" i="44"/>
  <c r="H106" i="44"/>
  <c r="K105" i="44"/>
  <c r="J105" i="44"/>
  <c r="I105" i="44"/>
  <c r="H105" i="44"/>
  <c r="K104" i="44"/>
  <c r="J104" i="44"/>
  <c r="I104" i="44"/>
  <c r="H104" i="44"/>
  <c r="K103" i="44"/>
  <c r="J103" i="44"/>
  <c r="I103" i="44"/>
  <c r="H103" i="44"/>
  <c r="K102" i="44"/>
  <c r="J102" i="44"/>
  <c r="I102" i="44"/>
  <c r="H102" i="44"/>
  <c r="K101" i="44"/>
  <c r="J101" i="44"/>
  <c r="I101" i="44"/>
  <c r="H101" i="44"/>
  <c r="K100" i="44"/>
  <c r="J100" i="44"/>
  <c r="I100" i="44"/>
  <c r="H100" i="44"/>
  <c r="K99" i="44"/>
  <c r="J99" i="44"/>
  <c r="I99" i="44"/>
  <c r="H99" i="44"/>
  <c r="K98" i="44"/>
  <c r="J98" i="44"/>
  <c r="I98" i="44"/>
  <c r="H98" i="44"/>
  <c r="K97" i="44"/>
  <c r="J97" i="44"/>
  <c r="I97" i="44"/>
  <c r="H97" i="44"/>
  <c r="K96" i="44"/>
  <c r="J96" i="44"/>
  <c r="I96" i="44"/>
  <c r="H96" i="44"/>
  <c r="K95" i="44"/>
  <c r="J95" i="44"/>
  <c r="I95" i="44"/>
  <c r="H95" i="44"/>
  <c r="K94" i="44"/>
  <c r="J94" i="44"/>
  <c r="I94" i="44"/>
  <c r="H94" i="44"/>
  <c r="K93" i="44"/>
  <c r="J93" i="44"/>
  <c r="I93" i="44"/>
  <c r="H93" i="44"/>
  <c r="K92" i="44"/>
  <c r="J92" i="44"/>
  <c r="I92" i="44"/>
  <c r="H92" i="44"/>
  <c r="K91" i="44"/>
  <c r="J91" i="44"/>
  <c r="I91" i="44"/>
  <c r="H91" i="44"/>
  <c r="K90" i="44"/>
  <c r="J90" i="44"/>
  <c r="I90" i="44"/>
  <c r="H90" i="44"/>
  <c r="K89" i="44"/>
  <c r="J89" i="44"/>
  <c r="I89" i="44"/>
  <c r="H89" i="44"/>
  <c r="K88" i="44"/>
  <c r="J88" i="44"/>
  <c r="I88" i="44"/>
  <c r="H88" i="44"/>
  <c r="K87" i="44"/>
  <c r="J87" i="44"/>
  <c r="I87" i="44"/>
  <c r="H87" i="44"/>
  <c r="K86" i="44"/>
  <c r="J86" i="44"/>
  <c r="I86" i="44"/>
  <c r="H86" i="44"/>
  <c r="K85" i="44"/>
  <c r="J85" i="44"/>
  <c r="I85" i="44"/>
  <c r="H85" i="44"/>
  <c r="K84" i="44"/>
  <c r="J84" i="44"/>
  <c r="I84" i="44"/>
  <c r="H84" i="44"/>
  <c r="K83" i="44"/>
  <c r="J83" i="44"/>
  <c r="I83" i="44"/>
  <c r="H83" i="44"/>
  <c r="K82" i="44"/>
  <c r="J82" i="44"/>
  <c r="I82" i="44"/>
  <c r="H82" i="44"/>
  <c r="K81" i="44"/>
  <c r="J81" i="44"/>
  <c r="I81" i="44"/>
  <c r="H81" i="44"/>
  <c r="K80" i="44"/>
  <c r="J80" i="44"/>
  <c r="I80" i="44"/>
  <c r="H80" i="44"/>
  <c r="K79" i="44"/>
  <c r="J79" i="44"/>
  <c r="I79" i="44"/>
  <c r="H79" i="44"/>
  <c r="K78" i="44"/>
  <c r="J78" i="44"/>
  <c r="I78" i="44"/>
  <c r="H78" i="44"/>
  <c r="K77" i="44"/>
  <c r="J77" i="44"/>
  <c r="I77" i="44"/>
  <c r="H77" i="44"/>
  <c r="K76" i="44"/>
  <c r="J76" i="44"/>
  <c r="I76" i="44"/>
  <c r="H76" i="44"/>
  <c r="K75" i="44"/>
  <c r="J75" i="44"/>
  <c r="I75" i="44"/>
  <c r="H75" i="44"/>
  <c r="K74" i="44"/>
  <c r="J74" i="44"/>
  <c r="I74" i="44"/>
  <c r="H74" i="44"/>
  <c r="K73" i="44"/>
  <c r="J73" i="44"/>
  <c r="I73" i="44"/>
  <c r="H73" i="44"/>
  <c r="K72" i="44"/>
  <c r="J72" i="44"/>
  <c r="I72" i="44"/>
  <c r="H72" i="44"/>
  <c r="K71" i="44"/>
  <c r="J71" i="44"/>
  <c r="I71" i="44"/>
  <c r="H71" i="44"/>
  <c r="K70" i="44"/>
  <c r="J70" i="44"/>
  <c r="I70" i="44"/>
  <c r="H70" i="44"/>
  <c r="K69" i="44"/>
  <c r="J69" i="44"/>
  <c r="I69" i="44"/>
  <c r="H69" i="44"/>
  <c r="K68" i="44"/>
  <c r="J68" i="44"/>
  <c r="I68" i="44"/>
  <c r="H68" i="44"/>
  <c r="K67" i="44"/>
  <c r="J67" i="44"/>
  <c r="I67" i="44"/>
  <c r="H67" i="44"/>
  <c r="K66" i="44"/>
  <c r="J66" i="44"/>
  <c r="I66" i="44"/>
  <c r="H66" i="44"/>
  <c r="K65" i="44"/>
  <c r="J65" i="44"/>
  <c r="I65" i="44"/>
  <c r="H65" i="44"/>
  <c r="K64" i="44"/>
  <c r="J64" i="44"/>
  <c r="I64" i="44"/>
  <c r="H64" i="44"/>
  <c r="K63" i="44"/>
  <c r="J63" i="44"/>
  <c r="I63" i="44"/>
  <c r="H63" i="44"/>
  <c r="K62" i="44"/>
  <c r="J62" i="44"/>
  <c r="I62" i="44"/>
  <c r="H62" i="44"/>
  <c r="K61" i="44"/>
  <c r="J61" i="44"/>
  <c r="I61" i="44"/>
  <c r="H61" i="44"/>
  <c r="K60" i="44"/>
  <c r="J60" i="44"/>
  <c r="I60" i="44"/>
  <c r="H60" i="44"/>
  <c r="K59" i="44"/>
  <c r="J59" i="44"/>
  <c r="I59" i="44"/>
  <c r="H59" i="44"/>
  <c r="K58" i="44"/>
  <c r="J58" i="44"/>
  <c r="I58" i="44"/>
  <c r="H58" i="44"/>
  <c r="K57" i="44"/>
  <c r="J57" i="44"/>
  <c r="I57" i="44"/>
  <c r="H57" i="44"/>
  <c r="K56" i="44"/>
  <c r="J56" i="44"/>
  <c r="I56" i="44"/>
  <c r="H56" i="44"/>
  <c r="K55" i="44"/>
  <c r="J55" i="44"/>
  <c r="I55" i="44"/>
  <c r="H55" i="44"/>
  <c r="K54" i="44"/>
  <c r="J54" i="44"/>
  <c r="I54" i="44"/>
  <c r="H54" i="44"/>
  <c r="K53" i="44"/>
  <c r="J53" i="44"/>
  <c r="I53" i="44"/>
  <c r="H53" i="44"/>
  <c r="K52" i="44"/>
  <c r="J52" i="44"/>
  <c r="I52" i="44"/>
  <c r="H52" i="44"/>
  <c r="K51" i="44"/>
  <c r="J51" i="44"/>
  <c r="I51" i="44"/>
  <c r="H51" i="44"/>
  <c r="K50" i="44"/>
  <c r="J50" i="44"/>
  <c r="I50" i="44"/>
  <c r="H50" i="44"/>
  <c r="K49" i="44"/>
  <c r="J49" i="44"/>
  <c r="I49" i="44"/>
  <c r="H49" i="44"/>
  <c r="K48" i="44"/>
  <c r="J48" i="44"/>
  <c r="I48" i="44"/>
  <c r="H48" i="44"/>
  <c r="K47" i="44"/>
  <c r="J47" i="44"/>
  <c r="I47" i="44"/>
  <c r="H47" i="44"/>
  <c r="K46" i="44"/>
  <c r="J46" i="44"/>
  <c r="I46" i="44"/>
  <c r="H46" i="44"/>
  <c r="K45" i="44"/>
  <c r="J45" i="44"/>
  <c r="I45" i="44"/>
  <c r="H45" i="44"/>
  <c r="K44" i="44"/>
  <c r="J44" i="44"/>
  <c r="I44" i="44"/>
  <c r="H44" i="44"/>
  <c r="K43" i="44"/>
  <c r="J43" i="44"/>
  <c r="I43" i="44"/>
  <c r="H43" i="44"/>
  <c r="K42" i="44"/>
  <c r="J42" i="44"/>
  <c r="I42" i="44"/>
  <c r="H42" i="44"/>
  <c r="K41" i="44"/>
  <c r="J41" i="44"/>
  <c r="I41" i="44"/>
  <c r="H41" i="44"/>
  <c r="K40" i="44"/>
  <c r="J40" i="44"/>
  <c r="I40" i="44"/>
  <c r="H40" i="44"/>
  <c r="K39" i="44"/>
  <c r="J39" i="44"/>
  <c r="I39" i="44"/>
  <c r="H39" i="44"/>
  <c r="K38" i="44"/>
  <c r="J38" i="44"/>
  <c r="I38" i="44"/>
  <c r="H38" i="44"/>
  <c r="K37" i="44"/>
  <c r="J37" i="44"/>
  <c r="I37" i="44"/>
  <c r="H37" i="44"/>
  <c r="K36" i="44"/>
  <c r="J36" i="44"/>
  <c r="I36" i="44"/>
  <c r="H36" i="44"/>
  <c r="K35" i="44"/>
  <c r="J35" i="44"/>
  <c r="I35" i="44"/>
  <c r="H35" i="44"/>
  <c r="K34" i="44"/>
  <c r="J34" i="44"/>
  <c r="I34" i="44"/>
  <c r="H34" i="44"/>
  <c r="K33" i="44"/>
  <c r="J33" i="44"/>
  <c r="I33" i="44"/>
  <c r="H33" i="44"/>
  <c r="K32" i="44"/>
  <c r="J32" i="44"/>
  <c r="I32" i="44"/>
  <c r="H32" i="44"/>
  <c r="K31" i="44"/>
  <c r="J31" i="44"/>
  <c r="I31" i="44"/>
  <c r="H31" i="44"/>
  <c r="K30" i="44"/>
  <c r="J30" i="44"/>
  <c r="I30" i="44"/>
  <c r="H30" i="44"/>
  <c r="K29" i="44"/>
  <c r="J29" i="44"/>
  <c r="I29" i="44"/>
  <c r="H29" i="44"/>
  <c r="K28" i="44"/>
  <c r="J28" i="44"/>
  <c r="I28" i="44"/>
  <c r="H28" i="44"/>
  <c r="K27" i="44"/>
  <c r="J27" i="44"/>
  <c r="I27" i="44"/>
  <c r="H27" i="44"/>
  <c r="K26" i="44"/>
  <c r="J26" i="44"/>
  <c r="I26" i="44"/>
  <c r="H26" i="44"/>
  <c r="K25" i="44"/>
  <c r="J25" i="44"/>
  <c r="I25" i="44"/>
  <c r="H25" i="44"/>
  <c r="K24" i="44"/>
  <c r="J24" i="44"/>
  <c r="I24" i="44"/>
  <c r="H24" i="44"/>
  <c r="K23" i="44"/>
  <c r="J23" i="44"/>
  <c r="I23" i="44"/>
  <c r="H23" i="44"/>
  <c r="K22" i="44"/>
  <c r="J22" i="44"/>
  <c r="I22" i="44"/>
  <c r="H22" i="44"/>
  <c r="K21" i="44"/>
  <c r="J21" i="44"/>
  <c r="I21" i="44"/>
  <c r="H21" i="44"/>
  <c r="K20" i="44"/>
  <c r="J20" i="44"/>
  <c r="I20" i="44"/>
  <c r="H20" i="44"/>
  <c r="K19" i="44"/>
  <c r="J19" i="44"/>
  <c r="I19" i="44"/>
  <c r="H19" i="44"/>
  <c r="K18" i="44"/>
  <c r="J18" i="44"/>
  <c r="I18" i="44"/>
  <c r="H18" i="44"/>
  <c r="K17" i="44"/>
  <c r="J17" i="44"/>
  <c r="I17" i="44"/>
  <c r="H17" i="44"/>
  <c r="K16" i="44"/>
  <c r="J16" i="44"/>
  <c r="I16" i="44"/>
  <c r="H16" i="44"/>
  <c r="K15" i="44"/>
  <c r="J15" i="44"/>
  <c r="I15" i="44"/>
  <c r="H15" i="44"/>
  <c r="K14" i="44"/>
  <c r="J14" i="44"/>
  <c r="I14" i="44"/>
  <c r="H14" i="44"/>
  <c r="K13" i="44"/>
  <c r="J13" i="44"/>
  <c r="I13" i="44"/>
  <c r="H13" i="44"/>
  <c r="K12" i="44"/>
  <c r="J12" i="44"/>
  <c r="I12" i="44"/>
  <c r="H12" i="44"/>
  <c r="K11" i="44"/>
  <c r="J11" i="44"/>
  <c r="I11" i="44"/>
  <c r="H11" i="44"/>
  <c r="K10" i="44"/>
  <c r="J10" i="44"/>
  <c r="I10" i="44"/>
  <c r="H10" i="44"/>
  <c r="K9" i="44"/>
  <c r="J9" i="44"/>
  <c r="I9" i="44"/>
  <c r="H9" i="44"/>
  <c r="K8" i="44"/>
  <c r="J8" i="44"/>
  <c r="I8" i="44"/>
  <c r="H8" i="44"/>
  <c r="K7" i="44"/>
  <c r="J7" i="44"/>
  <c r="I7" i="44"/>
  <c r="H7" i="44"/>
  <c r="K6" i="44"/>
  <c r="J6" i="44"/>
  <c r="I6" i="44"/>
  <c r="H6" i="44"/>
  <c r="K5" i="44"/>
  <c r="J5" i="44"/>
  <c r="I5" i="44"/>
  <c r="H5" i="44"/>
  <c r="Q2" i="44"/>
  <c r="O4" i="44" s="1"/>
  <c r="L6" i="44" l="1"/>
  <c r="L108" i="47"/>
  <c r="L199" i="47"/>
  <c r="O207" i="47"/>
  <c r="L271" i="47"/>
  <c r="L16" i="47"/>
  <c r="L39" i="47"/>
  <c r="O193" i="47"/>
  <c r="L91" i="47"/>
  <c r="L205" i="47"/>
  <c r="O180" i="47"/>
  <c r="O88" i="47"/>
  <c r="O149" i="47"/>
  <c r="O335" i="47"/>
  <c r="L257" i="47"/>
  <c r="O102" i="47"/>
  <c r="L164" i="47"/>
  <c r="L197" i="47"/>
  <c r="O119" i="47"/>
  <c r="O49" i="47"/>
  <c r="O172" i="47"/>
  <c r="L58" i="47"/>
  <c r="O400" i="47"/>
  <c r="O407" i="47"/>
  <c r="L184" i="47"/>
  <c r="L124" i="47"/>
  <c r="L120" i="47"/>
  <c r="L38" i="47"/>
  <c r="L355" i="47"/>
  <c r="O352" i="47"/>
  <c r="O303" i="47"/>
  <c r="O368" i="47"/>
  <c r="O227" i="47"/>
  <c r="L245" i="47"/>
  <c r="O319" i="47"/>
  <c r="L259" i="47"/>
  <c r="L220" i="47"/>
  <c r="O104" i="47"/>
  <c r="O20" i="47"/>
  <c r="L226" i="47"/>
  <c r="L195" i="47"/>
  <c r="O115" i="47"/>
  <c r="L420" i="47"/>
  <c r="L428" i="47"/>
  <c r="O185" i="47"/>
  <c r="L174" i="47"/>
  <c r="L265" i="47"/>
  <c r="O190" i="47"/>
  <c r="O411" i="47"/>
  <c r="L416" i="47"/>
  <c r="L247" i="47"/>
  <c r="L122" i="47"/>
  <c r="O144" i="47"/>
  <c r="L208" i="47"/>
  <c r="O105" i="47"/>
  <c r="L44" i="47"/>
  <c r="O70" i="47"/>
  <c r="O75" i="47"/>
  <c r="O123" i="47"/>
  <c r="L74" i="47"/>
  <c r="O98" i="47"/>
  <c r="L112" i="47"/>
  <c r="L132" i="47"/>
  <c r="L28" i="47"/>
  <c r="O133" i="47"/>
  <c r="O165" i="47"/>
  <c r="L156" i="47"/>
  <c r="L89" i="47"/>
  <c r="O213" i="47"/>
  <c r="L110" i="47"/>
  <c r="L148" i="47"/>
  <c r="O287" i="47"/>
  <c r="L269" i="47"/>
  <c r="O221" i="47"/>
  <c r="L80" i="47"/>
  <c r="L182" i="47"/>
  <c r="L212" i="47"/>
  <c r="L224" i="47"/>
  <c r="O31" i="47"/>
  <c r="L12" i="47"/>
  <c r="O152" i="47"/>
  <c r="O384" i="47"/>
  <c r="L46" i="47"/>
  <c r="L101" i="47"/>
  <c r="O71" i="47"/>
  <c r="L237" i="47"/>
  <c r="Q37" i="44"/>
  <c r="P37" i="44"/>
  <c r="M37" i="44"/>
  <c r="Q38" i="44"/>
  <c r="P38" i="44"/>
  <c r="M38" i="44"/>
  <c r="Q39" i="44"/>
  <c r="P39" i="44"/>
  <c r="M39" i="44"/>
  <c r="Q40" i="44"/>
  <c r="P40" i="44"/>
  <c r="M40" i="44"/>
  <c r="Q41" i="44"/>
  <c r="P41" i="44"/>
  <c r="M41" i="44"/>
  <c r="N42" i="44"/>
  <c r="P42" i="44"/>
  <c r="M42" i="44"/>
  <c r="P43" i="44"/>
  <c r="M43" i="44"/>
  <c r="N44" i="44"/>
  <c r="P44" i="44"/>
  <c r="M44" i="44"/>
  <c r="N45" i="44"/>
  <c r="P45" i="44"/>
  <c r="M45" i="44"/>
  <c r="N46" i="44"/>
  <c r="P46" i="44"/>
  <c r="M46" i="44"/>
  <c r="P47" i="44"/>
  <c r="M47" i="44"/>
  <c r="N48" i="44"/>
  <c r="P48" i="44"/>
  <c r="M48" i="44"/>
  <c r="N49" i="44"/>
  <c r="P49" i="44"/>
  <c r="M49" i="44"/>
  <c r="N50" i="44"/>
  <c r="P50" i="44"/>
  <c r="M50" i="44"/>
  <c r="P51" i="44"/>
  <c r="M51" i="44"/>
  <c r="N52" i="44"/>
  <c r="P52" i="44"/>
  <c r="M52" i="44"/>
  <c r="N53" i="44"/>
  <c r="P53" i="44"/>
  <c r="M53" i="44"/>
  <c r="N54" i="44"/>
  <c r="P54" i="44"/>
  <c r="M54" i="44"/>
  <c r="Q55" i="44"/>
  <c r="P55" i="44"/>
  <c r="M55" i="44"/>
  <c r="Q56" i="44"/>
  <c r="P56" i="44"/>
  <c r="M56" i="44"/>
  <c r="Q57" i="44"/>
  <c r="P57" i="44"/>
  <c r="M57" i="44"/>
  <c r="Q58" i="44"/>
  <c r="P58" i="44"/>
  <c r="M58" i="44"/>
  <c r="Q59" i="44"/>
  <c r="P59" i="44"/>
  <c r="M59" i="44"/>
  <c r="Q60" i="44"/>
  <c r="P60" i="44"/>
  <c r="M60" i="44"/>
  <c r="Q61" i="44"/>
  <c r="P61" i="44"/>
  <c r="M61" i="44"/>
  <c r="Q62" i="44"/>
  <c r="P62" i="44"/>
  <c r="M62" i="44"/>
  <c r="N63" i="44"/>
  <c r="P63" i="44"/>
  <c r="M63" i="44"/>
  <c r="N64" i="44"/>
  <c r="P64" i="44"/>
  <c r="M64" i="44"/>
  <c r="P65" i="44"/>
  <c r="M65" i="44"/>
  <c r="N66" i="44"/>
  <c r="P66" i="44"/>
  <c r="M66" i="44"/>
  <c r="N67" i="44"/>
  <c r="P67" i="44"/>
  <c r="M67" i="44"/>
  <c r="N68" i="44"/>
  <c r="P68" i="44"/>
  <c r="M68" i="44"/>
  <c r="P69" i="44"/>
  <c r="M69" i="44"/>
  <c r="N70" i="44"/>
  <c r="P70" i="44"/>
  <c r="M70" i="44"/>
  <c r="N71" i="44"/>
  <c r="P71" i="44"/>
  <c r="M71" i="44"/>
  <c r="N72" i="44"/>
  <c r="P72" i="44"/>
  <c r="M72" i="44"/>
  <c r="P73" i="44"/>
  <c r="M73" i="44"/>
  <c r="N74" i="44"/>
  <c r="P74" i="44"/>
  <c r="M74" i="44"/>
  <c r="P75" i="44"/>
  <c r="M75" i="44"/>
  <c r="N76" i="44"/>
  <c r="P76" i="44"/>
  <c r="M76" i="44"/>
  <c r="P77" i="44"/>
  <c r="M77" i="44"/>
  <c r="N78" i="44"/>
  <c r="P78" i="44"/>
  <c r="M78" i="44"/>
  <c r="N79" i="44"/>
  <c r="P79" i="44"/>
  <c r="M79" i="44"/>
  <c r="N80" i="44"/>
  <c r="P80" i="44"/>
  <c r="M80" i="44"/>
  <c r="P81" i="44"/>
  <c r="M81" i="44"/>
  <c r="N82" i="44"/>
  <c r="P82" i="44"/>
  <c r="M82" i="44"/>
  <c r="N83" i="44"/>
  <c r="P83" i="44"/>
  <c r="M83" i="44"/>
  <c r="P84" i="44"/>
  <c r="M84" i="44"/>
  <c r="P85" i="44"/>
  <c r="M85" i="44"/>
  <c r="Q86" i="44"/>
  <c r="P86" i="44"/>
  <c r="M86" i="44"/>
  <c r="P87" i="44"/>
  <c r="M87" i="44"/>
  <c r="P88" i="44"/>
  <c r="M88" i="44"/>
  <c r="P89" i="44"/>
  <c r="M89" i="44"/>
  <c r="Q90" i="44"/>
  <c r="P90" i="44"/>
  <c r="M90" i="44"/>
  <c r="Q91" i="44"/>
  <c r="P91" i="44"/>
  <c r="M91" i="44"/>
  <c r="Q92" i="44"/>
  <c r="P92" i="44"/>
  <c r="M92" i="44"/>
  <c r="Q93" i="44"/>
  <c r="P93" i="44"/>
  <c r="M93" i="44"/>
  <c r="Q94" i="44"/>
  <c r="P94" i="44"/>
  <c r="M94" i="44"/>
  <c r="Q95" i="44"/>
  <c r="P95" i="44"/>
  <c r="M95" i="44"/>
  <c r="Q96" i="44"/>
  <c r="P96" i="44"/>
  <c r="M96" i="44"/>
  <c r="Q97" i="44"/>
  <c r="P97" i="44"/>
  <c r="M97" i="44"/>
  <c r="Q98" i="44"/>
  <c r="P98" i="44"/>
  <c r="M98" i="44"/>
  <c r="N99" i="44"/>
  <c r="P99" i="44"/>
  <c r="M99" i="44"/>
  <c r="P100" i="44"/>
  <c r="M100" i="44"/>
  <c r="N101" i="44"/>
  <c r="P101" i="44"/>
  <c r="M101" i="44"/>
  <c r="P102" i="44"/>
  <c r="M102" i="44"/>
  <c r="P103" i="44"/>
  <c r="M103" i="44"/>
  <c r="P104" i="44"/>
  <c r="M104" i="44"/>
  <c r="P105" i="44"/>
  <c r="M105" i="44"/>
  <c r="P106" i="44"/>
  <c r="M106" i="44"/>
  <c r="P107" i="44"/>
  <c r="M107" i="44"/>
  <c r="P108" i="44"/>
  <c r="M108" i="44"/>
  <c r="P109" i="44"/>
  <c r="M109" i="44"/>
  <c r="P110" i="44"/>
  <c r="M110" i="44"/>
  <c r="P111" i="44"/>
  <c r="M111" i="44"/>
  <c r="P112" i="44"/>
  <c r="M112" i="44"/>
  <c r="P113" i="44"/>
  <c r="M113" i="44"/>
  <c r="P114" i="44"/>
  <c r="M114" i="44"/>
  <c r="N115" i="44"/>
  <c r="P115" i="44"/>
  <c r="M115" i="44"/>
  <c r="N116" i="44"/>
  <c r="P116" i="44"/>
  <c r="M116" i="44"/>
  <c r="P117" i="44"/>
  <c r="M117" i="44"/>
  <c r="P118" i="44"/>
  <c r="M118" i="44"/>
  <c r="N119" i="44"/>
  <c r="P119" i="44"/>
  <c r="M119" i="44"/>
  <c r="P120" i="44"/>
  <c r="M120" i="44"/>
  <c r="P121" i="44"/>
  <c r="M121" i="44"/>
  <c r="P122" i="44"/>
  <c r="M122" i="44"/>
  <c r="P123" i="44"/>
  <c r="M123" i="44"/>
  <c r="P124" i="44"/>
  <c r="M124" i="44"/>
  <c r="P125" i="44"/>
  <c r="M125" i="44"/>
  <c r="P126" i="44"/>
  <c r="M126" i="44"/>
  <c r="P127" i="44"/>
  <c r="M127" i="44"/>
  <c r="P128" i="44"/>
  <c r="M128" i="44"/>
  <c r="P129" i="44"/>
  <c r="M129" i="44"/>
  <c r="P130" i="44"/>
  <c r="M130" i="44"/>
  <c r="Q131" i="44"/>
  <c r="P131" i="44"/>
  <c r="M131" i="44"/>
  <c r="Q132" i="44"/>
  <c r="P132" i="44"/>
  <c r="M132" i="44"/>
  <c r="Q133" i="44"/>
  <c r="P133" i="44"/>
  <c r="M133" i="44"/>
  <c r="Q134" i="44"/>
  <c r="P134" i="44"/>
  <c r="M134" i="44"/>
  <c r="Q135" i="44"/>
  <c r="P135" i="44"/>
  <c r="M135" i="44"/>
  <c r="Q136" i="44"/>
  <c r="P136" i="44"/>
  <c r="M136" i="44"/>
  <c r="Q137" i="44"/>
  <c r="P137" i="44"/>
  <c r="M137" i="44"/>
  <c r="Q138" i="44"/>
  <c r="P138" i="44"/>
  <c r="M138" i="44"/>
  <c r="Q139" i="44"/>
  <c r="P139" i="44"/>
  <c r="M139" i="44"/>
  <c r="N140" i="44"/>
  <c r="P140" i="44"/>
  <c r="M140" i="44"/>
  <c r="P141" i="44"/>
  <c r="M141" i="44"/>
  <c r="P142" i="44"/>
  <c r="M142" i="44"/>
  <c r="P143" i="44"/>
  <c r="M143" i="44"/>
  <c r="N144" i="44"/>
  <c r="P144" i="44"/>
  <c r="M144" i="44"/>
  <c r="P145" i="44"/>
  <c r="M145" i="44"/>
  <c r="P146" i="44"/>
  <c r="M146" i="44"/>
  <c r="Q147" i="44"/>
  <c r="P147" i="44"/>
  <c r="M147" i="44"/>
  <c r="P148" i="44"/>
  <c r="M148" i="44"/>
  <c r="P149" i="44"/>
  <c r="M149" i="44"/>
  <c r="P150" i="44"/>
  <c r="M150" i="44"/>
  <c r="N151" i="44"/>
  <c r="P151" i="44"/>
  <c r="M151" i="44"/>
  <c r="N152" i="44"/>
  <c r="P152" i="44"/>
  <c r="M152" i="44"/>
  <c r="Q153" i="44"/>
  <c r="P153" i="44"/>
  <c r="M153" i="44"/>
  <c r="P154" i="44"/>
  <c r="M154" i="44"/>
  <c r="N155" i="44"/>
  <c r="P155" i="44"/>
  <c r="M155" i="44"/>
  <c r="N156" i="44"/>
  <c r="P156" i="44"/>
  <c r="M156" i="44"/>
  <c r="P157" i="44"/>
  <c r="M157" i="44"/>
  <c r="P158" i="44"/>
  <c r="M158" i="44"/>
  <c r="N159" i="44"/>
  <c r="P159" i="44"/>
  <c r="M159" i="44"/>
  <c r="N160" i="44"/>
  <c r="P160" i="44"/>
  <c r="M160" i="44"/>
  <c r="P161" i="44"/>
  <c r="M161" i="44"/>
  <c r="P162" i="44"/>
  <c r="M162" i="44"/>
  <c r="N163" i="44"/>
  <c r="P163" i="44"/>
  <c r="M163" i="44"/>
  <c r="N164" i="44"/>
  <c r="P164" i="44"/>
  <c r="M164" i="44"/>
  <c r="P165" i="44"/>
  <c r="M165" i="44"/>
  <c r="P166" i="44"/>
  <c r="M166" i="44"/>
  <c r="N167" i="44"/>
  <c r="P167" i="44"/>
  <c r="M167" i="44"/>
  <c r="N168" i="44"/>
  <c r="P168" i="44"/>
  <c r="M168" i="44"/>
  <c r="Q169" i="44"/>
  <c r="P169" i="44"/>
  <c r="M169" i="44"/>
  <c r="P170" i="44"/>
  <c r="M170" i="44"/>
  <c r="N171" i="44"/>
  <c r="P171" i="44"/>
  <c r="M171" i="44"/>
  <c r="P172" i="44"/>
  <c r="M172" i="44"/>
  <c r="P173" i="44"/>
  <c r="M173" i="44"/>
  <c r="P174" i="44"/>
  <c r="M174" i="44"/>
  <c r="P175" i="44"/>
  <c r="M175" i="44"/>
  <c r="N176" i="44"/>
  <c r="P176" i="44"/>
  <c r="M176" i="44"/>
  <c r="P177" i="44"/>
  <c r="M177" i="44"/>
  <c r="P178" i="44"/>
  <c r="M178" i="44"/>
  <c r="Q179" i="44"/>
  <c r="P179" i="44"/>
  <c r="M179" i="44"/>
  <c r="P180" i="44"/>
  <c r="M180" i="44"/>
  <c r="P181" i="44"/>
  <c r="M181" i="44"/>
  <c r="P182" i="44"/>
  <c r="M182" i="44"/>
  <c r="P183" i="44"/>
  <c r="M183" i="44"/>
  <c r="P184" i="44"/>
  <c r="M184" i="44"/>
  <c r="P185" i="44"/>
  <c r="M185" i="44"/>
  <c r="N186" i="44"/>
  <c r="P186" i="44"/>
  <c r="M186" i="44"/>
  <c r="P187" i="44"/>
  <c r="M187" i="44"/>
  <c r="N188" i="44"/>
  <c r="P188" i="44"/>
  <c r="M188" i="44"/>
  <c r="P189" i="44"/>
  <c r="M189" i="44"/>
  <c r="N190" i="44"/>
  <c r="P190" i="44"/>
  <c r="M190" i="44"/>
  <c r="P191" i="44"/>
  <c r="M191" i="44"/>
  <c r="N192" i="44"/>
  <c r="P192" i="44"/>
  <c r="M192" i="44"/>
  <c r="P193" i="44"/>
  <c r="M193" i="44"/>
  <c r="P194" i="44"/>
  <c r="M194" i="44"/>
  <c r="P195" i="44"/>
  <c r="M195" i="44"/>
  <c r="P196" i="44"/>
  <c r="M196" i="44"/>
  <c r="P197" i="44"/>
  <c r="M197" i="44"/>
  <c r="P198" i="44"/>
  <c r="M198" i="44"/>
  <c r="P199" i="44"/>
  <c r="M199" i="44"/>
  <c r="P200" i="44"/>
  <c r="M200" i="44"/>
  <c r="Q201" i="44"/>
  <c r="P201" i="44"/>
  <c r="M201" i="44"/>
  <c r="P202" i="44"/>
  <c r="M202" i="44"/>
  <c r="Q203" i="44"/>
  <c r="P203" i="44"/>
  <c r="M203" i="44"/>
  <c r="Q204" i="44"/>
  <c r="P204" i="44"/>
  <c r="M204" i="44"/>
  <c r="P205" i="44"/>
  <c r="M205" i="44"/>
  <c r="P206" i="44"/>
  <c r="M206" i="44"/>
  <c r="P207" i="44"/>
  <c r="M207" i="44"/>
  <c r="P208" i="44"/>
  <c r="M208" i="44"/>
  <c r="P209" i="44"/>
  <c r="M209" i="44"/>
  <c r="N429" i="44"/>
  <c r="P429" i="44"/>
  <c r="M429" i="44"/>
  <c r="P428" i="44"/>
  <c r="M428" i="44"/>
  <c r="N421" i="44"/>
  <c r="P421" i="44"/>
  <c r="M421" i="44"/>
  <c r="P420" i="44"/>
  <c r="M420" i="44"/>
  <c r="N413" i="44"/>
  <c r="P413" i="44"/>
  <c r="M413" i="44"/>
  <c r="P412" i="44"/>
  <c r="M412" i="44"/>
  <c r="N405" i="44"/>
  <c r="P405" i="44"/>
  <c r="M405" i="44"/>
  <c r="P404" i="44"/>
  <c r="M404" i="44"/>
  <c r="N397" i="44"/>
  <c r="P397" i="44"/>
  <c r="M397" i="44"/>
  <c r="P396" i="44"/>
  <c r="M396" i="44"/>
  <c r="N389" i="44"/>
  <c r="P389" i="44"/>
  <c r="M389" i="44"/>
  <c r="P388" i="44"/>
  <c r="M388" i="44"/>
  <c r="N381" i="44"/>
  <c r="P381" i="44"/>
  <c r="M381" i="44"/>
  <c r="P380" i="44"/>
  <c r="M380" i="44"/>
  <c r="M337" i="44"/>
  <c r="P337" i="44"/>
  <c r="N332" i="44"/>
  <c r="P332" i="44"/>
  <c r="M332" i="44"/>
  <c r="P331" i="44"/>
  <c r="M331" i="44"/>
  <c r="P330" i="44"/>
  <c r="M330" i="44"/>
  <c r="M321" i="44"/>
  <c r="P321" i="44"/>
  <c r="N316" i="44"/>
  <c r="P316" i="44"/>
  <c r="M316" i="44"/>
  <c r="P315" i="44"/>
  <c r="M315" i="44"/>
  <c r="P314" i="44"/>
  <c r="M314" i="44"/>
  <c r="M305" i="44"/>
  <c r="P305" i="44"/>
  <c r="N300" i="44"/>
  <c r="P300" i="44"/>
  <c r="M300" i="44"/>
  <c r="P299" i="44"/>
  <c r="M299" i="44"/>
  <c r="P298" i="44"/>
  <c r="M298" i="44"/>
  <c r="P132" i="47"/>
  <c r="N132" i="47"/>
  <c r="N431" i="44"/>
  <c r="P431" i="44"/>
  <c r="M431" i="44"/>
  <c r="P430" i="44"/>
  <c r="M430" i="44"/>
  <c r="N423" i="44"/>
  <c r="P423" i="44"/>
  <c r="M423" i="44"/>
  <c r="P422" i="44"/>
  <c r="M422" i="44"/>
  <c r="N415" i="44"/>
  <c r="P415" i="44"/>
  <c r="M415" i="44"/>
  <c r="P414" i="44"/>
  <c r="M414" i="44"/>
  <c r="N407" i="44"/>
  <c r="P407" i="44"/>
  <c r="M407" i="44"/>
  <c r="P406" i="44"/>
  <c r="M406" i="44"/>
  <c r="N399" i="44"/>
  <c r="P399" i="44"/>
  <c r="M399" i="44"/>
  <c r="P398" i="44"/>
  <c r="M398" i="44"/>
  <c r="N391" i="44"/>
  <c r="P391" i="44"/>
  <c r="M391" i="44"/>
  <c r="P390" i="44"/>
  <c r="M390" i="44"/>
  <c r="N383" i="44"/>
  <c r="P383" i="44"/>
  <c r="M383" i="44"/>
  <c r="P382" i="44"/>
  <c r="M382" i="44"/>
  <c r="M333" i="44"/>
  <c r="P333" i="44"/>
  <c r="P328" i="44"/>
  <c r="M328" i="44"/>
  <c r="P327" i="44"/>
  <c r="M327" i="44"/>
  <c r="P326" i="44"/>
  <c r="M326" i="44"/>
  <c r="M317" i="44"/>
  <c r="P317" i="44"/>
  <c r="P312" i="44"/>
  <c r="M312" i="44"/>
  <c r="P311" i="44"/>
  <c r="M311" i="44"/>
  <c r="P310" i="44"/>
  <c r="M310" i="44"/>
  <c r="M301" i="44"/>
  <c r="P301" i="44"/>
  <c r="P296" i="44"/>
  <c r="M296" i="44"/>
  <c r="P295" i="44"/>
  <c r="M295" i="44"/>
  <c r="M293" i="44"/>
  <c r="P293" i="44"/>
  <c r="Q291" i="44"/>
  <c r="P291" i="44"/>
  <c r="M291" i="44"/>
  <c r="Q289" i="44"/>
  <c r="M289" i="44"/>
  <c r="P289" i="44"/>
  <c r="Q287" i="44"/>
  <c r="P287" i="44"/>
  <c r="M287" i="44"/>
  <c r="Q285" i="44"/>
  <c r="M285" i="44"/>
  <c r="P285" i="44"/>
  <c r="Q283" i="44"/>
  <c r="P283" i="44"/>
  <c r="M283" i="44"/>
  <c r="Q281" i="44"/>
  <c r="M281" i="44"/>
  <c r="P281" i="44"/>
  <c r="Q279" i="44"/>
  <c r="P279" i="44"/>
  <c r="M279" i="44"/>
  <c r="Q277" i="44"/>
  <c r="P277" i="44"/>
  <c r="M277" i="44"/>
  <c r="Q275" i="44"/>
  <c r="P275" i="44"/>
  <c r="M275" i="44"/>
  <c r="Q273" i="44"/>
  <c r="P273" i="44"/>
  <c r="M273" i="44"/>
  <c r="Q271" i="44"/>
  <c r="P271" i="44"/>
  <c r="M271" i="44"/>
  <c r="Q269" i="44"/>
  <c r="P269" i="44"/>
  <c r="M269" i="44"/>
  <c r="Q267" i="44"/>
  <c r="P267" i="44"/>
  <c r="M267" i="44"/>
  <c r="Q265" i="44"/>
  <c r="P265" i="44"/>
  <c r="M265" i="44"/>
  <c r="Q263" i="44"/>
  <c r="P263" i="44"/>
  <c r="M263" i="44"/>
  <c r="Q261" i="44"/>
  <c r="P261" i="44"/>
  <c r="M261" i="44"/>
  <c r="Q259" i="44"/>
  <c r="P259" i="44"/>
  <c r="M259" i="44"/>
  <c r="Q257" i="44"/>
  <c r="P257" i="44"/>
  <c r="M257" i="44"/>
  <c r="Q255" i="44"/>
  <c r="P255" i="44"/>
  <c r="M255" i="44"/>
  <c r="Q253" i="44"/>
  <c r="P253" i="44"/>
  <c r="M253" i="44"/>
  <c r="Q251" i="44"/>
  <c r="P251" i="44"/>
  <c r="M251" i="44"/>
  <c r="Q249" i="44"/>
  <c r="P249" i="44"/>
  <c r="M249" i="44"/>
  <c r="Q247" i="44"/>
  <c r="P247" i="44"/>
  <c r="M247" i="44"/>
  <c r="Q245" i="44"/>
  <c r="P245" i="44"/>
  <c r="M245" i="44"/>
  <c r="Q243" i="44"/>
  <c r="P243" i="44"/>
  <c r="M243" i="44"/>
  <c r="Q241" i="44"/>
  <c r="P241" i="44"/>
  <c r="M241" i="44"/>
  <c r="Q239" i="44"/>
  <c r="P239" i="44"/>
  <c r="M239" i="44"/>
  <c r="Q237" i="44"/>
  <c r="P237" i="44"/>
  <c r="M237" i="44"/>
  <c r="Q235" i="44"/>
  <c r="P235" i="44"/>
  <c r="M235" i="44"/>
  <c r="Q233" i="44"/>
  <c r="P233" i="44"/>
  <c r="M233" i="44"/>
  <c r="Q231" i="44"/>
  <c r="P231" i="44"/>
  <c r="M231" i="44"/>
  <c r="Q229" i="44"/>
  <c r="P229" i="44"/>
  <c r="M229" i="44"/>
  <c r="Q227" i="44"/>
  <c r="P227" i="44"/>
  <c r="M227" i="44"/>
  <c r="Q225" i="44"/>
  <c r="P225" i="44"/>
  <c r="M225" i="44"/>
  <c r="Q223" i="44"/>
  <c r="P223" i="44"/>
  <c r="M223" i="44"/>
  <c r="Q221" i="44"/>
  <c r="P221" i="44"/>
  <c r="M221" i="44"/>
  <c r="Q219" i="44"/>
  <c r="P219" i="44"/>
  <c r="M219" i="44"/>
  <c r="Q217" i="44"/>
  <c r="P217" i="44"/>
  <c r="M217" i="44"/>
  <c r="Q215" i="44"/>
  <c r="P215" i="44"/>
  <c r="M215" i="44"/>
  <c r="Q213" i="44"/>
  <c r="P213" i="44"/>
  <c r="M213" i="44"/>
  <c r="Q211" i="44"/>
  <c r="P211" i="44"/>
  <c r="M211" i="44"/>
  <c r="Q425" i="47"/>
  <c r="M425" i="47"/>
  <c r="P436" i="44"/>
  <c r="M436" i="44"/>
  <c r="P435" i="44"/>
  <c r="M435" i="44"/>
  <c r="P434" i="44"/>
  <c r="M434" i="44"/>
  <c r="P433" i="44"/>
  <c r="M433" i="44"/>
  <c r="P432" i="44"/>
  <c r="M432" i="44"/>
  <c r="Q428" i="44"/>
  <c r="N425" i="44"/>
  <c r="P425" i="44"/>
  <c r="M425" i="44"/>
  <c r="P424" i="44"/>
  <c r="M424" i="44"/>
  <c r="Q420" i="44"/>
  <c r="N417" i="44"/>
  <c r="P417" i="44"/>
  <c r="M417" i="44"/>
  <c r="P416" i="44"/>
  <c r="M416" i="44"/>
  <c r="Q412" i="44"/>
  <c r="N409" i="44"/>
  <c r="P409" i="44"/>
  <c r="M409" i="44"/>
  <c r="P408" i="44"/>
  <c r="M408" i="44"/>
  <c r="Q404" i="44"/>
  <c r="N401" i="44"/>
  <c r="P401" i="44"/>
  <c r="M401" i="44"/>
  <c r="P400" i="44"/>
  <c r="M400" i="44"/>
  <c r="Q396" i="44"/>
  <c r="N393" i="44"/>
  <c r="P393" i="44"/>
  <c r="M393" i="44"/>
  <c r="P392" i="44"/>
  <c r="M392" i="44"/>
  <c r="Q388" i="44"/>
  <c r="N385" i="44"/>
  <c r="P385" i="44"/>
  <c r="M385" i="44"/>
  <c r="P384" i="44"/>
  <c r="M384" i="44"/>
  <c r="Q380" i="44"/>
  <c r="N377" i="44"/>
  <c r="P377" i="44"/>
  <c r="M377" i="44"/>
  <c r="P376" i="44"/>
  <c r="M376" i="44"/>
  <c r="P375" i="44"/>
  <c r="M375" i="44"/>
  <c r="P374" i="44"/>
  <c r="M374" i="44"/>
  <c r="P373" i="44"/>
  <c r="M373" i="44"/>
  <c r="P372" i="44"/>
  <c r="M372" i="44"/>
  <c r="P371" i="44"/>
  <c r="M371" i="44"/>
  <c r="P370" i="44"/>
  <c r="M370" i="44"/>
  <c r="P369" i="44"/>
  <c r="M369" i="44"/>
  <c r="P368" i="44"/>
  <c r="M368" i="44"/>
  <c r="P367" i="44"/>
  <c r="M367" i="44"/>
  <c r="P366" i="44"/>
  <c r="M366" i="44"/>
  <c r="M365" i="44"/>
  <c r="P365" i="44"/>
  <c r="P364" i="44"/>
  <c r="M364" i="44"/>
  <c r="P363" i="44"/>
  <c r="M363" i="44"/>
  <c r="P362" i="44"/>
  <c r="M362" i="44"/>
  <c r="M361" i="44"/>
  <c r="P361" i="44"/>
  <c r="P360" i="44"/>
  <c r="M360" i="44"/>
  <c r="P359" i="44"/>
  <c r="M359" i="44"/>
  <c r="P358" i="44"/>
  <c r="M358" i="44"/>
  <c r="M357" i="44"/>
  <c r="P357" i="44"/>
  <c r="P356" i="44"/>
  <c r="M356" i="44"/>
  <c r="P355" i="44"/>
  <c r="M355" i="44"/>
  <c r="P354" i="44"/>
  <c r="M354" i="44"/>
  <c r="M353" i="44"/>
  <c r="P353" i="44"/>
  <c r="P352" i="44"/>
  <c r="M352" i="44"/>
  <c r="P351" i="44"/>
  <c r="M351" i="44"/>
  <c r="P350" i="44"/>
  <c r="M350" i="44"/>
  <c r="M349" i="44"/>
  <c r="P349" i="44"/>
  <c r="P348" i="44"/>
  <c r="M348" i="44"/>
  <c r="P347" i="44"/>
  <c r="M347" i="44"/>
  <c r="P346" i="44"/>
  <c r="M346" i="44"/>
  <c r="M345" i="44"/>
  <c r="P345" i="44"/>
  <c r="P344" i="44"/>
  <c r="M344" i="44"/>
  <c r="P343" i="44"/>
  <c r="M343" i="44"/>
  <c r="P342" i="44"/>
  <c r="M342" i="44"/>
  <c r="M341" i="44"/>
  <c r="P341" i="44"/>
  <c r="P340" i="44"/>
  <c r="M340" i="44"/>
  <c r="P339" i="44"/>
  <c r="M339" i="44"/>
  <c r="P338" i="44"/>
  <c r="M338" i="44"/>
  <c r="Q331" i="44"/>
  <c r="Q330" i="44"/>
  <c r="M329" i="44"/>
  <c r="P329" i="44"/>
  <c r="N324" i="44"/>
  <c r="P324" i="44"/>
  <c r="M324" i="44"/>
  <c r="P323" i="44"/>
  <c r="M323" i="44"/>
  <c r="P322" i="44"/>
  <c r="M322" i="44"/>
  <c r="Q315" i="44"/>
  <c r="Q314" i="44"/>
  <c r="M313" i="44"/>
  <c r="P313" i="44"/>
  <c r="N308" i="44"/>
  <c r="P308" i="44"/>
  <c r="M308" i="44"/>
  <c r="P307" i="44"/>
  <c r="M307" i="44"/>
  <c r="P306" i="44"/>
  <c r="M306" i="44"/>
  <c r="Q299" i="44"/>
  <c r="Q298" i="44"/>
  <c r="M297" i="44"/>
  <c r="P297" i="44"/>
  <c r="P128" i="47"/>
  <c r="N128" i="47"/>
  <c r="M429" i="47"/>
  <c r="Q429" i="47"/>
  <c r="Q430" i="44"/>
  <c r="N427" i="44"/>
  <c r="P427" i="44"/>
  <c r="M427" i="44"/>
  <c r="P426" i="44"/>
  <c r="M426" i="44"/>
  <c r="Q422" i="44"/>
  <c r="N419" i="44"/>
  <c r="P419" i="44"/>
  <c r="M419" i="44"/>
  <c r="P418" i="44"/>
  <c r="M418" i="44"/>
  <c r="Q414" i="44"/>
  <c r="N411" i="44"/>
  <c r="P411" i="44"/>
  <c r="M411" i="44"/>
  <c r="P410" i="44"/>
  <c r="M410" i="44"/>
  <c r="Q406" i="44"/>
  <c r="N403" i="44"/>
  <c r="P403" i="44"/>
  <c r="M403" i="44"/>
  <c r="P402" i="44"/>
  <c r="M402" i="44"/>
  <c r="Q398" i="44"/>
  <c r="N395" i="44"/>
  <c r="P395" i="44"/>
  <c r="M395" i="44"/>
  <c r="P394" i="44"/>
  <c r="M394" i="44"/>
  <c r="Q390" i="44"/>
  <c r="N387" i="44"/>
  <c r="P387" i="44"/>
  <c r="M387" i="44"/>
  <c r="P386" i="44"/>
  <c r="M386" i="44"/>
  <c r="Q382" i="44"/>
  <c r="N379" i="44"/>
  <c r="P379" i="44"/>
  <c r="M379" i="44"/>
  <c r="P378" i="44"/>
  <c r="M378" i="44"/>
  <c r="P336" i="44"/>
  <c r="M336" i="44"/>
  <c r="P335" i="44"/>
  <c r="M335" i="44"/>
  <c r="P334" i="44"/>
  <c r="M334" i="44"/>
  <c r="Q327" i="44"/>
  <c r="Q326" i="44"/>
  <c r="M325" i="44"/>
  <c r="P325" i="44"/>
  <c r="P320" i="44"/>
  <c r="M320" i="44"/>
  <c r="P319" i="44"/>
  <c r="M319" i="44"/>
  <c r="P318" i="44"/>
  <c r="M318" i="44"/>
  <c r="Q311" i="44"/>
  <c r="Q310" i="44"/>
  <c r="M309" i="44"/>
  <c r="P309" i="44"/>
  <c r="P304" i="44"/>
  <c r="M304" i="44"/>
  <c r="P303" i="44"/>
  <c r="M303" i="44"/>
  <c r="P302" i="44"/>
  <c r="M302" i="44"/>
  <c r="Q295" i="44"/>
  <c r="N294" i="44"/>
  <c r="P294" i="44"/>
  <c r="M294" i="44"/>
  <c r="N292" i="44"/>
  <c r="P292" i="44"/>
  <c r="M292" i="44"/>
  <c r="Q290" i="44"/>
  <c r="P290" i="44"/>
  <c r="M290" i="44"/>
  <c r="Q288" i="44"/>
  <c r="P288" i="44"/>
  <c r="M288" i="44"/>
  <c r="Q286" i="44"/>
  <c r="P286" i="44"/>
  <c r="M286" i="44"/>
  <c r="Q284" i="44"/>
  <c r="P284" i="44"/>
  <c r="M284" i="44"/>
  <c r="Q282" i="44"/>
  <c r="P282" i="44"/>
  <c r="M282" i="44"/>
  <c r="Q280" i="44"/>
  <c r="P280" i="44"/>
  <c r="M280" i="44"/>
  <c r="Q278" i="44"/>
  <c r="P278" i="44"/>
  <c r="M278" i="44"/>
  <c r="Q276" i="44"/>
  <c r="P276" i="44"/>
  <c r="M276" i="44"/>
  <c r="Q274" i="44"/>
  <c r="P274" i="44"/>
  <c r="M274" i="44"/>
  <c r="Q272" i="44"/>
  <c r="P272" i="44"/>
  <c r="M272" i="44"/>
  <c r="Q270" i="44"/>
  <c r="P270" i="44"/>
  <c r="M270" i="44"/>
  <c r="Q268" i="44"/>
  <c r="P268" i="44"/>
  <c r="M268" i="44"/>
  <c r="Q266" i="44"/>
  <c r="P266" i="44"/>
  <c r="M266" i="44"/>
  <c r="Q264" i="44"/>
  <c r="P264" i="44"/>
  <c r="M264" i="44"/>
  <c r="Q262" i="44"/>
  <c r="P262" i="44"/>
  <c r="M262" i="44"/>
  <c r="Q260" i="44"/>
  <c r="P260" i="44"/>
  <c r="M260" i="44"/>
  <c r="Q258" i="44"/>
  <c r="P258" i="44"/>
  <c r="M258" i="44"/>
  <c r="Q256" i="44"/>
  <c r="P256" i="44"/>
  <c r="M256" i="44"/>
  <c r="Q254" i="44"/>
  <c r="P254" i="44"/>
  <c r="M254" i="44"/>
  <c r="Q252" i="44"/>
  <c r="P252" i="44"/>
  <c r="M252" i="44"/>
  <c r="Q250" i="44"/>
  <c r="P250" i="44"/>
  <c r="M250" i="44"/>
  <c r="Q248" i="44"/>
  <c r="P248" i="44"/>
  <c r="M248" i="44"/>
  <c r="Q246" i="44"/>
  <c r="P246" i="44"/>
  <c r="M246" i="44"/>
  <c r="Q244" i="44"/>
  <c r="P244" i="44"/>
  <c r="M244" i="44"/>
  <c r="Q242" i="44"/>
  <c r="P242" i="44"/>
  <c r="M242" i="44"/>
  <c r="Q240" i="44"/>
  <c r="P240" i="44"/>
  <c r="M240" i="44"/>
  <c r="Q238" i="44"/>
  <c r="P238" i="44"/>
  <c r="M238" i="44"/>
  <c r="Q236" i="44"/>
  <c r="P236" i="44"/>
  <c r="M236" i="44"/>
  <c r="Q234" i="44"/>
  <c r="P234" i="44"/>
  <c r="M234" i="44"/>
  <c r="Q232" i="44"/>
  <c r="P232" i="44"/>
  <c r="M232" i="44"/>
  <c r="Q230" i="44"/>
  <c r="P230" i="44"/>
  <c r="M230" i="44"/>
  <c r="Q228" i="44"/>
  <c r="P228" i="44"/>
  <c r="M228" i="44"/>
  <c r="Q226" i="44"/>
  <c r="P226" i="44"/>
  <c r="M226" i="44"/>
  <c r="Q224" i="44"/>
  <c r="P224" i="44"/>
  <c r="M224" i="44"/>
  <c r="Q222" i="44"/>
  <c r="P222" i="44"/>
  <c r="M222" i="44"/>
  <c r="Q220" i="44"/>
  <c r="P220" i="44"/>
  <c r="M220" i="44"/>
  <c r="Q218" i="44"/>
  <c r="P218" i="44"/>
  <c r="M218" i="44"/>
  <c r="Q216" i="44"/>
  <c r="P216" i="44"/>
  <c r="M216" i="44"/>
  <c r="Q214" i="44"/>
  <c r="P214" i="44"/>
  <c r="M214" i="44"/>
  <c r="Q212" i="44"/>
  <c r="P212" i="44"/>
  <c r="M212" i="44"/>
  <c r="Q210" i="44"/>
  <c r="P210" i="44"/>
  <c r="M210" i="44"/>
  <c r="L6" i="47"/>
  <c r="Q5" i="47"/>
  <c r="N5" i="47"/>
  <c r="P43" i="47"/>
  <c r="N43" i="47"/>
  <c r="M43" i="47"/>
  <c r="Q43" i="47"/>
  <c r="M62" i="47"/>
  <c r="Q62" i="47"/>
  <c r="P62" i="47"/>
  <c r="N62" i="47"/>
  <c r="M78" i="47"/>
  <c r="Q78" i="47"/>
  <c r="N78" i="47"/>
  <c r="P78" i="47"/>
  <c r="L67" i="47"/>
  <c r="O67" i="47"/>
  <c r="M118" i="47"/>
  <c r="Q118" i="47"/>
  <c r="N118" i="47"/>
  <c r="P118" i="47"/>
  <c r="O56" i="47"/>
  <c r="L56" i="47"/>
  <c r="M103" i="47"/>
  <c r="Q103" i="47"/>
  <c r="P103" i="47"/>
  <c r="N103" i="47"/>
  <c r="O146" i="47"/>
  <c r="L146" i="47"/>
  <c r="L167" i="47"/>
  <c r="O167" i="47"/>
  <c r="N182" i="47"/>
  <c r="P182" i="47"/>
  <c r="M182" i="47"/>
  <c r="Q182" i="47"/>
  <c r="P227" i="47"/>
  <c r="M227" i="47"/>
  <c r="N227" i="47"/>
  <c r="Q227" i="47"/>
  <c r="M259" i="47"/>
  <c r="Q259" i="47"/>
  <c r="P259" i="47"/>
  <c r="N259" i="47"/>
  <c r="O301" i="47"/>
  <c r="L301" i="47"/>
  <c r="O325" i="47"/>
  <c r="L325" i="47"/>
  <c r="N179" i="47"/>
  <c r="Q179" i="47"/>
  <c r="P179" i="47"/>
  <c r="M179" i="47"/>
  <c r="N191" i="47"/>
  <c r="Q191" i="47"/>
  <c r="P191" i="47"/>
  <c r="M191" i="47"/>
  <c r="N221" i="47"/>
  <c r="M221" i="47"/>
  <c r="P221" i="47"/>
  <c r="Q221" i="47"/>
  <c r="M323" i="47"/>
  <c r="Q323" i="47"/>
  <c r="P323" i="47"/>
  <c r="N323" i="47"/>
  <c r="M355" i="47"/>
  <c r="Q355" i="47"/>
  <c r="P355" i="47"/>
  <c r="N355" i="47"/>
  <c r="M387" i="47"/>
  <c r="Q387" i="47"/>
  <c r="P387" i="47"/>
  <c r="N387" i="47"/>
  <c r="M403" i="47"/>
  <c r="Q403" i="47"/>
  <c r="P403" i="47"/>
  <c r="N403" i="47"/>
  <c r="M245" i="47"/>
  <c r="Q245" i="47"/>
  <c r="N245" i="47"/>
  <c r="P245" i="47"/>
  <c r="M261" i="47"/>
  <c r="Q261" i="47"/>
  <c r="N261" i="47"/>
  <c r="P261" i="47"/>
  <c r="M269" i="47"/>
  <c r="Q269" i="47"/>
  <c r="N269" i="47"/>
  <c r="P269" i="47"/>
  <c r="P308" i="47"/>
  <c r="N308" i="47"/>
  <c r="Q308" i="47"/>
  <c r="M308" i="47"/>
  <c r="P324" i="47"/>
  <c r="N324" i="47"/>
  <c r="Q324" i="47"/>
  <c r="M324" i="47"/>
  <c r="O341" i="47"/>
  <c r="L341" i="47"/>
  <c r="O373" i="47"/>
  <c r="L373" i="47"/>
  <c r="L405" i="47"/>
  <c r="O405" i="47"/>
  <c r="M408" i="47"/>
  <c r="Q408" i="47"/>
  <c r="P408" i="47"/>
  <c r="N408" i="47"/>
  <c r="M416" i="47"/>
  <c r="Q416" i="47"/>
  <c r="P416" i="47"/>
  <c r="N416" i="47"/>
  <c r="M432" i="47"/>
  <c r="Q432" i="47"/>
  <c r="P432" i="47"/>
  <c r="N432" i="47"/>
  <c r="N346" i="47"/>
  <c r="Q346" i="47"/>
  <c r="P346" i="47"/>
  <c r="M346" i="47"/>
  <c r="P376" i="47"/>
  <c r="N376" i="47"/>
  <c r="Q376" i="47"/>
  <c r="M376" i="47"/>
  <c r="P328" i="47"/>
  <c r="N328" i="47"/>
  <c r="Q328" i="47"/>
  <c r="M328" i="47"/>
  <c r="O338" i="47"/>
  <c r="L338" i="47"/>
  <c r="N342" i="47"/>
  <c r="Q342" i="47"/>
  <c r="M342" i="47"/>
  <c r="P342" i="47"/>
  <c r="O402" i="47"/>
  <c r="L402" i="47"/>
  <c r="N411" i="47"/>
  <c r="P411" i="47"/>
  <c r="M411" i="47"/>
  <c r="Q411" i="47"/>
  <c r="N419" i="47"/>
  <c r="P419" i="47"/>
  <c r="M419" i="47"/>
  <c r="Q419" i="47"/>
  <c r="N427" i="47"/>
  <c r="P427" i="47"/>
  <c r="M427" i="47"/>
  <c r="Q427" i="47"/>
  <c r="N435" i="47"/>
  <c r="P435" i="47"/>
  <c r="M435" i="47"/>
  <c r="Q435" i="47"/>
  <c r="O345" i="47"/>
  <c r="L345" i="47"/>
  <c r="O366" i="47"/>
  <c r="L366" i="47"/>
  <c r="Q381" i="47"/>
  <c r="N381" i="47"/>
  <c r="M381" i="47"/>
  <c r="P381" i="47"/>
  <c r="M26" i="47"/>
  <c r="Q26" i="47"/>
  <c r="N26" i="47"/>
  <c r="P26" i="47"/>
  <c r="L7" i="47"/>
  <c r="O7" i="47"/>
  <c r="L33" i="47"/>
  <c r="O33" i="47"/>
  <c r="M66" i="47"/>
  <c r="Q66" i="47"/>
  <c r="P66" i="47"/>
  <c r="N66" i="47"/>
  <c r="M82" i="47"/>
  <c r="Q82" i="47"/>
  <c r="N82" i="47"/>
  <c r="P82" i="47"/>
  <c r="L81" i="47"/>
  <c r="O81" i="47"/>
  <c r="Q64" i="47"/>
  <c r="N64" i="47"/>
  <c r="M64" i="47"/>
  <c r="P64" i="47"/>
  <c r="N73" i="47"/>
  <c r="Q73" i="47"/>
  <c r="P73" i="47"/>
  <c r="M73" i="47"/>
  <c r="L59" i="47"/>
  <c r="O59" i="47"/>
  <c r="M87" i="47"/>
  <c r="Q87" i="47"/>
  <c r="P87" i="47"/>
  <c r="N87" i="47"/>
  <c r="N147" i="47"/>
  <c r="Q147" i="47"/>
  <c r="M147" i="47"/>
  <c r="P147" i="47"/>
  <c r="M110" i="47"/>
  <c r="Q110" i="47"/>
  <c r="N110" i="47"/>
  <c r="P110" i="47"/>
  <c r="O130" i="47"/>
  <c r="L130" i="47"/>
  <c r="L151" i="47"/>
  <c r="O151" i="47"/>
  <c r="N155" i="47"/>
  <c r="Q155" i="47"/>
  <c r="M155" i="47"/>
  <c r="P155" i="47"/>
  <c r="N166" i="47"/>
  <c r="Q166" i="47"/>
  <c r="M166" i="47"/>
  <c r="P166" i="47"/>
  <c r="P169" i="47"/>
  <c r="Q169" i="47"/>
  <c r="N169" i="47"/>
  <c r="M169" i="47"/>
  <c r="P133" i="47"/>
  <c r="Q133" i="47"/>
  <c r="N133" i="47"/>
  <c r="M133" i="47"/>
  <c r="O158" i="47"/>
  <c r="L158" i="47"/>
  <c r="P193" i="47"/>
  <c r="Q193" i="47"/>
  <c r="M193" i="47"/>
  <c r="N193" i="47"/>
  <c r="M202" i="47"/>
  <c r="Q202" i="47"/>
  <c r="N202" i="47"/>
  <c r="P202" i="47"/>
  <c r="P220" i="47"/>
  <c r="M220" i="47"/>
  <c r="N220" i="47"/>
  <c r="Q220" i="47"/>
  <c r="N229" i="47"/>
  <c r="M229" i="47"/>
  <c r="P229" i="47"/>
  <c r="Q229" i="47"/>
  <c r="M235" i="47"/>
  <c r="Q235" i="47"/>
  <c r="P235" i="47"/>
  <c r="N235" i="47"/>
  <c r="M267" i="47"/>
  <c r="Q267" i="47"/>
  <c r="P267" i="47"/>
  <c r="N267" i="47"/>
  <c r="L161" i="47"/>
  <c r="O161" i="47"/>
  <c r="L181" i="47"/>
  <c r="O181" i="47"/>
  <c r="M257" i="47"/>
  <c r="Q257" i="47"/>
  <c r="N257" i="47"/>
  <c r="P257" i="47"/>
  <c r="L268" i="47"/>
  <c r="O268" i="47"/>
  <c r="Q273" i="47"/>
  <c r="N273" i="47"/>
  <c r="P273" i="47"/>
  <c r="M273" i="47"/>
  <c r="L280" i="47"/>
  <c r="O280" i="47"/>
  <c r="O286" i="47"/>
  <c r="L286" i="47"/>
  <c r="Q289" i="47"/>
  <c r="N289" i="47"/>
  <c r="P289" i="47"/>
  <c r="M289" i="47"/>
  <c r="L296" i="47"/>
  <c r="O296" i="47"/>
  <c r="O302" i="47"/>
  <c r="L302" i="47"/>
  <c r="Q305" i="47"/>
  <c r="N305" i="47"/>
  <c r="P305" i="47"/>
  <c r="M305" i="47"/>
  <c r="L312" i="47"/>
  <c r="O312" i="47"/>
  <c r="O318" i="47"/>
  <c r="L318" i="47"/>
  <c r="Q321" i="47"/>
  <c r="N321" i="47"/>
  <c r="P321" i="47"/>
  <c r="M321" i="47"/>
  <c r="L328" i="47"/>
  <c r="O328" i="47"/>
  <c r="O334" i="47"/>
  <c r="L334" i="47"/>
  <c r="O346" i="47"/>
  <c r="L346" i="47"/>
  <c r="P364" i="47"/>
  <c r="N364" i="47"/>
  <c r="Q364" i="47"/>
  <c r="M364" i="47"/>
  <c r="O378" i="47"/>
  <c r="L378" i="47"/>
  <c r="P396" i="47"/>
  <c r="N396" i="47"/>
  <c r="Q396" i="47"/>
  <c r="M396" i="47"/>
  <c r="M249" i="47"/>
  <c r="Q249" i="47"/>
  <c r="N249" i="47"/>
  <c r="P249" i="47"/>
  <c r="N266" i="47"/>
  <c r="P266" i="47"/>
  <c r="Q266" i="47"/>
  <c r="M266" i="47"/>
  <c r="Q341" i="47"/>
  <c r="N341" i="47"/>
  <c r="P341" i="47"/>
  <c r="M341" i="47"/>
  <c r="P360" i="47"/>
  <c r="N360" i="47"/>
  <c r="Q360" i="47"/>
  <c r="M360" i="47"/>
  <c r="O369" i="47"/>
  <c r="L369" i="47"/>
  <c r="O390" i="47"/>
  <c r="L390" i="47"/>
  <c r="N394" i="47"/>
  <c r="Q394" i="47"/>
  <c r="P394" i="47"/>
  <c r="M394" i="47"/>
  <c r="P405" i="47"/>
  <c r="N405" i="47"/>
  <c r="Q405" i="47"/>
  <c r="M405" i="47"/>
  <c r="O274" i="47"/>
  <c r="L274" i="47"/>
  <c r="Q277" i="47"/>
  <c r="N277" i="47"/>
  <c r="P277" i="47"/>
  <c r="M277" i="47"/>
  <c r="L284" i="47"/>
  <c r="O284" i="47"/>
  <c r="O290" i="47"/>
  <c r="L290" i="47"/>
  <c r="Q293" i="47"/>
  <c r="N293" i="47"/>
  <c r="P293" i="47"/>
  <c r="M293" i="47"/>
  <c r="L300" i="47"/>
  <c r="O300" i="47"/>
  <c r="O306" i="47"/>
  <c r="L306" i="47"/>
  <c r="Q309" i="47"/>
  <c r="N309" i="47"/>
  <c r="P309" i="47"/>
  <c r="M309" i="47"/>
  <c r="L316" i="47"/>
  <c r="O316" i="47"/>
  <c r="O322" i="47"/>
  <c r="L322" i="47"/>
  <c r="Q325" i="47"/>
  <c r="N325" i="47"/>
  <c r="P325" i="47"/>
  <c r="M325" i="47"/>
  <c r="L332" i="47"/>
  <c r="O332" i="47"/>
  <c r="Q337" i="47"/>
  <c r="N337" i="47"/>
  <c r="M337" i="47"/>
  <c r="P337" i="47"/>
  <c r="Q353" i="47"/>
  <c r="N353" i="47"/>
  <c r="M353" i="47"/>
  <c r="P353" i="47"/>
  <c r="Q369" i="47"/>
  <c r="N369" i="47"/>
  <c r="M369" i="47"/>
  <c r="P369" i="47"/>
  <c r="Q385" i="47"/>
  <c r="N385" i="47"/>
  <c r="M385" i="47"/>
  <c r="P385" i="47"/>
  <c r="Q401" i="47"/>
  <c r="N401" i="47"/>
  <c r="M401" i="47"/>
  <c r="P401" i="47"/>
  <c r="L244" i="47"/>
  <c r="O244" i="47"/>
  <c r="M265" i="47"/>
  <c r="Q265" i="47"/>
  <c r="N265" i="47"/>
  <c r="P265" i="47"/>
  <c r="O350" i="47"/>
  <c r="L350" i="47"/>
  <c r="N354" i="47"/>
  <c r="Q354" i="47"/>
  <c r="M354" i="47"/>
  <c r="P354" i="47"/>
  <c r="Q365" i="47"/>
  <c r="N365" i="47"/>
  <c r="M365" i="47"/>
  <c r="P365" i="47"/>
  <c r="P384" i="47"/>
  <c r="N384" i="47"/>
  <c r="Q384" i="47"/>
  <c r="M384" i="47"/>
  <c r="O393" i="47"/>
  <c r="L393" i="47"/>
  <c r="L21" i="47"/>
  <c r="O21" i="47"/>
  <c r="Q16" i="47"/>
  <c r="N16" i="47"/>
  <c r="P16" i="47"/>
  <c r="M16" i="47"/>
  <c r="P23" i="47"/>
  <c r="Q23" i="47"/>
  <c r="M23" i="47"/>
  <c r="N23" i="47"/>
  <c r="O68" i="47"/>
  <c r="L68" i="47"/>
  <c r="N69" i="47"/>
  <c r="Q69" i="47"/>
  <c r="M69" i="47"/>
  <c r="P69" i="47"/>
  <c r="L79" i="47"/>
  <c r="O79" i="47"/>
  <c r="L137" i="47"/>
  <c r="O137" i="47"/>
  <c r="N76" i="47"/>
  <c r="Q76" i="47"/>
  <c r="M76" i="47"/>
  <c r="P76" i="47"/>
  <c r="P141" i="47"/>
  <c r="Q141" i="47"/>
  <c r="N141" i="47"/>
  <c r="M141" i="47"/>
  <c r="P185" i="47"/>
  <c r="Q185" i="47"/>
  <c r="M185" i="47"/>
  <c r="N185" i="47"/>
  <c r="N205" i="47"/>
  <c r="M205" i="47"/>
  <c r="P205" i="47"/>
  <c r="Q205" i="47"/>
  <c r="M226" i="47"/>
  <c r="Q226" i="47"/>
  <c r="N226" i="47"/>
  <c r="P226" i="47"/>
  <c r="M247" i="47"/>
  <c r="Q247" i="47"/>
  <c r="P247" i="47"/>
  <c r="N247" i="47"/>
  <c r="M295" i="47"/>
  <c r="Q295" i="47"/>
  <c r="P295" i="47"/>
  <c r="N295" i="47"/>
  <c r="M343" i="47"/>
  <c r="Q343" i="47"/>
  <c r="P343" i="47"/>
  <c r="N343" i="47"/>
  <c r="M375" i="47"/>
  <c r="Q375" i="47"/>
  <c r="P375" i="47"/>
  <c r="N375" i="47"/>
  <c r="N146" i="47"/>
  <c r="Q146" i="47"/>
  <c r="P146" i="47"/>
  <c r="M146" i="47"/>
  <c r="M30" i="47"/>
  <c r="Q30" i="47"/>
  <c r="N30" i="47"/>
  <c r="P30" i="47"/>
  <c r="L19" i="47"/>
  <c r="O19" i="47"/>
  <c r="M46" i="47"/>
  <c r="Q46" i="47"/>
  <c r="P46" i="47"/>
  <c r="N46" i="47"/>
  <c r="M12" i="47"/>
  <c r="Q12" i="47"/>
  <c r="N12" i="47"/>
  <c r="P12" i="47"/>
  <c r="M50" i="47"/>
  <c r="Q50" i="47"/>
  <c r="P50" i="47"/>
  <c r="N50" i="47"/>
  <c r="M86" i="47"/>
  <c r="N86" i="47"/>
  <c r="P86" i="47"/>
  <c r="Q86" i="47"/>
  <c r="N61" i="47"/>
  <c r="Q61" i="47"/>
  <c r="M61" i="47"/>
  <c r="P61" i="47"/>
  <c r="N25" i="47"/>
  <c r="Q25" i="47"/>
  <c r="P25" i="47"/>
  <c r="M25" i="47"/>
  <c r="O61" i="47"/>
  <c r="L61" i="47"/>
  <c r="P75" i="47"/>
  <c r="Q75" i="47"/>
  <c r="M75" i="47"/>
  <c r="N75" i="47"/>
  <c r="M108" i="47"/>
  <c r="Q108" i="47"/>
  <c r="P108" i="47"/>
  <c r="N108" i="47"/>
  <c r="M124" i="47"/>
  <c r="Q124" i="47"/>
  <c r="P124" i="47"/>
  <c r="N124" i="47"/>
  <c r="P63" i="47"/>
  <c r="N63" i="47"/>
  <c r="Q63" i="47"/>
  <c r="M63" i="47"/>
  <c r="P111" i="47"/>
  <c r="N111" i="47"/>
  <c r="Q111" i="47"/>
  <c r="M111" i="47"/>
  <c r="N142" i="47"/>
  <c r="Q142" i="47"/>
  <c r="M142" i="47"/>
  <c r="P142" i="47"/>
  <c r="N29" i="47"/>
  <c r="Q29" i="47"/>
  <c r="P29" i="47"/>
  <c r="M29" i="47"/>
  <c r="N85" i="47"/>
  <c r="Q85" i="47"/>
  <c r="P85" i="47"/>
  <c r="M85" i="47"/>
  <c r="L135" i="47"/>
  <c r="O135" i="47"/>
  <c r="N150" i="47"/>
  <c r="Q150" i="47"/>
  <c r="M150" i="47"/>
  <c r="P150" i="47"/>
  <c r="P97" i="47"/>
  <c r="M97" i="47"/>
  <c r="Q97" i="47"/>
  <c r="N97" i="47"/>
  <c r="P149" i="47"/>
  <c r="Q149" i="47"/>
  <c r="N149" i="47"/>
  <c r="M149" i="47"/>
  <c r="O186" i="47"/>
  <c r="L186" i="47"/>
  <c r="P211" i="47"/>
  <c r="M211" i="47"/>
  <c r="N211" i="47"/>
  <c r="Q211" i="47"/>
  <c r="M243" i="47"/>
  <c r="Q243" i="47"/>
  <c r="P243" i="47"/>
  <c r="N243" i="47"/>
  <c r="O273" i="47"/>
  <c r="L273" i="47"/>
  <c r="O277" i="47"/>
  <c r="L277" i="47"/>
  <c r="O281" i="47"/>
  <c r="L281" i="47"/>
  <c r="O289" i="47"/>
  <c r="L289" i="47"/>
  <c r="O297" i="47"/>
  <c r="L297" i="47"/>
  <c r="O305" i="47"/>
  <c r="L305" i="47"/>
  <c r="O313" i="47"/>
  <c r="L313" i="47"/>
  <c r="O321" i="47"/>
  <c r="L321" i="47"/>
  <c r="O329" i="47"/>
  <c r="L329" i="47"/>
  <c r="N143" i="47"/>
  <c r="Q143" i="47"/>
  <c r="P143" i="47"/>
  <c r="M143" i="47"/>
  <c r="L179" i="47"/>
  <c r="O179" i="47"/>
  <c r="N186" i="47"/>
  <c r="M186" i="47"/>
  <c r="Q186" i="47"/>
  <c r="P186" i="47"/>
  <c r="O194" i="47"/>
  <c r="L194" i="47"/>
  <c r="L109" i="47"/>
  <c r="O109" i="47"/>
  <c r="L125" i="47"/>
  <c r="O125" i="47"/>
  <c r="P157" i="47"/>
  <c r="Q157" i="47"/>
  <c r="N157" i="47"/>
  <c r="M157" i="47"/>
  <c r="L173" i="47"/>
  <c r="O173" i="47"/>
  <c r="N178" i="47"/>
  <c r="Q178" i="47"/>
  <c r="M178" i="47"/>
  <c r="P178" i="47"/>
  <c r="M210" i="47"/>
  <c r="Q210" i="47"/>
  <c r="N210" i="47"/>
  <c r="P210" i="47"/>
  <c r="P228" i="47"/>
  <c r="M228" i="47"/>
  <c r="N228" i="47"/>
  <c r="Q228" i="47"/>
  <c r="M283" i="47"/>
  <c r="Q283" i="47"/>
  <c r="P283" i="47"/>
  <c r="N283" i="47"/>
  <c r="M299" i="47"/>
  <c r="Q299" i="47"/>
  <c r="P299" i="47"/>
  <c r="N299" i="47"/>
  <c r="M315" i="47"/>
  <c r="Q315" i="47"/>
  <c r="P315" i="47"/>
  <c r="N315" i="47"/>
  <c r="M331" i="47"/>
  <c r="Q331" i="47"/>
  <c r="P331" i="47"/>
  <c r="N331" i="47"/>
  <c r="M347" i="47"/>
  <c r="Q347" i="47"/>
  <c r="P347" i="47"/>
  <c r="N347" i="47"/>
  <c r="M363" i="47"/>
  <c r="Q363" i="47"/>
  <c r="P363" i="47"/>
  <c r="N363" i="47"/>
  <c r="M379" i="47"/>
  <c r="Q379" i="47"/>
  <c r="P379" i="47"/>
  <c r="N379" i="47"/>
  <c r="M395" i="47"/>
  <c r="Q395" i="47"/>
  <c r="P395" i="47"/>
  <c r="N395" i="47"/>
  <c r="N135" i="47"/>
  <c r="Q135" i="47"/>
  <c r="P135" i="47"/>
  <c r="M135" i="47"/>
  <c r="N167" i="47"/>
  <c r="Q167" i="47"/>
  <c r="P167" i="47"/>
  <c r="M167" i="47"/>
  <c r="N183" i="47"/>
  <c r="Q183" i="47"/>
  <c r="M183" i="47"/>
  <c r="P183" i="47"/>
  <c r="P223" i="47"/>
  <c r="M223" i="47"/>
  <c r="N223" i="47"/>
  <c r="Q223" i="47"/>
  <c r="M230" i="47"/>
  <c r="Q230" i="47"/>
  <c r="N230" i="47"/>
  <c r="P230" i="47"/>
  <c r="N242" i="47"/>
  <c r="P242" i="47"/>
  <c r="Q242" i="47"/>
  <c r="M242" i="47"/>
  <c r="P284" i="47"/>
  <c r="N284" i="47"/>
  <c r="Q284" i="47"/>
  <c r="M284" i="47"/>
  <c r="P300" i="47"/>
  <c r="N300" i="47"/>
  <c r="Q300" i="47"/>
  <c r="M300" i="47"/>
  <c r="P316" i="47"/>
  <c r="N316" i="47"/>
  <c r="Q316" i="47"/>
  <c r="M316" i="47"/>
  <c r="P332" i="47"/>
  <c r="N332" i="47"/>
  <c r="Q332" i="47"/>
  <c r="M332" i="47"/>
  <c r="Q345" i="47"/>
  <c r="N345" i="47"/>
  <c r="M345" i="47"/>
  <c r="P345" i="47"/>
  <c r="N350" i="47"/>
  <c r="Q350" i="47"/>
  <c r="M350" i="47"/>
  <c r="P350" i="47"/>
  <c r="O357" i="47"/>
  <c r="L357" i="47"/>
  <c r="Q377" i="47"/>
  <c r="N377" i="47"/>
  <c r="M377" i="47"/>
  <c r="P377" i="47"/>
  <c r="N382" i="47"/>
  <c r="Q382" i="47"/>
  <c r="M382" i="47"/>
  <c r="P382" i="47"/>
  <c r="O389" i="47"/>
  <c r="L389" i="47"/>
  <c r="N407" i="47"/>
  <c r="P407" i="47"/>
  <c r="Q407" i="47"/>
  <c r="M407" i="47"/>
  <c r="N415" i="47"/>
  <c r="P415" i="47"/>
  <c r="Q415" i="47"/>
  <c r="M415" i="47"/>
  <c r="N423" i="47"/>
  <c r="P423" i="47"/>
  <c r="Q423" i="47"/>
  <c r="M423" i="47"/>
  <c r="N431" i="47"/>
  <c r="P431" i="47"/>
  <c r="Q431" i="47"/>
  <c r="M431" i="47"/>
  <c r="P344" i="47"/>
  <c r="N344" i="47"/>
  <c r="Q344" i="47"/>
  <c r="M344" i="47"/>
  <c r="O353" i="47"/>
  <c r="L353" i="47"/>
  <c r="O374" i="47"/>
  <c r="L374" i="47"/>
  <c r="N378" i="47"/>
  <c r="Q378" i="47"/>
  <c r="P378" i="47"/>
  <c r="M378" i="47"/>
  <c r="Q389" i="47"/>
  <c r="N389" i="47"/>
  <c r="P389" i="47"/>
  <c r="M389" i="47"/>
  <c r="M241" i="47"/>
  <c r="Q241" i="47"/>
  <c r="N241" i="47"/>
  <c r="P241" i="47"/>
  <c r="L252" i="47"/>
  <c r="O252" i="47"/>
  <c r="P272" i="47"/>
  <c r="N272" i="47"/>
  <c r="Q272" i="47"/>
  <c r="M272" i="47"/>
  <c r="P288" i="47"/>
  <c r="N288" i="47"/>
  <c r="Q288" i="47"/>
  <c r="M288" i="47"/>
  <c r="P304" i="47"/>
  <c r="N304" i="47"/>
  <c r="Q304" i="47"/>
  <c r="M304" i="47"/>
  <c r="P320" i="47"/>
  <c r="N320" i="47"/>
  <c r="Q320" i="47"/>
  <c r="M320" i="47"/>
  <c r="P340" i="47"/>
  <c r="N340" i="47"/>
  <c r="Q340" i="47"/>
  <c r="M340" i="47"/>
  <c r="P356" i="47"/>
  <c r="N356" i="47"/>
  <c r="Q356" i="47"/>
  <c r="M356" i="47"/>
  <c r="P372" i="47"/>
  <c r="N372" i="47"/>
  <c r="Q372" i="47"/>
  <c r="M372" i="47"/>
  <c r="P388" i="47"/>
  <c r="N388" i="47"/>
  <c r="Q388" i="47"/>
  <c r="M388" i="47"/>
  <c r="P404" i="47"/>
  <c r="N404" i="47"/>
  <c r="Q404" i="47"/>
  <c r="M404" i="47"/>
  <c r="N250" i="47"/>
  <c r="P250" i="47"/>
  <c r="Q250" i="47"/>
  <c r="M250" i="47"/>
  <c r="N338" i="47"/>
  <c r="Q338" i="47"/>
  <c r="M338" i="47"/>
  <c r="P338" i="47"/>
  <c r="Q349" i="47"/>
  <c r="N349" i="47"/>
  <c r="M349" i="47"/>
  <c r="P349" i="47"/>
  <c r="P368" i="47"/>
  <c r="N368" i="47"/>
  <c r="Q368" i="47"/>
  <c r="M368" i="47"/>
  <c r="O377" i="47"/>
  <c r="L377" i="47"/>
  <c r="O398" i="47"/>
  <c r="L398" i="47"/>
  <c r="N402" i="47"/>
  <c r="Q402" i="47"/>
  <c r="M402" i="47"/>
  <c r="P402" i="47"/>
  <c r="M410" i="47"/>
  <c r="Q410" i="47"/>
  <c r="N410" i="47"/>
  <c r="P410" i="47"/>
  <c r="M418" i="47"/>
  <c r="Q418" i="47"/>
  <c r="N418" i="47"/>
  <c r="P418" i="47"/>
  <c r="M426" i="47"/>
  <c r="Q426" i="47"/>
  <c r="N426" i="47"/>
  <c r="P426" i="47"/>
  <c r="M434" i="47"/>
  <c r="Q434" i="47"/>
  <c r="N434" i="47"/>
  <c r="P434" i="47"/>
  <c r="M6" i="47"/>
  <c r="N6" i="47" s="1"/>
  <c r="P6" i="47"/>
  <c r="Q6" i="47" s="1"/>
  <c r="M22" i="47"/>
  <c r="Q22" i="47"/>
  <c r="N22" i="47"/>
  <c r="P22" i="47"/>
  <c r="N9" i="47"/>
  <c r="P9" i="47"/>
  <c r="Q9" i="47"/>
  <c r="M9" i="47"/>
  <c r="P31" i="47"/>
  <c r="Q31" i="47"/>
  <c r="M31" i="47"/>
  <c r="N31" i="47"/>
  <c r="M42" i="47"/>
  <c r="Q42" i="47"/>
  <c r="N42" i="47"/>
  <c r="P42" i="47"/>
  <c r="M54" i="47"/>
  <c r="Q54" i="47"/>
  <c r="P54" i="47"/>
  <c r="N54" i="47"/>
  <c r="N45" i="47"/>
  <c r="P45" i="47"/>
  <c r="Q45" i="47"/>
  <c r="M45" i="47"/>
  <c r="P59" i="47"/>
  <c r="N59" i="47"/>
  <c r="Q59" i="47"/>
  <c r="M59" i="47"/>
  <c r="O65" i="47"/>
  <c r="L65" i="47"/>
  <c r="N49" i="47"/>
  <c r="P49" i="47"/>
  <c r="M49" i="47"/>
  <c r="Q49" i="47"/>
  <c r="P96" i="47"/>
  <c r="M96" i="47"/>
  <c r="N96" i="47"/>
  <c r="Q96" i="47"/>
  <c r="M148" i="47"/>
  <c r="Q148" i="47"/>
  <c r="N148" i="47"/>
  <c r="P148" i="47"/>
  <c r="M164" i="47"/>
  <c r="Q164" i="47"/>
  <c r="N164" i="47"/>
  <c r="P164" i="47"/>
  <c r="M180" i="47"/>
  <c r="Q180" i="47"/>
  <c r="N180" i="47"/>
  <c r="P180" i="47"/>
  <c r="M48" i="47"/>
  <c r="Q48" i="47"/>
  <c r="N48" i="47"/>
  <c r="P48" i="47"/>
  <c r="N84" i="47"/>
  <c r="M84" i="47"/>
  <c r="Q84" i="47"/>
  <c r="P84" i="47"/>
  <c r="M91" i="47"/>
  <c r="Q91" i="47"/>
  <c r="N91" i="47"/>
  <c r="P91" i="47"/>
  <c r="M116" i="47"/>
  <c r="Q116" i="47"/>
  <c r="P116" i="47"/>
  <c r="N116" i="47"/>
  <c r="N94" i="47"/>
  <c r="M94" i="47"/>
  <c r="P94" i="47"/>
  <c r="Q94" i="47"/>
  <c r="P105" i="47"/>
  <c r="M105" i="47"/>
  <c r="Q105" i="47"/>
  <c r="N105" i="47"/>
  <c r="O138" i="47"/>
  <c r="L138" i="47"/>
  <c r="L159" i="47"/>
  <c r="O159" i="47"/>
  <c r="N163" i="47"/>
  <c r="Q163" i="47"/>
  <c r="M163" i="47"/>
  <c r="P163" i="47"/>
  <c r="N174" i="47"/>
  <c r="P174" i="47"/>
  <c r="Q174" i="47"/>
  <c r="M174" i="47"/>
  <c r="N190" i="47"/>
  <c r="P190" i="47"/>
  <c r="Q190" i="47"/>
  <c r="M190" i="47"/>
  <c r="O72" i="47"/>
  <c r="L72" i="47"/>
  <c r="M126" i="47"/>
  <c r="Q126" i="47"/>
  <c r="N126" i="47"/>
  <c r="P126" i="47"/>
  <c r="O84" i="47"/>
  <c r="L84" i="47"/>
  <c r="O142" i="47"/>
  <c r="L142" i="47"/>
  <c r="P195" i="47"/>
  <c r="M195" i="47"/>
  <c r="N195" i="47"/>
  <c r="Q195" i="47"/>
  <c r="O285" i="47"/>
  <c r="L285" i="47"/>
  <c r="O293" i="47"/>
  <c r="L293" i="47"/>
  <c r="O309" i="47"/>
  <c r="L309" i="47"/>
  <c r="O317" i="47"/>
  <c r="L317" i="47"/>
  <c r="O333" i="47"/>
  <c r="L333" i="47"/>
  <c r="N102" i="47"/>
  <c r="M102" i="47"/>
  <c r="P102" i="47"/>
  <c r="Q102" i="47"/>
  <c r="N159" i="47"/>
  <c r="Q159" i="47"/>
  <c r="P159" i="47"/>
  <c r="M159" i="47"/>
  <c r="M206" i="47"/>
  <c r="Q206" i="47"/>
  <c r="P206" i="47"/>
  <c r="N206" i="47"/>
  <c r="M233" i="47"/>
  <c r="Q233" i="47"/>
  <c r="N233" i="47"/>
  <c r="P233" i="47"/>
  <c r="P115" i="47"/>
  <c r="N115" i="47"/>
  <c r="M115" i="47"/>
  <c r="Q115" i="47"/>
  <c r="M122" i="47"/>
  <c r="Q122" i="47"/>
  <c r="N122" i="47"/>
  <c r="P122" i="47"/>
  <c r="O150" i="47"/>
  <c r="L150" i="47"/>
  <c r="P196" i="47"/>
  <c r="M196" i="47"/>
  <c r="N196" i="47"/>
  <c r="Q196" i="47"/>
  <c r="M291" i="47"/>
  <c r="Q291" i="47"/>
  <c r="P291" i="47"/>
  <c r="N291" i="47"/>
  <c r="M307" i="47"/>
  <c r="Q307" i="47"/>
  <c r="P307" i="47"/>
  <c r="N307" i="47"/>
  <c r="M339" i="47"/>
  <c r="Q339" i="47"/>
  <c r="P339" i="47"/>
  <c r="N339" i="47"/>
  <c r="M371" i="47"/>
  <c r="Q371" i="47"/>
  <c r="P371" i="47"/>
  <c r="N371" i="47"/>
  <c r="N151" i="47"/>
  <c r="Q151" i="47"/>
  <c r="P151" i="47"/>
  <c r="M151" i="47"/>
  <c r="M198" i="47"/>
  <c r="Q198" i="47"/>
  <c r="N198" i="47"/>
  <c r="P198" i="47"/>
  <c r="M237" i="47"/>
  <c r="Q237" i="47"/>
  <c r="N237" i="47"/>
  <c r="P237" i="47"/>
  <c r="M253" i="47"/>
  <c r="Q253" i="47"/>
  <c r="N253" i="47"/>
  <c r="P253" i="47"/>
  <c r="P276" i="47"/>
  <c r="N276" i="47"/>
  <c r="Q276" i="47"/>
  <c r="M276" i="47"/>
  <c r="P292" i="47"/>
  <c r="N292" i="47"/>
  <c r="Q292" i="47"/>
  <c r="M292" i="47"/>
  <c r="Q361" i="47"/>
  <c r="N361" i="47"/>
  <c r="M361" i="47"/>
  <c r="P361" i="47"/>
  <c r="N366" i="47"/>
  <c r="Q366" i="47"/>
  <c r="M366" i="47"/>
  <c r="P366" i="47"/>
  <c r="Q393" i="47"/>
  <c r="N393" i="47"/>
  <c r="M393" i="47"/>
  <c r="P393" i="47"/>
  <c r="N398" i="47"/>
  <c r="Q398" i="47"/>
  <c r="M398" i="47"/>
  <c r="P398" i="47"/>
  <c r="M424" i="47"/>
  <c r="Q424" i="47"/>
  <c r="P424" i="47"/>
  <c r="N424" i="47"/>
  <c r="L260" i="47"/>
  <c r="O260" i="47"/>
  <c r="O342" i="47"/>
  <c r="L342" i="47"/>
  <c r="Q357" i="47"/>
  <c r="N357" i="47"/>
  <c r="P357" i="47"/>
  <c r="M357" i="47"/>
  <c r="O385" i="47"/>
  <c r="L385" i="47"/>
  <c r="P280" i="47"/>
  <c r="N280" i="47"/>
  <c r="Q280" i="47"/>
  <c r="M280" i="47"/>
  <c r="P296" i="47"/>
  <c r="N296" i="47"/>
  <c r="Q296" i="47"/>
  <c r="M296" i="47"/>
  <c r="P312" i="47"/>
  <c r="N312" i="47"/>
  <c r="Q312" i="47"/>
  <c r="M312" i="47"/>
  <c r="O354" i="47"/>
  <c r="L354" i="47"/>
  <c r="N358" i="47"/>
  <c r="Q358" i="47"/>
  <c r="M358" i="47"/>
  <c r="P358" i="47"/>
  <c r="O370" i="47"/>
  <c r="L370" i="47"/>
  <c r="N374" i="47"/>
  <c r="Q374" i="47"/>
  <c r="M374" i="47"/>
  <c r="P374" i="47"/>
  <c r="O386" i="47"/>
  <c r="L386" i="47"/>
  <c r="N390" i="47"/>
  <c r="Q390" i="47"/>
  <c r="M390" i="47"/>
  <c r="P390" i="47"/>
  <c r="P336" i="47"/>
  <c r="N336" i="47"/>
  <c r="Q336" i="47"/>
  <c r="M336" i="47"/>
  <c r="N370" i="47"/>
  <c r="Q370" i="47"/>
  <c r="M370" i="47"/>
  <c r="P370" i="47"/>
  <c r="P400" i="47"/>
  <c r="N400" i="47"/>
  <c r="Q400" i="47"/>
  <c r="M400" i="47"/>
  <c r="M8" i="47"/>
  <c r="Q8" i="47"/>
  <c r="N8" i="47"/>
  <c r="P8" i="47"/>
  <c r="N28" i="47"/>
  <c r="P28" i="47"/>
  <c r="M28" i="47"/>
  <c r="Q28" i="47"/>
  <c r="L29" i="47"/>
  <c r="O29" i="47"/>
  <c r="L15" i="47"/>
  <c r="O15" i="47"/>
  <c r="L27" i="47"/>
  <c r="O27" i="47"/>
  <c r="M52" i="47"/>
  <c r="Q52" i="47"/>
  <c r="N52" i="47"/>
  <c r="P52" i="47"/>
  <c r="O73" i="47"/>
  <c r="L73" i="47"/>
  <c r="N53" i="47"/>
  <c r="P53" i="47"/>
  <c r="Q53" i="47"/>
  <c r="M53" i="47"/>
  <c r="O17" i="47"/>
  <c r="L17" i="47"/>
  <c r="P83" i="47"/>
  <c r="Q83" i="47"/>
  <c r="M83" i="47"/>
  <c r="N83" i="47"/>
  <c r="M112" i="47"/>
  <c r="Q112" i="47"/>
  <c r="P112" i="47"/>
  <c r="N112" i="47"/>
  <c r="M136" i="47"/>
  <c r="Q136" i="47"/>
  <c r="N136" i="47"/>
  <c r="P136" i="47"/>
  <c r="M152" i="47"/>
  <c r="Q152" i="47"/>
  <c r="N152" i="47"/>
  <c r="P152" i="47"/>
  <c r="M168" i="47"/>
  <c r="Q168" i="47"/>
  <c r="N168" i="47"/>
  <c r="P168" i="47"/>
  <c r="M184" i="47"/>
  <c r="Q184" i="47"/>
  <c r="N184" i="47"/>
  <c r="P184" i="47"/>
  <c r="O69" i="47"/>
  <c r="L69" i="47"/>
  <c r="N81" i="47"/>
  <c r="Q81" i="47"/>
  <c r="M81" i="47"/>
  <c r="P81" i="47"/>
  <c r="P104" i="47"/>
  <c r="M104" i="47"/>
  <c r="N104" i="47"/>
  <c r="Q104" i="47"/>
  <c r="P71" i="47"/>
  <c r="N71" i="47"/>
  <c r="Q71" i="47"/>
  <c r="M71" i="47"/>
  <c r="L113" i="47"/>
  <c r="O113" i="47"/>
  <c r="P127" i="47"/>
  <c r="N127" i="47"/>
  <c r="Q127" i="47"/>
  <c r="M127" i="47"/>
  <c r="L143" i="47"/>
  <c r="O143" i="47"/>
  <c r="N158" i="47"/>
  <c r="Q158" i="47"/>
  <c r="M158" i="47"/>
  <c r="P158" i="47"/>
  <c r="P161" i="47"/>
  <c r="Q161" i="47"/>
  <c r="N161" i="47"/>
  <c r="M161" i="47"/>
  <c r="L121" i="47"/>
  <c r="O121" i="47"/>
  <c r="L191" i="47"/>
  <c r="O191" i="47"/>
  <c r="L117" i="47"/>
  <c r="O117" i="47"/>
  <c r="L187" i="47"/>
  <c r="O187" i="47"/>
  <c r="N197" i="47"/>
  <c r="M197" i="47"/>
  <c r="P197" i="47"/>
  <c r="Q197" i="47"/>
  <c r="N286" i="47"/>
  <c r="Q286" i="47"/>
  <c r="M286" i="47"/>
  <c r="P286" i="47"/>
  <c r="N294" i="47"/>
  <c r="Q294" i="47"/>
  <c r="M294" i="47"/>
  <c r="P294" i="47"/>
  <c r="N302" i="47"/>
  <c r="Q302" i="47"/>
  <c r="M302" i="47"/>
  <c r="P302" i="47"/>
  <c r="N310" i="47"/>
  <c r="Q310" i="47"/>
  <c r="M310" i="47"/>
  <c r="P310" i="47"/>
  <c r="N318" i="47"/>
  <c r="Q318" i="47"/>
  <c r="M318" i="47"/>
  <c r="P318" i="47"/>
  <c r="N326" i="47"/>
  <c r="Q326" i="47"/>
  <c r="M326" i="47"/>
  <c r="P326" i="47"/>
  <c r="N334" i="47"/>
  <c r="Q334" i="47"/>
  <c r="M334" i="47"/>
  <c r="P334" i="47"/>
  <c r="L147" i="47"/>
  <c r="O147" i="47"/>
  <c r="N154" i="47"/>
  <c r="Q154" i="47"/>
  <c r="P154" i="47"/>
  <c r="M154" i="47"/>
  <c r="L169" i="47"/>
  <c r="O169" i="47"/>
  <c r="O166" i="47"/>
  <c r="L166" i="47"/>
  <c r="M239" i="47"/>
  <c r="Q239" i="47"/>
  <c r="P239" i="47"/>
  <c r="N239" i="47"/>
  <c r="M255" i="47"/>
  <c r="Q255" i="47"/>
  <c r="P255" i="47"/>
  <c r="N255" i="47"/>
  <c r="M263" i="47"/>
  <c r="Q263" i="47"/>
  <c r="P263" i="47"/>
  <c r="N263" i="47"/>
  <c r="M311" i="47"/>
  <c r="Q311" i="47"/>
  <c r="P311" i="47"/>
  <c r="N311" i="47"/>
  <c r="M327" i="47"/>
  <c r="Q327" i="47"/>
  <c r="P327" i="47"/>
  <c r="N327" i="47"/>
  <c r="M359" i="47"/>
  <c r="Q359" i="47"/>
  <c r="P359" i="47"/>
  <c r="N359" i="47"/>
  <c r="M391" i="47"/>
  <c r="Q391" i="47"/>
  <c r="P391" i="47"/>
  <c r="N391" i="47"/>
  <c r="L129" i="47"/>
  <c r="O129" i="47"/>
  <c r="L139" i="47"/>
  <c r="O139" i="47"/>
  <c r="M10" i="47"/>
  <c r="Q10" i="47"/>
  <c r="P10" i="47"/>
  <c r="N10" i="47"/>
  <c r="M14" i="47"/>
  <c r="Q14" i="47"/>
  <c r="P14" i="47"/>
  <c r="N14" i="47"/>
  <c r="N20" i="47"/>
  <c r="P20" i="47"/>
  <c r="Q20" i="47"/>
  <c r="M20" i="47"/>
  <c r="N24" i="47"/>
  <c r="M24" i="47"/>
  <c r="Q24" i="47"/>
  <c r="P24" i="47"/>
  <c r="O32" i="47"/>
  <c r="L32" i="47"/>
  <c r="M70" i="47"/>
  <c r="Q70" i="47"/>
  <c r="P70" i="47"/>
  <c r="N70" i="47"/>
  <c r="O57" i="47"/>
  <c r="L57" i="47"/>
  <c r="Q72" i="47"/>
  <c r="N72" i="47"/>
  <c r="M72" i="47"/>
  <c r="P72" i="47"/>
  <c r="M38" i="47"/>
  <c r="Q38" i="47"/>
  <c r="P38" i="47"/>
  <c r="N38" i="47"/>
  <c r="P67" i="47"/>
  <c r="N67" i="47"/>
  <c r="Q67" i="47"/>
  <c r="M67" i="47"/>
  <c r="N80" i="47"/>
  <c r="P80" i="47"/>
  <c r="Q80" i="47"/>
  <c r="M80" i="47"/>
  <c r="O24" i="47"/>
  <c r="L24" i="47"/>
  <c r="Q68" i="47"/>
  <c r="N68" i="47"/>
  <c r="P68" i="47"/>
  <c r="M68" i="47"/>
  <c r="L77" i="47"/>
  <c r="O77" i="47"/>
  <c r="M99" i="47"/>
  <c r="Q99" i="47"/>
  <c r="N99" i="47"/>
  <c r="P99" i="47"/>
  <c r="M140" i="47"/>
  <c r="Q140" i="47"/>
  <c r="N140" i="47"/>
  <c r="P140" i="47"/>
  <c r="M156" i="47"/>
  <c r="Q156" i="47"/>
  <c r="N156" i="47"/>
  <c r="P156" i="47"/>
  <c r="M172" i="47"/>
  <c r="Q172" i="47"/>
  <c r="N172" i="47"/>
  <c r="P172" i="47"/>
  <c r="M188" i="47"/>
  <c r="Q188" i="47"/>
  <c r="N188" i="47"/>
  <c r="P188" i="47"/>
  <c r="N65" i="47"/>
  <c r="Q65" i="47"/>
  <c r="P65" i="47"/>
  <c r="M65" i="47"/>
  <c r="P88" i="47"/>
  <c r="M88" i="47"/>
  <c r="N88" i="47"/>
  <c r="Q88" i="47"/>
  <c r="L85" i="47"/>
  <c r="O85" i="47"/>
  <c r="N131" i="47"/>
  <c r="Q131" i="47"/>
  <c r="M131" i="47"/>
  <c r="P131" i="47"/>
  <c r="P145" i="47"/>
  <c r="Q145" i="47"/>
  <c r="N145" i="47"/>
  <c r="M145" i="47"/>
  <c r="O170" i="47"/>
  <c r="L170" i="47"/>
  <c r="O64" i="47"/>
  <c r="L64" i="47"/>
  <c r="P89" i="47"/>
  <c r="M89" i="47"/>
  <c r="Q89" i="47"/>
  <c r="N89" i="47"/>
  <c r="P119" i="47"/>
  <c r="N119" i="47"/>
  <c r="Q119" i="47"/>
  <c r="M119" i="47"/>
  <c r="N139" i="47"/>
  <c r="Q139" i="47"/>
  <c r="M139" i="47"/>
  <c r="P139" i="47"/>
  <c r="P153" i="47"/>
  <c r="Q153" i="47"/>
  <c r="N153" i="47"/>
  <c r="M153" i="47"/>
  <c r="M18" i="47"/>
  <c r="Q18" i="47"/>
  <c r="N18" i="47"/>
  <c r="P18" i="47"/>
  <c r="M34" i="47"/>
  <c r="Q34" i="47"/>
  <c r="P34" i="47"/>
  <c r="N34" i="47"/>
  <c r="N17" i="47"/>
  <c r="Q17" i="47"/>
  <c r="M17" i="47"/>
  <c r="P17" i="47"/>
  <c r="L11" i="47"/>
  <c r="O11" i="47"/>
  <c r="N13" i="47"/>
  <c r="P13" i="47"/>
  <c r="M13" i="47"/>
  <c r="Q13" i="47"/>
  <c r="N21" i="47"/>
  <c r="Q21" i="47"/>
  <c r="M21" i="47"/>
  <c r="P21" i="47"/>
  <c r="M58" i="47"/>
  <c r="Q58" i="47"/>
  <c r="P58" i="47"/>
  <c r="N58" i="47"/>
  <c r="M74" i="47"/>
  <c r="Q74" i="47"/>
  <c r="N74" i="47"/>
  <c r="P74" i="47"/>
  <c r="L25" i="47"/>
  <c r="O25" i="47"/>
  <c r="L47" i="47"/>
  <c r="O47" i="47"/>
  <c r="Q56" i="47"/>
  <c r="N56" i="47"/>
  <c r="M56" i="47"/>
  <c r="P56" i="47"/>
  <c r="N32" i="47"/>
  <c r="Q32" i="47"/>
  <c r="M32" i="47"/>
  <c r="P32" i="47"/>
  <c r="M44" i="47"/>
  <c r="Q44" i="47"/>
  <c r="N44" i="47"/>
  <c r="P44" i="47"/>
  <c r="O60" i="47"/>
  <c r="L60" i="47"/>
  <c r="N37" i="47"/>
  <c r="M37" i="47"/>
  <c r="P37" i="47"/>
  <c r="Q37" i="47"/>
  <c r="N57" i="47"/>
  <c r="Q57" i="47"/>
  <c r="P57" i="47"/>
  <c r="M57" i="47"/>
  <c r="O76" i="47"/>
  <c r="L76" i="47"/>
  <c r="M120" i="47"/>
  <c r="Q120" i="47"/>
  <c r="P120" i="47"/>
  <c r="N120" i="47"/>
  <c r="M144" i="47"/>
  <c r="Q144" i="47"/>
  <c r="N144" i="47"/>
  <c r="P144" i="47"/>
  <c r="M160" i="47"/>
  <c r="Q160" i="47"/>
  <c r="N160" i="47"/>
  <c r="P160" i="47"/>
  <c r="M176" i="47"/>
  <c r="Q176" i="47"/>
  <c r="N176" i="47"/>
  <c r="P176" i="47"/>
  <c r="M192" i="47"/>
  <c r="Q192" i="47"/>
  <c r="N192" i="47"/>
  <c r="P192" i="47"/>
  <c r="L51" i="47"/>
  <c r="O51" i="47"/>
  <c r="Q60" i="47"/>
  <c r="N60" i="47"/>
  <c r="P60" i="47"/>
  <c r="M60" i="47"/>
  <c r="P55" i="47"/>
  <c r="N55" i="47"/>
  <c r="Q55" i="47"/>
  <c r="M55" i="47"/>
  <c r="P129" i="47"/>
  <c r="Q129" i="47"/>
  <c r="N129" i="47"/>
  <c r="M129" i="47"/>
  <c r="O154" i="47"/>
  <c r="L154" i="47"/>
  <c r="L183" i="47"/>
  <c r="O183" i="47"/>
  <c r="N134" i="47"/>
  <c r="Q134" i="47"/>
  <c r="M134" i="47"/>
  <c r="P134" i="47"/>
  <c r="P137" i="47"/>
  <c r="Q137" i="47"/>
  <c r="N137" i="47"/>
  <c r="M137" i="47"/>
  <c r="O162" i="47"/>
  <c r="L162" i="47"/>
  <c r="L175" i="47"/>
  <c r="O175" i="47"/>
  <c r="P107" i="47"/>
  <c r="N107" i="47"/>
  <c r="M107" i="47"/>
  <c r="Q107" i="47"/>
  <c r="M114" i="47"/>
  <c r="Q114" i="47"/>
  <c r="N114" i="47"/>
  <c r="P114" i="47"/>
  <c r="P123" i="47"/>
  <c r="N123" i="47"/>
  <c r="M123" i="47"/>
  <c r="Q123" i="47"/>
  <c r="P165" i="47"/>
  <c r="Q165" i="47"/>
  <c r="N165" i="47"/>
  <c r="M165" i="47"/>
  <c r="L171" i="47"/>
  <c r="O171" i="47"/>
  <c r="P177" i="47"/>
  <c r="Q177" i="47"/>
  <c r="M177" i="47"/>
  <c r="N177" i="47"/>
  <c r="P204" i="47"/>
  <c r="M204" i="47"/>
  <c r="N204" i="47"/>
  <c r="Q204" i="47"/>
  <c r="N213" i="47"/>
  <c r="M213" i="47"/>
  <c r="P213" i="47"/>
  <c r="Q213" i="47"/>
  <c r="M218" i="47"/>
  <c r="Q218" i="47"/>
  <c r="N218" i="47"/>
  <c r="P218" i="47"/>
  <c r="N234" i="47"/>
  <c r="P234" i="47"/>
  <c r="Q234" i="47"/>
  <c r="M234" i="47"/>
  <c r="M251" i="47"/>
  <c r="Q251" i="47"/>
  <c r="P251" i="47"/>
  <c r="N251" i="47"/>
  <c r="N274" i="47"/>
  <c r="Q274" i="47"/>
  <c r="M274" i="47"/>
  <c r="P274" i="47"/>
  <c r="N278" i="47"/>
  <c r="Q278" i="47"/>
  <c r="M278" i="47"/>
  <c r="P278" i="47"/>
  <c r="N282" i="47"/>
  <c r="Q282" i="47"/>
  <c r="M282" i="47"/>
  <c r="P282" i="47"/>
  <c r="N290" i="47"/>
  <c r="Q290" i="47"/>
  <c r="M290" i="47"/>
  <c r="P290" i="47"/>
  <c r="N298" i="47"/>
  <c r="Q298" i="47"/>
  <c r="M298" i="47"/>
  <c r="P298" i="47"/>
  <c r="N306" i="47"/>
  <c r="Q306" i="47"/>
  <c r="M306" i="47"/>
  <c r="P306" i="47"/>
  <c r="N314" i="47"/>
  <c r="Q314" i="47"/>
  <c r="M314" i="47"/>
  <c r="P314" i="47"/>
  <c r="N322" i="47"/>
  <c r="Q322" i="47"/>
  <c r="M322" i="47"/>
  <c r="P322" i="47"/>
  <c r="N330" i="47"/>
  <c r="Q330" i="47"/>
  <c r="M330" i="47"/>
  <c r="P330" i="47"/>
  <c r="L131" i="47"/>
  <c r="O131" i="47"/>
  <c r="N138" i="47"/>
  <c r="Q138" i="47"/>
  <c r="P138" i="47"/>
  <c r="M138" i="47"/>
  <c r="L153" i="47"/>
  <c r="O153" i="47"/>
  <c r="L163" i="47"/>
  <c r="O163" i="47"/>
  <c r="N170" i="47"/>
  <c r="M170" i="47"/>
  <c r="Q170" i="47"/>
  <c r="P170" i="47"/>
  <c r="O178" i="47"/>
  <c r="L178" i="47"/>
  <c r="M222" i="47"/>
  <c r="Q222" i="47"/>
  <c r="P222" i="47"/>
  <c r="N222" i="47"/>
  <c r="O134" i="47"/>
  <c r="L134" i="47"/>
  <c r="N175" i="47"/>
  <c r="Q175" i="47"/>
  <c r="P175" i="47"/>
  <c r="M175" i="47"/>
  <c r="L189" i="47"/>
  <c r="O189" i="47"/>
  <c r="M194" i="47"/>
  <c r="Q194" i="47"/>
  <c r="N194" i="47"/>
  <c r="P194" i="47"/>
  <c r="P212" i="47"/>
  <c r="M212" i="47"/>
  <c r="N212" i="47"/>
  <c r="Q212" i="47"/>
  <c r="N238" i="47"/>
  <c r="P238" i="47"/>
  <c r="M238" i="47"/>
  <c r="Q238" i="47"/>
  <c r="N246" i="47"/>
  <c r="P246" i="47"/>
  <c r="M246" i="47"/>
  <c r="Q246" i="47"/>
  <c r="N254" i="47"/>
  <c r="P254" i="47"/>
  <c r="M254" i="47"/>
  <c r="Q254" i="47"/>
  <c r="N262" i="47"/>
  <c r="P262" i="47"/>
  <c r="M262" i="47"/>
  <c r="Q262" i="47"/>
  <c r="N270" i="47"/>
  <c r="P270" i="47"/>
  <c r="M270" i="47"/>
  <c r="Q270" i="47"/>
  <c r="M287" i="47"/>
  <c r="Q287" i="47"/>
  <c r="P287" i="47"/>
  <c r="N287" i="47"/>
  <c r="M303" i="47"/>
  <c r="Q303" i="47"/>
  <c r="P303" i="47"/>
  <c r="N303" i="47"/>
  <c r="M319" i="47"/>
  <c r="Q319" i="47"/>
  <c r="P319" i="47"/>
  <c r="N319" i="47"/>
  <c r="M335" i="47"/>
  <c r="Q335" i="47"/>
  <c r="P335" i="47"/>
  <c r="N335" i="47"/>
  <c r="M351" i="47"/>
  <c r="Q351" i="47"/>
  <c r="P351" i="47"/>
  <c r="N351" i="47"/>
  <c r="M367" i="47"/>
  <c r="Q367" i="47"/>
  <c r="P367" i="47"/>
  <c r="N367" i="47"/>
  <c r="M383" i="47"/>
  <c r="Q383" i="47"/>
  <c r="P383" i="47"/>
  <c r="N383" i="47"/>
  <c r="M399" i="47"/>
  <c r="Q399" i="47"/>
  <c r="P399" i="47"/>
  <c r="N399" i="47"/>
  <c r="M95" i="47"/>
  <c r="Q95" i="47"/>
  <c r="P95" i="47"/>
  <c r="N95" i="47"/>
  <c r="N130" i="47"/>
  <c r="Q130" i="47"/>
  <c r="P130" i="47"/>
  <c r="M130" i="47"/>
  <c r="L145" i="47"/>
  <c r="O145" i="47"/>
  <c r="L155" i="47"/>
  <c r="O155" i="47"/>
  <c r="N162" i="47"/>
  <c r="Q162" i="47"/>
  <c r="P162" i="47"/>
  <c r="M162" i="47"/>
  <c r="P207" i="47"/>
  <c r="M207" i="47"/>
  <c r="N207" i="47"/>
  <c r="Q207" i="47"/>
  <c r="M214" i="47"/>
  <c r="Q214" i="47"/>
  <c r="N214" i="47"/>
  <c r="P214" i="47"/>
  <c r="L272" i="47"/>
  <c r="O272" i="47"/>
  <c r="O278" i="47"/>
  <c r="L278" i="47"/>
  <c r="Q281" i="47"/>
  <c r="N281" i="47"/>
  <c r="P281" i="47"/>
  <c r="M281" i="47"/>
  <c r="L288" i="47"/>
  <c r="O288" i="47"/>
  <c r="O294" i="47"/>
  <c r="L294" i="47"/>
  <c r="Q297" i="47"/>
  <c r="N297" i="47"/>
  <c r="P297" i="47"/>
  <c r="M297" i="47"/>
  <c r="L304" i="47"/>
  <c r="O304" i="47"/>
  <c r="O310" i="47"/>
  <c r="L310" i="47"/>
  <c r="Q313" i="47"/>
  <c r="N313" i="47"/>
  <c r="P313" i="47"/>
  <c r="M313" i="47"/>
  <c r="L320" i="47"/>
  <c r="O320" i="47"/>
  <c r="O326" i="47"/>
  <c r="L326" i="47"/>
  <c r="Q329" i="47"/>
  <c r="N329" i="47"/>
  <c r="P329" i="47"/>
  <c r="M329" i="47"/>
  <c r="P348" i="47"/>
  <c r="N348" i="47"/>
  <c r="Q348" i="47"/>
  <c r="M348" i="47"/>
  <c r="O362" i="47"/>
  <c r="L362" i="47"/>
  <c r="P380" i="47"/>
  <c r="N380" i="47"/>
  <c r="Q380" i="47"/>
  <c r="M380" i="47"/>
  <c r="O394" i="47"/>
  <c r="L394" i="47"/>
  <c r="O337" i="47"/>
  <c r="L337" i="47"/>
  <c r="O358" i="47"/>
  <c r="L358" i="47"/>
  <c r="N362" i="47"/>
  <c r="Q362" i="47"/>
  <c r="P362" i="47"/>
  <c r="M362" i="47"/>
  <c r="Q373" i="47"/>
  <c r="N373" i="47"/>
  <c r="P373" i="47"/>
  <c r="M373" i="47"/>
  <c r="P392" i="47"/>
  <c r="N392" i="47"/>
  <c r="Q392" i="47"/>
  <c r="M392" i="47"/>
  <c r="O401" i="47"/>
  <c r="L401" i="47"/>
  <c r="M406" i="47"/>
  <c r="Q406" i="47"/>
  <c r="N406" i="47"/>
  <c r="P406" i="47"/>
  <c r="M414" i="47"/>
  <c r="Q414" i="47"/>
  <c r="N414" i="47"/>
  <c r="P414" i="47"/>
  <c r="M422" i="47"/>
  <c r="Q422" i="47"/>
  <c r="N422" i="47"/>
  <c r="P422" i="47"/>
  <c r="M430" i="47"/>
  <c r="Q430" i="47"/>
  <c r="N430" i="47"/>
  <c r="P430" i="47"/>
  <c r="N258" i="47"/>
  <c r="P258" i="47"/>
  <c r="Q258" i="47"/>
  <c r="M258" i="47"/>
  <c r="L276" i="47"/>
  <c r="O276" i="47"/>
  <c r="O282" i="47"/>
  <c r="L282" i="47"/>
  <c r="Q285" i="47"/>
  <c r="N285" i="47"/>
  <c r="P285" i="47"/>
  <c r="M285" i="47"/>
  <c r="L292" i="47"/>
  <c r="O292" i="47"/>
  <c r="O298" i="47"/>
  <c r="L298" i="47"/>
  <c r="Q301" i="47"/>
  <c r="N301" i="47"/>
  <c r="P301" i="47"/>
  <c r="M301" i="47"/>
  <c r="L308" i="47"/>
  <c r="O308" i="47"/>
  <c r="O314" i="47"/>
  <c r="L314" i="47"/>
  <c r="Q317" i="47"/>
  <c r="N317" i="47"/>
  <c r="P317" i="47"/>
  <c r="M317" i="47"/>
  <c r="L324" i="47"/>
  <c r="O324" i="47"/>
  <c r="O330" i="47"/>
  <c r="L330" i="47"/>
  <c r="Q333" i="47"/>
  <c r="N333" i="47"/>
  <c r="P333" i="47"/>
  <c r="M333" i="47"/>
  <c r="O349" i="47"/>
  <c r="L349" i="47"/>
  <c r="O365" i="47"/>
  <c r="L365" i="47"/>
  <c r="O381" i="47"/>
  <c r="L381" i="47"/>
  <c r="O397" i="47"/>
  <c r="L397" i="47"/>
  <c r="M412" i="47"/>
  <c r="Q412" i="47"/>
  <c r="N412" i="47"/>
  <c r="P412" i="47"/>
  <c r="M420" i="47"/>
  <c r="Q420" i="47"/>
  <c r="N420" i="47"/>
  <c r="P420" i="47"/>
  <c r="M428" i="47"/>
  <c r="Q428" i="47"/>
  <c r="N428" i="47"/>
  <c r="P428" i="47"/>
  <c r="M436" i="47"/>
  <c r="Q436" i="47"/>
  <c r="N436" i="47"/>
  <c r="P436" i="47"/>
  <c r="P352" i="47"/>
  <c r="N352" i="47"/>
  <c r="Q352" i="47"/>
  <c r="M352" i="47"/>
  <c r="O361" i="47"/>
  <c r="L361" i="47"/>
  <c r="O382" i="47"/>
  <c r="L382" i="47"/>
  <c r="N386" i="47"/>
  <c r="Q386" i="47"/>
  <c r="M386" i="47"/>
  <c r="P386" i="47"/>
  <c r="Q397" i="47"/>
  <c r="N397" i="47"/>
  <c r="M397" i="47"/>
  <c r="P397" i="47"/>
  <c r="P5" i="44"/>
  <c r="Q5" i="44" s="1"/>
  <c r="M5" i="44"/>
  <c r="N5" i="44" s="1"/>
  <c r="P7" i="44"/>
  <c r="M7" i="44"/>
  <c r="P9" i="44"/>
  <c r="M9" i="44"/>
  <c r="Q11" i="44"/>
  <c r="M11" i="44"/>
  <c r="P11" i="44"/>
  <c r="Q13" i="44"/>
  <c r="M13" i="44"/>
  <c r="P13" i="44"/>
  <c r="Q15" i="44"/>
  <c r="P15" i="44"/>
  <c r="M15" i="44"/>
  <c r="Q17" i="44"/>
  <c r="P17" i="44"/>
  <c r="M17" i="44"/>
  <c r="Q19" i="44"/>
  <c r="M19" i="44"/>
  <c r="P19" i="44"/>
  <c r="Q21" i="44"/>
  <c r="P21" i="44"/>
  <c r="M21" i="44"/>
  <c r="Q23" i="44"/>
  <c r="P23" i="44"/>
  <c r="M23" i="44"/>
  <c r="Q25" i="44"/>
  <c r="P25" i="44"/>
  <c r="M25" i="44"/>
  <c r="Q27" i="44"/>
  <c r="M27" i="44"/>
  <c r="P27" i="44"/>
  <c r="Q30" i="44"/>
  <c r="P30" i="44"/>
  <c r="M30" i="44"/>
  <c r="Q32" i="44"/>
  <c r="M32" i="44"/>
  <c r="P32" i="44"/>
  <c r="Q34" i="44"/>
  <c r="P34" i="44"/>
  <c r="M34" i="44"/>
  <c r="P6" i="44"/>
  <c r="Q6" i="44" s="1"/>
  <c r="Q8" i="44"/>
  <c r="M8" i="44"/>
  <c r="P8" i="44"/>
  <c r="Q10" i="44"/>
  <c r="P10" i="44"/>
  <c r="M10" i="44"/>
  <c r="Q12" i="44"/>
  <c r="M12" i="44"/>
  <c r="P12" i="44"/>
  <c r="Q14" i="44"/>
  <c r="P14" i="44"/>
  <c r="M14" i="44"/>
  <c r="Q16" i="44"/>
  <c r="M16" i="44"/>
  <c r="P16" i="44"/>
  <c r="Q18" i="44"/>
  <c r="P18" i="44"/>
  <c r="M18" i="44"/>
  <c r="Q20" i="44"/>
  <c r="M20" i="44"/>
  <c r="P20" i="44"/>
  <c r="Q22" i="44"/>
  <c r="P22" i="44"/>
  <c r="M22" i="44"/>
  <c r="Q24" i="44"/>
  <c r="M24" i="44"/>
  <c r="P24" i="44"/>
  <c r="Q26" i="44"/>
  <c r="P26" i="44"/>
  <c r="M26" i="44"/>
  <c r="Q28" i="44"/>
  <c r="M28" i="44"/>
  <c r="P28" i="44"/>
  <c r="Q29" i="44"/>
  <c r="P29" i="44"/>
  <c r="M29" i="44"/>
  <c r="Q31" i="44"/>
  <c r="P31" i="44"/>
  <c r="M31" i="44"/>
  <c r="Q33" i="44"/>
  <c r="P33" i="44"/>
  <c r="M33" i="44"/>
  <c r="Q35" i="44"/>
  <c r="P35" i="44"/>
  <c r="M35" i="44"/>
  <c r="P36" i="44"/>
  <c r="Q36" i="44" s="1"/>
  <c r="M36" i="44"/>
  <c r="N36" i="44" s="1"/>
  <c r="Q337" i="44"/>
  <c r="N336" i="44"/>
  <c r="N333" i="44"/>
  <c r="Q329" i="44"/>
  <c r="N328" i="44"/>
  <c r="N325" i="44"/>
  <c r="Q321" i="44"/>
  <c r="N320" i="44"/>
  <c r="N317" i="44"/>
  <c r="Q313" i="44"/>
  <c r="N312" i="44"/>
  <c r="N309" i="44"/>
  <c r="Q305" i="44"/>
  <c r="N304" i="44"/>
  <c r="N301" i="44"/>
  <c r="Q297" i="44"/>
  <c r="N296" i="44"/>
  <c r="Q293" i="44"/>
  <c r="N337" i="44"/>
  <c r="Q333" i="44"/>
  <c r="N329" i="44"/>
  <c r="Q325" i="44"/>
  <c r="N321" i="44"/>
  <c r="Q317" i="44"/>
  <c r="N313" i="44"/>
  <c r="Q309" i="44"/>
  <c r="N305" i="44"/>
  <c r="Q301" i="44"/>
  <c r="N297" i="44"/>
  <c r="N293" i="44"/>
  <c r="Q294" i="44"/>
  <c r="N289" i="44"/>
  <c r="N238" i="44"/>
  <c r="N210" i="44"/>
  <c r="N291" i="44"/>
  <c r="N290" i="44"/>
  <c r="N288" i="44"/>
  <c r="N287" i="44"/>
  <c r="N286" i="44"/>
  <c r="N285" i="44"/>
  <c r="N284" i="44"/>
  <c r="N283" i="44"/>
  <c r="N282" i="44"/>
  <c r="N281" i="44"/>
  <c r="N280" i="44"/>
  <c r="N279" i="44"/>
  <c r="N278" i="44"/>
  <c r="N277" i="44"/>
  <c r="N276" i="44"/>
  <c r="N275" i="44"/>
  <c r="N274" i="44"/>
  <c r="N273" i="44"/>
  <c r="N272" i="44"/>
  <c r="N271" i="44"/>
  <c r="N270" i="44"/>
  <c r="N269" i="44"/>
  <c r="N268" i="44"/>
  <c r="N267" i="44"/>
  <c r="N266" i="44"/>
  <c r="N265" i="44"/>
  <c r="N264" i="44"/>
  <c r="N263" i="44"/>
  <c r="N262" i="44"/>
  <c r="N261" i="44"/>
  <c r="N260" i="44"/>
  <c r="N259" i="44"/>
  <c r="N258" i="44"/>
  <c r="N257" i="44"/>
  <c r="N256" i="44"/>
  <c r="N255" i="44"/>
  <c r="N254" i="44"/>
  <c r="N253" i="44"/>
  <c r="N252" i="44"/>
  <c r="N251" i="44"/>
  <c r="N250" i="44"/>
  <c r="N249" i="44"/>
  <c r="N248" i="44"/>
  <c r="N247" i="44"/>
  <c r="N246" i="44"/>
  <c r="N245" i="44"/>
  <c r="N244" i="44"/>
  <c r="N243" i="44"/>
  <c r="N242" i="44"/>
  <c r="N241" i="44"/>
  <c r="N240" i="44"/>
  <c r="N239" i="44"/>
  <c r="N237" i="44"/>
  <c r="N236" i="44"/>
  <c r="N235" i="44"/>
  <c r="N234" i="44"/>
  <c r="N233" i="44"/>
  <c r="N232" i="44"/>
  <c r="N231" i="44"/>
  <c r="N230" i="44"/>
  <c r="N229" i="44"/>
  <c r="N228" i="44"/>
  <c r="N227" i="44"/>
  <c r="N226" i="44"/>
  <c r="N225" i="44"/>
  <c r="N224" i="44"/>
  <c r="N223" i="44"/>
  <c r="N222" i="44"/>
  <c r="N221" i="44"/>
  <c r="N220" i="44"/>
  <c r="N219" i="44"/>
  <c r="N218" i="44"/>
  <c r="N217" i="44"/>
  <c r="N216" i="44"/>
  <c r="N215" i="44"/>
  <c r="N214" i="44"/>
  <c r="N213" i="44"/>
  <c r="N212" i="44"/>
  <c r="N211" i="44"/>
  <c r="Q292" i="44"/>
  <c r="M6" i="44"/>
  <c r="N6" i="44" s="1"/>
  <c r="Q71" i="44"/>
  <c r="Q164" i="44"/>
  <c r="Q160" i="44"/>
  <c r="N75" i="44"/>
  <c r="Q75" i="44"/>
  <c r="Q127" i="44"/>
  <c r="Q182" i="44"/>
  <c r="Q186" i="44"/>
  <c r="Q53" i="44"/>
  <c r="Q101" i="44"/>
  <c r="Q125" i="44"/>
  <c r="Q162" i="44"/>
  <c r="Q168" i="44"/>
  <c r="Q174" i="44"/>
  <c r="Q49" i="44"/>
  <c r="Q63" i="44"/>
  <c r="Q79" i="44"/>
  <c r="N94" i="44"/>
  <c r="Q110" i="44"/>
  <c r="Q116" i="44"/>
  <c r="Q123" i="44"/>
  <c r="Q198" i="44"/>
  <c r="Q45" i="44"/>
  <c r="Q67" i="44"/>
  <c r="Q83" i="44"/>
  <c r="Q107" i="44"/>
  <c r="Q121" i="44"/>
  <c r="Q129" i="44"/>
  <c r="Q146" i="44"/>
  <c r="Q152" i="44"/>
  <c r="Q156" i="44"/>
  <c r="Q190" i="44"/>
  <c r="Q196" i="44"/>
  <c r="N12" i="44"/>
  <c r="N13" i="44"/>
  <c r="N14" i="44"/>
  <c r="N18" i="44"/>
  <c r="N23" i="44"/>
  <c r="N25" i="44"/>
  <c r="Q142" i="44"/>
  <c r="Q202" i="44"/>
  <c r="N29" i="44"/>
  <c r="N77" i="44"/>
  <c r="Q77" i="44"/>
  <c r="N91" i="44"/>
  <c r="N92" i="44"/>
  <c r="N93" i="44"/>
  <c r="N95" i="44"/>
  <c r="N96" i="44"/>
  <c r="N97" i="44"/>
  <c r="N98" i="44"/>
  <c r="N100" i="44"/>
  <c r="Q100" i="44"/>
  <c r="N8" i="44"/>
  <c r="Q9" i="44"/>
  <c r="N9" i="44"/>
  <c r="N15" i="44"/>
  <c r="N19" i="44"/>
  <c r="N24" i="44"/>
  <c r="N73" i="44"/>
  <c r="Q73" i="44"/>
  <c r="N141" i="44"/>
  <c r="N142" i="44"/>
  <c r="Q207" i="44"/>
  <c r="N27" i="44"/>
  <c r="N28" i="44"/>
  <c r="N30" i="44"/>
  <c r="N34" i="44"/>
  <c r="N35" i="44"/>
  <c r="N37" i="44"/>
  <c r="N38" i="44"/>
  <c r="N39" i="44"/>
  <c r="N40" i="44"/>
  <c r="N41" i="44"/>
  <c r="N65" i="44"/>
  <c r="Q65" i="44"/>
  <c r="N81" i="44"/>
  <c r="Q81" i="44"/>
  <c r="N117" i="44"/>
  <c r="Q117" i="44"/>
  <c r="Q200" i="44"/>
  <c r="N200" i="44"/>
  <c r="N10" i="44"/>
  <c r="N11" i="44"/>
  <c r="N16" i="44"/>
  <c r="N17" i="44"/>
  <c r="N20" i="44"/>
  <c r="N21" i="44"/>
  <c r="N22" i="44"/>
  <c r="N187" i="44"/>
  <c r="N26" i="44"/>
  <c r="N31" i="44"/>
  <c r="N32" i="44"/>
  <c r="N33" i="44"/>
  <c r="N43" i="44"/>
  <c r="Q43" i="44"/>
  <c r="N47" i="44"/>
  <c r="Q47" i="44"/>
  <c r="N51" i="44"/>
  <c r="Q51" i="44"/>
  <c r="N56" i="44"/>
  <c r="N57" i="44"/>
  <c r="N58" i="44"/>
  <c r="N59" i="44"/>
  <c r="N60" i="44"/>
  <c r="N61" i="44"/>
  <c r="N62" i="44"/>
  <c r="N69" i="44"/>
  <c r="Q69" i="44"/>
  <c r="Q89" i="44"/>
  <c r="Q184" i="44"/>
  <c r="N184" i="44"/>
  <c r="N191" i="44"/>
  <c r="N105" i="44"/>
  <c r="N106" i="44"/>
  <c r="N113" i="44"/>
  <c r="N114" i="44"/>
  <c r="N131" i="44"/>
  <c r="N133" i="44"/>
  <c r="N135" i="44"/>
  <c r="N137" i="44"/>
  <c r="N139" i="44"/>
  <c r="N177" i="44"/>
  <c r="N178" i="44"/>
  <c r="N194" i="44"/>
  <c r="Q205" i="44"/>
  <c r="Q103" i="44"/>
  <c r="Q111" i="44"/>
  <c r="N145" i="44"/>
  <c r="N146" i="44"/>
  <c r="N161" i="44"/>
  <c r="N162" i="44"/>
  <c r="Q194" i="44"/>
  <c r="N196" i="44"/>
  <c r="N55" i="44"/>
  <c r="Q106" i="44"/>
  <c r="N109" i="44"/>
  <c r="N110" i="44"/>
  <c r="Q114" i="44"/>
  <c r="N121" i="44"/>
  <c r="N123" i="44"/>
  <c r="N125" i="44"/>
  <c r="N127" i="44"/>
  <c r="N129" i="44"/>
  <c r="N132" i="44"/>
  <c r="N134" i="44"/>
  <c r="N136" i="44"/>
  <c r="N138" i="44"/>
  <c r="N173" i="44"/>
  <c r="N174" i="44"/>
  <c r="Q178" i="44"/>
  <c r="N181" i="44"/>
  <c r="N182" i="44"/>
  <c r="Q188" i="44"/>
  <c r="Q192" i="44"/>
  <c r="N198" i="44"/>
  <c r="Q209" i="44"/>
  <c r="Q84" i="44"/>
  <c r="N84" i="44"/>
  <c r="Q108" i="44"/>
  <c r="N108" i="44"/>
  <c r="N165" i="44"/>
  <c r="Q165" i="44"/>
  <c r="Q180" i="44"/>
  <c r="N180" i="44"/>
  <c r="N189" i="44"/>
  <c r="Q189" i="44"/>
  <c r="Q195" i="44"/>
  <c r="N195" i="44"/>
  <c r="Q42" i="44"/>
  <c r="Q46" i="44"/>
  <c r="Q50" i="44"/>
  <c r="Q54" i="44"/>
  <c r="Q66" i="44"/>
  <c r="Q70" i="44"/>
  <c r="Q74" i="44"/>
  <c r="Q78" i="44"/>
  <c r="Q82" i="44"/>
  <c r="N102" i="44"/>
  <c r="Q102" i="44"/>
  <c r="Q104" i="44"/>
  <c r="N104" i="44"/>
  <c r="N170" i="44"/>
  <c r="Q170" i="44"/>
  <c r="Q172" i="44"/>
  <c r="N172" i="44"/>
  <c r="N149" i="44"/>
  <c r="Q149" i="44"/>
  <c r="Q44" i="44"/>
  <c r="Q48" i="44"/>
  <c r="Q52" i="44"/>
  <c r="Q64" i="44"/>
  <c r="Q68" i="44"/>
  <c r="Q72" i="44"/>
  <c r="Q76" i="44"/>
  <c r="Q80" i="44"/>
  <c r="Q112" i="44"/>
  <c r="N112" i="44"/>
  <c r="N118" i="44"/>
  <c r="Q118" i="44"/>
  <c r="Q120" i="44"/>
  <c r="N120" i="44"/>
  <c r="N154" i="44"/>
  <c r="Q154" i="44"/>
  <c r="N157" i="44"/>
  <c r="Q157" i="44"/>
  <c r="N175" i="44"/>
  <c r="Q175" i="44"/>
  <c r="Q85" i="44"/>
  <c r="Q87" i="44"/>
  <c r="Q88" i="44"/>
  <c r="N143" i="44"/>
  <c r="Q148" i="44"/>
  <c r="Q206" i="44"/>
  <c r="N206" i="44"/>
  <c r="Q208" i="44"/>
  <c r="N208" i="44"/>
  <c r="Q7" i="44"/>
  <c r="N85" i="44"/>
  <c r="N86" i="44"/>
  <c r="N87" i="44"/>
  <c r="N88" i="44"/>
  <c r="N89" i="44"/>
  <c r="N90" i="44"/>
  <c r="Q99" i="44"/>
  <c r="N103" i="44"/>
  <c r="Q105" i="44"/>
  <c r="N107" i="44"/>
  <c r="Q109" i="44"/>
  <c r="N111" i="44"/>
  <c r="Q113" i="44"/>
  <c r="Q115" i="44"/>
  <c r="Q119" i="44"/>
  <c r="N122" i="44"/>
  <c r="N124" i="44"/>
  <c r="N126" i="44"/>
  <c r="N128" i="44"/>
  <c r="N130" i="44"/>
  <c r="N148" i="44"/>
  <c r="N150" i="44"/>
  <c r="Q150" i="44"/>
  <c r="N153" i="44"/>
  <c r="N158" i="44"/>
  <c r="Q158" i="44"/>
  <c r="N166" i="44"/>
  <c r="Q166" i="44"/>
  <c r="N169" i="44"/>
  <c r="Q176" i="44"/>
  <c r="N179" i="44"/>
  <c r="Q140" i="44"/>
  <c r="N7" i="44"/>
  <c r="Q122" i="44"/>
  <c r="Q124" i="44"/>
  <c r="Q126" i="44"/>
  <c r="Q128" i="44"/>
  <c r="Q130" i="44"/>
  <c r="Q143" i="44"/>
  <c r="Q144" i="44"/>
  <c r="N147" i="44"/>
  <c r="Q183" i="44"/>
  <c r="N183" i="44"/>
  <c r="N185" i="44"/>
  <c r="Q185" i="44"/>
  <c r="Q199" i="44"/>
  <c r="N199" i="44"/>
  <c r="Q141" i="44"/>
  <c r="Q145" i="44"/>
  <c r="Q151" i="44"/>
  <c r="Q155" i="44"/>
  <c r="Q159" i="44"/>
  <c r="Q161" i="44"/>
  <c r="Q163" i="44"/>
  <c r="Q167" i="44"/>
  <c r="Q171" i="44"/>
  <c r="Q173" i="44"/>
  <c r="Q177" i="44"/>
  <c r="Q181" i="44"/>
  <c r="Q187" i="44"/>
  <c r="Q191" i="44"/>
  <c r="Q193" i="44"/>
  <c r="Q197" i="44"/>
  <c r="N193" i="44"/>
  <c r="N197" i="44"/>
  <c r="N205" i="44"/>
  <c r="N207" i="44"/>
  <c r="N209" i="44"/>
  <c r="N201" i="44"/>
  <c r="N202" i="44"/>
  <c r="N203" i="44"/>
  <c r="N204" i="44"/>
</calcChain>
</file>

<file path=xl/sharedStrings.xml><?xml version="1.0" encoding="utf-8"?>
<sst xmlns="http://schemas.openxmlformats.org/spreadsheetml/2006/main" count="2091" uniqueCount="1312">
  <si>
    <t>(le français suit)</t>
  </si>
  <si>
    <t>Binomial probability calculation tool for food, animal and water exposures (Foodbook 2.0)</t>
  </si>
  <si>
    <t>HOW THIS TOOL WORKS</t>
  </si>
  <si>
    <r>
      <t>This Excel document calculates binomial probabilities using Foodbook 1 and Foodbook 2.0 values as a reference population</t>
    </r>
    <r>
      <rPr>
        <sz val="11"/>
        <rFont val="Calibri"/>
        <family val="2"/>
      </rPr>
      <t xml:space="preserve"> and flags exposures of interest (alert) for further follow-up.  There are over 300 pre-filled food items with the ability to add more items as needed. When adding additional exposures, do not insert rows. Simply add them to the bottom of the current list in order to maintain formulas and formatting.</t>
    </r>
  </si>
  <si>
    <t>When possible, values from Foodbook 2.0 are presented and replace the data from Foodbook 1. However, if the variable was included in Foodbook 1 only, it is presented here, marked in the table with an *</t>
  </si>
  <si>
    <r>
      <t xml:space="preserve">*Exposures of Interest are those with p-values </t>
    </r>
    <r>
      <rPr>
        <sz val="11"/>
        <color theme="1"/>
        <rFont val="Calibri"/>
        <family val="2"/>
      </rPr>
      <t>≤</t>
    </r>
    <r>
      <rPr>
        <i/>
        <sz val="11"/>
        <color theme="1"/>
        <rFont val="Calibri"/>
        <family val="2"/>
        <scheme val="minor"/>
      </rPr>
      <t xml:space="preserve"> 0.05 and where the observed proportion is greater than the expected (reference) population [i.e. %Y+P &gt; %Reference]</t>
    </r>
  </si>
  <si>
    <t>CONTROL DATA REFERENCE</t>
  </si>
  <si>
    <t>Outil de calcul de la probabilité binomiale de l'exposition aux aliments, à l’eau et à des animaux (Atlas alimentaire 2,0)</t>
  </si>
  <si>
    <r>
      <rPr>
        <b/>
        <sz val="11"/>
        <rFont val="Calibri"/>
        <family val="2"/>
      </rPr>
      <t>CE QUE FAIT CET OUTIL</t>
    </r>
  </si>
  <si>
    <t>Ce document Excel sert à calculer les probabilités binomiales en utilisant les valeurs de la première version ainsi que de la version 2,0 de l’Atlas Alimentaire comme population de référence et à signaler les expositions d’intérêt (alerte) aux fins de suivi ultérieur. Plus de 300 aliments figurent dans la liste des produits pour lesquels le questionnaire est prérempli, à laquelle il est possible d’ajouter d’autres aliments, au besoin. Lors de l’ajout d’expositions supplémentaires, il est important de ne pas insérer de lignes. Il suffit de les ajouter au bas de la liste actuelle afin de conserver les formules et le formatage.</t>
  </si>
  <si>
    <t>Dans la mesure du possible, les valeurs de la version 2,0 de l’Atlas Alimentaire remplacent celles de sa première version. Toutefois, si une variable n’a été incluse que dans la première version de l’Atlas Alimentaire, elle sera présente dans la version 2,0 de celui-ci, suivie d’un astérisque (*) dans le tableau.</t>
  </si>
  <si>
    <t>**Les expositions qui présentent un intérêt comprennent des valeurs de p ≤ 0,05 et où la proportion observée est supérieure à la population référence [c.-à-% O + P&gt;% Référence]</t>
  </si>
  <si>
    <r>
      <rPr>
        <b/>
        <sz val="11"/>
        <rFont val="Calibri"/>
        <family val="2"/>
      </rPr>
      <t>RÉFÉRENCES POUR LES DONNÉES DE CONTRÔLE</t>
    </r>
  </si>
  <si>
    <t>Binomial probability calculation tool for food, animal and water exposures</t>
  </si>
  <si>
    <t xml:space="preserve">Province/Territory: </t>
  </si>
  <si>
    <t>Canada</t>
  </si>
  <si>
    <t>n:</t>
  </si>
  <si>
    <t>#</t>
  </si>
  <si>
    <t>Food item</t>
  </si>
  <si>
    <t>Confirmed cases</t>
  </si>
  <si>
    <t>Sums</t>
  </si>
  <si>
    <t>Percentage (%)</t>
  </si>
  <si>
    <t>Foodbook Canada 
(n=20320)</t>
  </si>
  <si>
    <t>Binomial probability</t>
  </si>
  <si>
    <t>Foodbook</t>
  </si>
  <si>
    <t>Yes</t>
  </si>
  <si>
    <t>Prob</t>
  </si>
  <si>
    <t>No</t>
  </si>
  <si>
    <t>DK</t>
  </si>
  <si>
    <t>Y+P</t>
  </si>
  <si>
    <t>Y+P+N</t>
  </si>
  <si>
    <t>Y/(Y+N)</t>
  </si>
  <si>
    <t>(Y+P)/
(Y+P+N)</t>
  </si>
  <si>
    <t>p-value</t>
  </si>
  <si>
    <r>
      <t>Exposure of interest</t>
    </r>
    <r>
      <rPr>
        <vertAlign val="superscript"/>
        <sz val="10"/>
        <rFont val="Calibri"/>
        <family val="2"/>
        <scheme val="minor"/>
      </rPr>
      <t>1</t>
    </r>
  </si>
  <si>
    <t>Exposure of interest*</t>
  </si>
  <si>
    <t>Outil de calcul de la probabilité binomiale de l'exposition aux aliments, à l’eau et à des animaux</t>
  </si>
  <si>
    <t xml:space="preserve">Province-Territoire : </t>
  </si>
  <si>
    <t>Alb.</t>
  </si>
  <si>
    <t>Aliment</t>
  </si>
  <si>
    <t>Cas confirmés</t>
  </si>
  <si>
    <r>
      <rPr>
        <b/>
        <sz val="10"/>
        <rFont val="Calibri"/>
        <family val="2"/>
      </rPr>
      <t>Sommes</t>
    </r>
  </si>
  <si>
    <t>Atlas alimentaire Canada 
(n=20320)</t>
  </si>
  <si>
    <t>Probabilité binomiale</t>
  </si>
  <si>
    <t>Atlas alimentaire</t>
  </si>
  <si>
    <t>Oui</t>
  </si>
  <si>
    <t>Non</t>
  </si>
  <si>
    <t>NSP</t>
  </si>
  <si>
    <t>O+P</t>
  </si>
  <si>
    <t>O+P+N</t>
  </si>
  <si>
    <t>O/(O+N)</t>
  </si>
  <si>
    <t>(O+P)/
(O+P+N)</t>
  </si>
  <si>
    <t>valeur p</t>
  </si>
  <si>
    <t>Expositions présentant un intérêt*</t>
  </si>
  <si>
    <t>Variable</t>
  </si>
  <si>
    <t>Yes / Oui</t>
  </si>
  <si>
    <t>No / Non</t>
  </si>
  <si>
    <t>DK / NSP</t>
  </si>
  <si>
    <t>Variable name</t>
  </si>
  <si>
    <t>Exposure</t>
  </si>
  <si>
    <t>Exposition</t>
  </si>
  <si>
    <t>VEGETABLES</t>
  </si>
  <si>
    <t>LÉGUMES</t>
  </si>
  <si>
    <t>anytom</t>
  </si>
  <si>
    <t>Any tomatoes</t>
  </si>
  <si>
    <t>Tomates (n’importe laquelle)</t>
  </si>
  <si>
    <t>tomcherry</t>
  </si>
  <si>
    <t>Tomates raisins ou tomates cerises</t>
  </si>
  <si>
    <t>Tomates dans un sandwich, un hamburger ou un taco provenant d'un restaurant ou d'un restaurant-minute*</t>
  </si>
  <si>
    <t>tomroma</t>
  </si>
  <si>
    <t>Roma/plum*</t>
  </si>
  <si>
    <t>Tomates Roma/italiennes*</t>
  </si>
  <si>
    <t>tomhot</t>
  </si>
  <si>
    <t>Hothouse*</t>
  </si>
  <si>
    <t>Tomates de Serre*</t>
  </si>
  <si>
    <t>tombeef</t>
  </si>
  <si>
    <t>Beefsteak*</t>
  </si>
  <si>
    <t>Tomates Cœur de bœuf*</t>
  </si>
  <si>
    <t>anylg</t>
  </si>
  <si>
    <t>Any lettuce or leafy greens</t>
  </si>
  <si>
    <t>Laitue ou légumes-feuilles</t>
  </si>
  <si>
    <t>iceberg</t>
  </si>
  <si>
    <t>Iceberg</t>
  </si>
  <si>
    <t>Laitue Iceberg</t>
  </si>
  <si>
    <t>romaine</t>
  </si>
  <si>
    <t>Romaine</t>
  </si>
  <si>
    <t>Laitue Romaine</t>
  </si>
  <si>
    <t>spinach</t>
  </si>
  <si>
    <t>Spinach</t>
  </si>
  <si>
    <t>Épinard</t>
  </si>
  <si>
    <t>mesclun</t>
  </si>
  <si>
    <t>Mesclun greens</t>
  </si>
  <si>
    <t>Mesclun (mélange printanier)</t>
  </si>
  <si>
    <t>kale</t>
  </si>
  <si>
    <t>Kale</t>
  </si>
  <si>
    <t>Chou frisé</t>
  </si>
  <si>
    <t>arugula</t>
  </si>
  <si>
    <t>Arugula</t>
  </si>
  <si>
    <t>Roquette</t>
  </si>
  <si>
    <t>otherlg</t>
  </si>
  <si>
    <t>Other leafy greens</t>
  </si>
  <si>
    <t>Autre légumes-feuilles</t>
  </si>
  <si>
    <t>Laitue ou légumes-feuilles dans un sandwich, un hamburger ou un taco provenant d'un restaurant ou d'un restaurant-minute*</t>
  </si>
  <si>
    <t>prepacklg</t>
  </si>
  <si>
    <t>Pre-packaged lettuce or leafy greens</t>
  </si>
  <si>
    <t>Légumes-feuilles préemballés</t>
  </si>
  <si>
    <t>prepacksalad</t>
  </si>
  <si>
    <t>Commercially pre-packaged salad kits</t>
  </si>
  <si>
    <t>Trousse de salade commerciale préemballée</t>
  </si>
  <si>
    <t>rtegreensal</t>
  </si>
  <si>
    <t>Any store-bought or ready to eat green salad</t>
  </si>
  <si>
    <t>Salade verte du commerce ou prête à manger</t>
  </si>
  <si>
    <t>cabbage</t>
  </si>
  <si>
    <t>Cabbage (includes coleslaw)</t>
  </si>
  <si>
    <t>Chou (y compris sous forme de salade de chou)</t>
  </si>
  <si>
    <t>coleslaw</t>
  </si>
  <si>
    <t>Any coleslaw</t>
  </si>
  <si>
    <t>Salade de chou</t>
  </si>
  <si>
    <t>sprout</t>
  </si>
  <si>
    <t>Any microgreens or sprouts</t>
  </si>
  <si>
    <t>Micropousses ou graines germées</t>
  </si>
  <si>
    <t>alfalfa</t>
  </si>
  <si>
    <t>Alfalfa sprouts</t>
  </si>
  <si>
    <t>Germes de luzerne</t>
  </si>
  <si>
    <t>beansprouts</t>
  </si>
  <si>
    <t>Bean sprouts</t>
  </si>
  <si>
    <t xml:space="preserve">Germes de haricot </t>
  </si>
  <si>
    <t>microgreen</t>
  </si>
  <si>
    <t>Microgreens</t>
  </si>
  <si>
    <t>Micropousses</t>
  </si>
  <si>
    <t>osprout</t>
  </si>
  <si>
    <t>Other sprouts</t>
  </si>
  <si>
    <t>Autres germes</t>
  </si>
  <si>
    <t>cucumber</t>
  </si>
  <si>
    <t>Cucumbers</t>
  </si>
  <si>
    <t>Concombres</t>
  </si>
  <si>
    <t>bpeppers</t>
  </si>
  <si>
    <t>Bell peppers</t>
  </si>
  <si>
    <t>Poivrons</t>
  </si>
  <si>
    <t>hotpep</t>
  </si>
  <si>
    <t>Hot peppers</t>
  </si>
  <si>
    <t xml:space="preserve">Piments forts </t>
  </si>
  <si>
    <t>pea</t>
  </si>
  <si>
    <t>Peas (shelled or in pods)*</t>
  </si>
  <si>
    <t>Pois (écossés ou non)*</t>
  </si>
  <si>
    <t>snappea</t>
  </si>
  <si>
    <t>Sugar snap peas</t>
  </si>
  <si>
    <t>Pois mange-tout</t>
  </si>
  <si>
    <t>gybeans</t>
  </si>
  <si>
    <t>Green or yellow beans*</t>
  </si>
  <si>
    <t>Haricots verts ou jaunes*</t>
  </si>
  <si>
    <t>carrot</t>
  </si>
  <si>
    <t>Any carrots*</t>
  </si>
  <si>
    <t>Tout type de carottes*</t>
  </si>
  <si>
    <t>Carrots (not mini)*</t>
  </si>
  <si>
    <t>Carottes (pas des mini-carottes)*</t>
  </si>
  <si>
    <t>minicar</t>
  </si>
  <si>
    <t>Mini/baby carrots</t>
  </si>
  <si>
    <t>Mini-carottes/carottes miniatures</t>
  </si>
  <si>
    <t>mushroom</t>
  </si>
  <si>
    <t>Mushrooms</t>
  </si>
  <si>
    <t>Champignons</t>
  </si>
  <si>
    <t>onion</t>
  </si>
  <si>
    <t>Any onions</t>
  </si>
  <si>
    <t>Oignons</t>
  </si>
  <si>
    <t>grnonion</t>
  </si>
  <si>
    <t>Green onions</t>
  </si>
  <si>
    <t>Oignons verts</t>
  </si>
  <si>
    <t>redonion</t>
  </si>
  <si>
    <t>Red onions</t>
  </si>
  <si>
    <t>Oignons rouges</t>
  </si>
  <si>
    <t>oonion</t>
  </si>
  <si>
    <t>Other onions</t>
  </si>
  <si>
    <t xml:space="preserve">Autres oignons </t>
  </si>
  <si>
    <t>yelonion</t>
  </si>
  <si>
    <t>White/yellow onions*</t>
  </si>
  <si>
    <t>Oignons blancs ou jaunes*</t>
  </si>
  <si>
    <t>celery</t>
  </si>
  <si>
    <t>Celery*</t>
  </si>
  <si>
    <t>Céleri*</t>
  </si>
  <si>
    <t>broccoli</t>
  </si>
  <si>
    <t>Broccoli*</t>
  </si>
  <si>
    <t>Brocoli*</t>
  </si>
  <si>
    <t>cauliflo</t>
  </si>
  <si>
    <t>Cauliflower*</t>
  </si>
  <si>
    <t>Chou-fleur*</t>
  </si>
  <si>
    <t>leek</t>
  </si>
  <si>
    <t>Leeks*</t>
  </si>
  <si>
    <t>Poireaux*</t>
  </si>
  <si>
    <t>garlic</t>
  </si>
  <si>
    <t>Fresh garlic*</t>
  </si>
  <si>
    <t>Ail frais (pas en poudre)*</t>
  </si>
  <si>
    <t>zucchini</t>
  </si>
  <si>
    <t>Zucchini*</t>
  </si>
  <si>
    <t>Courgettes*</t>
  </si>
  <si>
    <t>vegjuice</t>
  </si>
  <si>
    <t>Any vegetable juices*</t>
  </si>
  <si>
    <t>Jus de légumes*</t>
  </si>
  <si>
    <t>vegez</t>
  </si>
  <si>
    <t>Frozen vegetables*</t>
  </si>
  <si>
    <t>Légumes congelés*</t>
  </si>
  <si>
    <t>HERBS &amp; SPICES</t>
  </si>
  <si>
    <t>HERBES &amp; ÉPICES</t>
  </si>
  <si>
    <t>Any fresh herbs</t>
  </si>
  <si>
    <t>basil</t>
  </si>
  <si>
    <t>Fresh basil</t>
  </si>
  <si>
    <t>Basilic frais</t>
  </si>
  <si>
    <t>tbasil</t>
  </si>
  <si>
    <t>Fresh Thai basil*</t>
  </si>
  <si>
    <t>Basilic thaï frais*</t>
  </si>
  <si>
    <t>cilantro</t>
  </si>
  <si>
    <t>Fresh cilantro/coriander</t>
  </si>
  <si>
    <t>Coriandre fraîche</t>
  </si>
  <si>
    <t>parsley</t>
  </si>
  <si>
    <t>Fresh parsley</t>
  </si>
  <si>
    <t>Persil frais</t>
  </si>
  <si>
    <t>ofherb</t>
  </si>
  <si>
    <t>Other fresh herbs</t>
  </si>
  <si>
    <t>Autres herbes fraîches</t>
  </si>
  <si>
    <t>tarragon</t>
  </si>
  <si>
    <t>Fresh tarragon*</t>
  </si>
  <si>
    <t>Estragon frais*</t>
  </si>
  <si>
    <t>Any spices*</t>
  </si>
  <si>
    <t>Tout type d'épices*</t>
  </si>
  <si>
    <t>Pepper (whole/ground, white, black, blended)*</t>
  </si>
  <si>
    <t>Poivre (entier, du moulin, blanc, noir ou mélangé)*</t>
  </si>
  <si>
    <t>Curry powder*</t>
  </si>
  <si>
    <t>Poudre de cari*</t>
  </si>
  <si>
    <t>Paprika*</t>
  </si>
  <si>
    <t>Turmeric*</t>
  </si>
  <si>
    <t>Curcuma*</t>
  </si>
  <si>
    <t>Other spices *</t>
  </si>
  <si>
    <t>Autres épices*</t>
  </si>
  <si>
    <t>STORE-BOUGHT PREPARED SALADS</t>
  </si>
  <si>
    <t>Any store-bought prepared salads? *</t>
  </si>
  <si>
    <t>Tout type de salades préparées du commerce*</t>
  </si>
  <si>
    <t>Potato salad (store-bought prepared)*</t>
  </si>
  <si>
    <t>Salade de pommes de terre*</t>
  </si>
  <si>
    <t>Pasta salad (store-bought prepared)*</t>
  </si>
  <si>
    <t>Salade de pâtes*</t>
  </si>
  <si>
    <t>Fruit salad/pre-cut fruit/fruit platter (store-bought prepared)*</t>
  </si>
  <si>
    <t>Salades de fruits, fruits coupés ou assiette de fruits*</t>
  </si>
  <si>
    <t>Store-bought salsa*</t>
  </si>
  <si>
    <t>Sauce salsa*</t>
  </si>
  <si>
    <t>FRUITS</t>
  </si>
  <si>
    <t>mango</t>
  </si>
  <si>
    <t xml:space="preserve">Mangoes </t>
  </si>
  <si>
    <t>Mangues</t>
  </si>
  <si>
    <t>mangof</t>
  </si>
  <si>
    <t>Fresh mangoes</t>
  </si>
  <si>
    <t>Mangues fraîches</t>
  </si>
  <si>
    <t>mangoz</t>
  </si>
  <si>
    <t>Frozen mangoes</t>
  </si>
  <si>
    <t xml:space="preserve">Mangues surgelées </t>
  </si>
  <si>
    <t>mangod</t>
  </si>
  <si>
    <t>Dried mangoes</t>
  </si>
  <si>
    <t>Mangues séchées</t>
  </si>
  <si>
    <t>papaya</t>
  </si>
  <si>
    <t>Papayas</t>
  </si>
  <si>
    <t>Papayes</t>
  </si>
  <si>
    <t>papayaf</t>
  </si>
  <si>
    <t>Fresh papaya</t>
  </si>
  <si>
    <t>Papayes fraîches</t>
  </si>
  <si>
    <t>papayaz</t>
  </si>
  <si>
    <t>Frozen papaya</t>
  </si>
  <si>
    <t xml:space="preserve">Papayes surgelées </t>
  </si>
  <si>
    <t>papayad</t>
  </si>
  <si>
    <t>Dried papaya</t>
  </si>
  <si>
    <t>Papayes séchées</t>
  </si>
  <si>
    <t>pomegra</t>
  </si>
  <si>
    <t>Pomegranate</t>
  </si>
  <si>
    <t>Grenades</t>
  </si>
  <si>
    <t>pomegraf</t>
  </si>
  <si>
    <t>Fresh pomegranate (including seeds)</t>
  </si>
  <si>
    <t>Grenades fraîches (y compris les graines prêtes à manger)</t>
  </si>
  <si>
    <t>pomegraz</t>
  </si>
  <si>
    <t>Frozen pomegranate</t>
  </si>
  <si>
    <t>Grenades surgelées</t>
  </si>
  <si>
    <t>avocado</t>
  </si>
  <si>
    <t>Avocado (including guacamole)</t>
  </si>
  <si>
    <t>Avocats (y compris le guacamole)</t>
  </si>
  <si>
    <t>avocadof</t>
  </si>
  <si>
    <t>Fresh avocado</t>
  </si>
  <si>
    <t>Avocats frais</t>
  </si>
  <si>
    <t>avocadoz</t>
  </si>
  <si>
    <t>Frozen avocado</t>
  </si>
  <si>
    <t>Avocats surgelés</t>
  </si>
  <si>
    <t>melon</t>
  </si>
  <si>
    <t>Any melon</t>
  </si>
  <si>
    <t>Tout type de melons</t>
  </si>
  <si>
    <t>cantaloup</t>
  </si>
  <si>
    <t>Cantaloupe</t>
  </si>
  <si>
    <t>Cantaloups</t>
  </si>
  <si>
    <t>cantaloupf</t>
  </si>
  <si>
    <t>Fresh cantaloupe</t>
  </si>
  <si>
    <t>Cantaloups frais</t>
  </si>
  <si>
    <t>cantaloupz</t>
  </si>
  <si>
    <t>Frozen cantaloupe</t>
  </si>
  <si>
    <t>Cantaloups surgelés</t>
  </si>
  <si>
    <t>honeydew</t>
  </si>
  <si>
    <t>Honeydew melon</t>
  </si>
  <si>
    <t>Melons miel</t>
  </si>
  <si>
    <t>honeydewf</t>
  </si>
  <si>
    <t>Fresh honeydew melon</t>
  </si>
  <si>
    <t>Melons miel frais</t>
  </si>
  <si>
    <t>honeydewz</t>
  </si>
  <si>
    <t>Frozen honeydew melon</t>
  </si>
  <si>
    <t>Melons miel surgelés</t>
  </si>
  <si>
    <t>watermel</t>
  </si>
  <si>
    <t>Watermelon</t>
  </si>
  <si>
    <t>Melons d’eau</t>
  </si>
  <si>
    <t>watermelf</t>
  </si>
  <si>
    <t>Fresh watermelon</t>
  </si>
  <si>
    <t>Melons d’eau frais</t>
  </si>
  <si>
    <t>watermelz</t>
  </si>
  <si>
    <t>Frozen watermelon</t>
  </si>
  <si>
    <t>Melons d’eau surgelés</t>
  </si>
  <si>
    <t>peach</t>
  </si>
  <si>
    <t xml:space="preserve">Peaches </t>
  </si>
  <si>
    <t>Pêches</t>
  </si>
  <si>
    <t>peachf</t>
  </si>
  <si>
    <t>Fresh peaches</t>
  </si>
  <si>
    <t>Pêches fraîches</t>
  </si>
  <si>
    <t>peachz</t>
  </si>
  <si>
    <t>Frozen peaches</t>
  </si>
  <si>
    <t>Pêches surgelées</t>
  </si>
  <si>
    <t>nectarine</t>
  </si>
  <si>
    <t>Nectarines</t>
  </si>
  <si>
    <t>nectarinef</t>
  </si>
  <si>
    <t>Fresh nectarines</t>
  </si>
  <si>
    <t>Nectarines fraîches</t>
  </si>
  <si>
    <t>nectarinez</t>
  </si>
  <si>
    <t>Frozen nectarines</t>
  </si>
  <si>
    <t>Nectarines surgelées</t>
  </si>
  <si>
    <t>anyberry</t>
  </si>
  <si>
    <t>Any berries</t>
  </si>
  <si>
    <t>Petits fruits</t>
  </si>
  <si>
    <t>strawb</t>
  </si>
  <si>
    <t>Strawberries</t>
  </si>
  <si>
    <t>Fraises</t>
  </si>
  <si>
    <t>strawbf</t>
  </si>
  <si>
    <t>Fresh strawberries</t>
  </si>
  <si>
    <t>Fraises fraîches</t>
  </si>
  <si>
    <t>strawbz</t>
  </si>
  <si>
    <t>Frozen strawberries</t>
  </si>
  <si>
    <t>Fraises surgelées</t>
  </si>
  <si>
    <t>strawbd</t>
  </si>
  <si>
    <t>Dried strawberries</t>
  </si>
  <si>
    <t>Fraises séchées</t>
  </si>
  <si>
    <t>raspb</t>
  </si>
  <si>
    <t>Raspberries</t>
  </si>
  <si>
    <t>Framboises</t>
  </si>
  <si>
    <t>raspbf</t>
  </si>
  <si>
    <t>Fresh raspberries</t>
  </si>
  <si>
    <t>Framboises fraîches</t>
  </si>
  <si>
    <t>raspbz</t>
  </si>
  <si>
    <t>Frozen raspberries</t>
  </si>
  <si>
    <t>Framboises surgelées</t>
  </si>
  <si>
    <t>raspbd</t>
  </si>
  <si>
    <t>Dried raspberries</t>
  </si>
  <si>
    <t>Framboises séchées</t>
  </si>
  <si>
    <t>blueb</t>
  </si>
  <si>
    <t>Blueberries</t>
  </si>
  <si>
    <t>Bleuets</t>
  </si>
  <si>
    <t>bluebf</t>
  </si>
  <si>
    <t>Fresh blueberries</t>
  </si>
  <si>
    <t>Bleuets frais</t>
  </si>
  <si>
    <t>bluebz</t>
  </si>
  <si>
    <t>Frozen blueberries</t>
  </si>
  <si>
    <t xml:space="preserve">Bleuets surgelés </t>
  </si>
  <si>
    <t>bluebd</t>
  </si>
  <si>
    <t>Dried blueberries</t>
  </si>
  <si>
    <t>Bleuets séchés</t>
  </si>
  <si>
    <t>blackb</t>
  </si>
  <si>
    <t>Blackberries</t>
  </si>
  <si>
    <t>Mûres</t>
  </si>
  <si>
    <t>blackbf</t>
  </si>
  <si>
    <t>Fresh blackberries</t>
  </si>
  <si>
    <t xml:space="preserve">Mûres fraîches </t>
  </si>
  <si>
    <t>blackbz</t>
  </si>
  <si>
    <t>Frozen blackberries</t>
  </si>
  <si>
    <t>Mûres surgelées</t>
  </si>
  <si>
    <t>blackbd</t>
  </si>
  <si>
    <t>Dried blackberries</t>
  </si>
  <si>
    <t>Mûres séchées</t>
  </si>
  <si>
    <t>coconut</t>
  </si>
  <si>
    <t>Coconut</t>
  </si>
  <si>
    <t>Noix de coco</t>
  </si>
  <si>
    <t>coconutf</t>
  </si>
  <si>
    <t>Fresh coconut</t>
  </si>
  <si>
    <t>Noix de coco fraîches</t>
  </si>
  <si>
    <t>coconutz</t>
  </si>
  <si>
    <t>Frozen coconut</t>
  </si>
  <si>
    <t>Noix de coco surgelées</t>
  </si>
  <si>
    <t>coconutd</t>
  </si>
  <si>
    <t>Dried/shredded coconut</t>
  </si>
  <si>
    <t>Noix de coco séchées</t>
  </si>
  <si>
    <t>apple</t>
  </si>
  <si>
    <t>Apples*</t>
  </si>
  <si>
    <t>Pommes*</t>
  </si>
  <si>
    <t>pear</t>
  </si>
  <si>
    <t>Pears*</t>
  </si>
  <si>
    <t>Poires*</t>
  </si>
  <si>
    <t>apricot</t>
  </si>
  <si>
    <t>Apricots*</t>
  </si>
  <si>
    <t>Abricots*</t>
  </si>
  <si>
    <t>plum</t>
  </si>
  <si>
    <t>Plums*</t>
  </si>
  <si>
    <t>Prunes*</t>
  </si>
  <si>
    <t>citrus</t>
  </si>
  <si>
    <t>Citrus fruits*</t>
  </si>
  <si>
    <t>Agrumes*</t>
  </si>
  <si>
    <t>cherry</t>
  </si>
  <si>
    <t>Cherries*</t>
  </si>
  <si>
    <t>Cerises*</t>
  </si>
  <si>
    <t>grape</t>
  </si>
  <si>
    <t>Grapes*</t>
  </si>
  <si>
    <t>Raisins*</t>
  </si>
  <si>
    <t>banana</t>
  </si>
  <si>
    <t>Bananas*</t>
  </si>
  <si>
    <t>Bananes*</t>
  </si>
  <si>
    <t>pineapple</t>
  </si>
  <si>
    <t>Pineapple*</t>
  </si>
  <si>
    <t>Ananas*</t>
  </si>
  <si>
    <t>olive</t>
  </si>
  <si>
    <t>Olives*</t>
  </si>
  <si>
    <t>kiwi</t>
  </si>
  <si>
    <t>Kiwi*</t>
  </si>
  <si>
    <t>Kiwis*</t>
  </si>
  <si>
    <t>fruitz</t>
  </si>
  <si>
    <t>Bag of mixed frozen fruit or berries</t>
  </si>
  <si>
    <t>Sacs de fruits ou de petits fruits mélangés congelés</t>
  </si>
  <si>
    <t>Any frozen fruit*</t>
  </si>
  <si>
    <t>Tout type de fruits congelés*</t>
  </si>
  <si>
    <t>berriesz</t>
  </si>
  <si>
    <t>Frozen berries*</t>
  </si>
  <si>
    <t>Petits fruits congelés*</t>
  </si>
  <si>
    <t>Frozen fruit (not including berries)*</t>
  </si>
  <si>
    <t>Fruits congelés (excluant les petits fruits)*</t>
  </si>
  <si>
    <t>dryfruit</t>
  </si>
  <si>
    <t>Dried fruit*</t>
  </si>
  <si>
    <t>Fruits séchés*</t>
  </si>
  <si>
    <t>fruitsm</t>
  </si>
  <si>
    <t>Fruit smoothies (at home or store-bought)</t>
  </si>
  <si>
    <t>Boissons fouettées aux fruits (maison ou achetées en magasin)</t>
  </si>
  <si>
    <t>unpjuice</t>
  </si>
  <si>
    <t>Unpasteurized apple cider or fruit juice</t>
  </si>
  <si>
    <t>Cidre de pomme ou jus de fruits non pasteurisés</t>
  </si>
  <si>
    <t>Unpasteurized fruit juice*</t>
  </si>
  <si>
    <t>Jus de fruits non pasteurisé*</t>
  </si>
  <si>
    <t>NUTS &amp; SEEDS</t>
  </si>
  <si>
    <t>NOIX &amp; GRAINES</t>
  </si>
  <si>
    <t>anynut</t>
  </si>
  <si>
    <t>Any nuts</t>
  </si>
  <si>
    <t>Noix</t>
  </si>
  <si>
    <t>peanut</t>
  </si>
  <si>
    <t>Peanuts (not including peanut butter)</t>
  </si>
  <si>
    <t>Arachides (sauf le beurre ou la tartinade d’arachide)</t>
  </si>
  <si>
    <t>pnbutter</t>
  </si>
  <si>
    <t>Peanut butter</t>
  </si>
  <si>
    <t>Beurre d’arachides</t>
  </si>
  <si>
    <t>almond</t>
  </si>
  <si>
    <t>Almonds (excluding almond butter)</t>
  </si>
  <si>
    <t>Amandes(sauf le beurre ou la tartinade d’amandes)</t>
  </si>
  <si>
    <t>abutter</t>
  </si>
  <si>
    <t>Almond butter/spread</t>
  </si>
  <si>
    <t>Beurre d’amande</t>
  </si>
  <si>
    <t>walnut</t>
  </si>
  <si>
    <t>Walnuts</t>
  </si>
  <si>
    <t>Noix de Grenoble</t>
  </si>
  <si>
    <t>hazelnut</t>
  </si>
  <si>
    <t>Hazelnuts (Filberts)</t>
  </si>
  <si>
    <t>Noisettes (sauf le beurre ou la tartinade de noisette)</t>
  </si>
  <si>
    <t>hspread</t>
  </si>
  <si>
    <t>Butter/spread containing hazelnuts</t>
  </si>
  <si>
    <t>Tartinade aux noisettes</t>
  </si>
  <si>
    <t>cashew</t>
  </si>
  <si>
    <t>Cashews</t>
  </si>
  <si>
    <t>Noix de cajou (sauf le beurre ou la tartinade de cajou)</t>
  </si>
  <si>
    <t>cbutter</t>
  </si>
  <si>
    <t>Cashew butter/spread</t>
  </si>
  <si>
    <t>Beurre de cajou</t>
  </si>
  <si>
    <t>pecan</t>
  </si>
  <si>
    <t>Pecans</t>
  </si>
  <si>
    <t>Pacanes</t>
  </si>
  <si>
    <t>onut</t>
  </si>
  <si>
    <t>Other nuts</t>
  </si>
  <si>
    <t>Autres noix</t>
  </si>
  <si>
    <t>nutpaste</t>
  </si>
  <si>
    <t>Other nut paste, butter or spread*</t>
  </si>
  <si>
    <t>Autres pâtes, beurres ou tartinades de noix*</t>
  </si>
  <si>
    <t>Any seeds</t>
  </si>
  <si>
    <t>sunflwsd</t>
  </si>
  <si>
    <t>Sunflower seeds</t>
  </si>
  <si>
    <t>Graines de tournesol</t>
  </si>
  <si>
    <t>ssbutter</t>
  </si>
  <si>
    <t>Butter or paste containing sunflower seeds</t>
  </si>
  <si>
    <t>Beurre ou pâte contenant des graines de tournesol</t>
  </si>
  <si>
    <t>sesamesd</t>
  </si>
  <si>
    <t>Sesame seeds</t>
  </si>
  <si>
    <t>Graines de sésame</t>
  </si>
  <si>
    <t>tahini</t>
  </si>
  <si>
    <t>Tahini, including home made hummus</t>
  </si>
  <si>
    <t>Tahini (pâte de sésame), y compris dans du houmous maison</t>
  </si>
  <si>
    <t>Tahini, halva or other products made from sesame seeds*</t>
  </si>
  <si>
    <t>Tahini, halva ou autres produits faits à partir de graines de sésame*</t>
  </si>
  <si>
    <t>chia</t>
  </si>
  <si>
    <t>Chia seeds/chia seed powder</t>
  </si>
  <si>
    <t>Graines de chia et poudre de graines de chia</t>
  </si>
  <si>
    <t>flax</t>
  </si>
  <si>
    <t>Flax seeds/flax seed powder</t>
  </si>
  <si>
    <t>Graines de lin et poudre de graines de lin</t>
  </si>
  <si>
    <t>oseed</t>
  </si>
  <si>
    <t>Other seeds</t>
  </si>
  <si>
    <t>Autres graines</t>
  </si>
  <si>
    <t>BEEF</t>
  </si>
  <si>
    <t>BŒUF</t>
  </si>
  <si>
    <t>anybeef</t>
  </si>
  <si>
    <t>Any beef (not including deli-meat)</t>
  </si>
  <si>
    <t>Bœuf (sauf la charcuterie)</t>
  </si>
  <si>
    <t>anygroundbeef</t>
  </si>
  <si>
    <t>Any ground beef</t>
  </si>
  <si>
    <t xml:space="preserve">Bœuf haché </t>
  </si>
  <si>
    <t>bgroundraw</t>
  </si>
  <si>
    <t>Ground beef consumed raw or undercooked</t>
  </si>
  <si>
    <t>Bœuf haché consommé cru ou pas assez cuit</t>
  </si>
  <si>
    <t>bground</t>
  </si>
  <si>
    <t>Any other ground beef*</t>
  </si>
  <si>
    <t>Autre bœuf haché*</t>
  </si>
  <si>
    <t>hamb</t>
  </si>
  <si>
    <t>Any hamburgers</t>
  </si>
  <si>
    <t xml:space="preserve">Hamburgers </t>
  </si>
  <si>
    <t>zbeefpatties</t>
  </si>
  <si>
    <t xml:space="preserve">            Store-bought frozen beef patties</t>
  </si>
  <si>
    <t>Galettes de bœuf haché achetées congelées</t>
  </si>
  <si>
    <t>hambhome</t>
  </si>
  <si>
    <t>Home-made*</t>
  </si>
  <si>
    <t>Hamburgers faites à la maison*</t>
  </si>
  <si>
    <t>hambrest</t>
  </si>
  <si>
    <t>Hamburger from a restaurant or fast food establishment*</t>
  </si>
  <si>
    <t>Hamburgers provenant d'un restaurant ou d'un restaurant-minute*</t>
  </si>
  <si>
    <t>rawbeef</t>
  </si>
  <si>
    <t>Raw beef</t>
  </si>
  <si>
    <t>Bœuf cru (sauf le bœuf haché cru)</t>
  </si>
  <si>
    <t>steak</t>
  </si>
  <si>
    <t>Steak</t>
  </si>
  <si>
    <t>Bifteck</t>
  </si>
  <si>
    <t>stewingb</t>
  </si>
  <si>
    <t>Stewing beef</t>
  </si>
  <si>
    <t>Bœuf à ragoût</t>
  </si>
  <si>
    <t>veal</t>
  </si>
  <si>
    <t>Veal</t>
  </si>
  <si>
    <t>Veau</t>
  </si>
  <si>
    <t>sausage_beef</t>
  </si>
  <si>
    <t>Beef sausage (excluding dried)</t>
  </si>
  <si>
    <t>Saucisses de bœuf (sauf les saucissons)</t>
  </si>
  <si>
    <t>bwhole</t>
  </si>
  <si>
    <t>Other whole-cut beef products</t>
  </si>
  <si>
    <t xml:space="preserve">Autres morceaux de bœuf </t>
  </si>
  <si>
    <t>PORK</t>
  </si>
  <si>
    <t>PORC</t>
  </si>
  <si>
    <t>anypork</t>
  </si>
  <si>
    <t>Any pork (not including deli-meat)</t>
  </si>
  <si>
    <t>Porc (sauf la charcuterie)</t>
  </si>
  <si>
    <t>pground</t>
  </si>
  <si>
    <t>Ground pork</t>
  </si>
  <si>
    <t>Porc haché</t>
  </si>
  <si>
    <t>sausage_pork</t>
  </si>
  <si>
    <t>Pork sausage</t>
  </si>
  <si>
    <t>Saucisses de porc (sauf les saucissons)</t>
  </si>
  <si>
    <t>porkparts</t>
  </si>
  <si>
    <t>Pork pieces or parts</t>
  </si>
  <si>
    <t xml:space="preserve">Porc en morceaux ou en pièces </t>
  </si>
  <si>
    <t>rpork</t>
  </si>
  <si>
    <t>Pork eaten raw or with pink still showing</t>
  </si>
  <si>
    <t>Porc mangé cru ou encore rosé</t>
  </si>
  <si>
    <t>ham</t>
  </si>
  <si>
    <t>Ham (not including deli-meat)*</t>
  </si>
  <si>
    <t>Jambon (excluant les charcuteries)*</t>
  </si>
  <si>
    <t>bacon</t>
  </si>
  <si>
    <t>Bacon*</t>
  </si>
  <si>
    <t>POULTRY</t>
  </si>
  <si>
    <t>Volailles</t>
  </si>
  <si>
    <t>anychick</t>
  </si>
  <si>
    <t>Any chicken (not including deli-meat)</t>
  </si>
  <si>
    <t>Poulet (sauf la charcuterie)</t>
  </si>
  <si>
    <t>cbreaded</t>
  </si>
  <si>
    <t>Store-bought breaded chicken</t>
  </si>
  <si>
    <t xml:space="preserve">Poulet pané du commerce </t>
  </si>
  <si>
    <t>zcbreaded</t>
  </si>
  <si>
    <t>Store-bought breaded chicken purchased frozen</t>
  </si>
  <si>
    <t>Poulet pané du commerce acheté congelées</t>
  </si>
  <si>
    <t>cstuffed</t>
  </si>
  <si>
    <t>Store-bought stuffed chicken products</t>
  </si>
  <si>
    <t>Produits de poulet farcis achetés en magasin</t>
  </si>
  <si>
    <t>zcstuffed</t>
  </si>
  <si>
    <t>Store-bought stuffed chicken products purchased frozen</t>
  </si>
  <si>
    <t>Produits de poulet farcis achetés en magasin acheté congelées</t>
  </si>
  <si>
    <t>cground</t>
  </si>
  <si>
    <t>Ground chicken</t>
  </si>
  <si>
    <t>Poulet haché</t>
  </si>
  <si>
    <t>wholec</t>
  </si>
  <si>
    <t>Roasted whole chicken purchased from a store</t>
  </si>
  <si>
    <t>Poulet entier rôti du commerce</t>
  </si>
  <si>
    <t>rawwholec</t>
  </si>
  <si>
    <t>Whole chicken purchased raw and cooked at home</t>
  </si>
  <si>
    <t>Poulet entier acheté cru et cuit à la maison</t>
  </si>
  <si>
    <t>chickparts</t>
  </si>
  <si>
    <t>Chicken pieces or parts</t>
  </si>
  <si>
    <t>Poulet en morceaux ou en pièces</t>
  </si>
  <si>
    <t>sausage_chick</t>
  </si>
  <si>
    <t>Chicken sausage (excluding dried sauage)</t>
  </si>
  <si>
    <t>Saucisses de poulet (sauf les saucissons)</t>
  </si>
  <si>
    <t>Chicken from a restaurant or fast food establishment*</t>
  </si>
  <si>
    <t>Poulet provenant d'un restaurant ou d'un restaurant-minute*</t>
  </si>
  <si>
    <t>anyturk</t>
  </si>
  <si>
    <t>Any turkey (not including deli-meat)</t>
  </si>
  <si>
    <t>Dinde (sauf la charcuterie)</t>
  </si>
  <si>
    <t>sausage_turk</t>
  </si>
  <si>
    <t>Turkey sausage</t>
  </si>
  <si>
    <t>Saucisses de dinde</t>
  </si>
  <si>
    <t>tground</t>
  </si>
  <si>
    <t>Ground turkey</t>
  </si>
  <si>
    <t>Dinde hachée</t>
  </si>
  <si>
    <t>turkparts</t>
  </si>
  <si>
    <t>Turkey pieces or parts</t>
  </si>
  <si>
    <t xml:space="preserve">Dinde en morceaux ou en pièce </t>
  </si>
  <si>
    <t>wholet</t>
  </si>
  <si>
    <t>Whole turkey</t>
  </si>
  <si>
    <t>Dinde entière</t>
  </si>
  <si>
    <t>tbacon</t>
  </si>
  <si>
    <t>Turkey bacon*</t>
  </si>
  <si>
    <t>Bacon de dinde*</t>
  </si>
  <si>
    <t>poultryo</t>
  </si>
  <si>
    <t>Other poultry (not including deli-meat)</t>
  </si>
  <si>
    <t>Autres types de volaille (sauf la charcuterie)</t>
  </si>
  <si>
    <t>DELI-MEAT</t>
  </si>
  <si>
    <t>CHARCUTERIES</t>
  </si>
  <si>
    <t>deliany</t>
  </si>
  <si>
    <t>Any deli-meat/cold cuts</t>
  </si>
  <si>
    <t>Charcuteries ou viandes froides</t>
  </si>
  <si>
    <t>chickdeli</t>
  </si>
  <si>
    <t xml:space="preserve">  Chicken deli-meat</t>
  </si>
  <si>
    <t>Charcuterie de poulet</t>
  </si>
  <si>
    <t>turkdeli</t>
  </si>
  <si>
    <t xml:space="preserve">  Turkey deli-meat</t>
  </si>
  <si>
    <t>Charcuterie de dinde</t>
  </si>
  <si>
    <t>hamdeli</t>
  </si>
  <si>
    <t xml:space="preserve">  Ham deli-meat</t>
  </si>
  <si>
    <t>Charcuterie de jambon</t>
  </si>
  <si>
    <t>beefdeli</t>
  </si>
  <si>
    <t xml:space="preserve">  Beef deli-meat</t>
  </si>
  <si>
    <t>Charcuterie de bœuf</t>
  </si>
  <si>
    <t>odeli</t>
  </si>
  <si>
    <t xml:space="preserve"> Other deli-meat</t>
  </si>
  <si>
    <t>Autres charcuteries</t>
  </si>
  <si>
    <t>OTHER MEAT / ANIMAL PRODUCTS</t>
  </si>
  <si>
    <t>AUTRES PRODUITS DE VIANDE / D'ORIGINE ANIMALE</t>
  </si>
  <si>
    <t>hotdog</t>
  </si>
  <si>
    <t>Hot dogs</t>
  </si>
  <si>
    <t>pate</t>
  </si>
  <si>
    <t>Pâté/meat spread</t>
  </si>
  <si>
    <t>Pâté/viande à tartiner</t>
  </si>
  <si>
    <t>organ</t>
  </si>
  <si>
    <t>Any organ meats</t>
  </si>
  <si>
    <t xml:space="preserve">Abats </t>
  </si>
  <si>
    <t>vliver</t>
  </si>
  <si>
    <t>Veal or calf liver</t>
  </si>
  <si>
    <t>Foie de veau</t>
  </si>
  <si>
    <t>rawliver</t>
  </si>
  <si>
    <t>Consumed raw or undercooked</t>
  </si>
  <si>
    <t>Foie de veau cru ou pas assez cuit</t>
  </si>
  <si>
    <t>oorgan</t>
  </si>
  <si>
    <t>Other organ meat</t>
  </si>
  <si>
    <t>Autres abats</t>
  </si>
  <si>
    <t>goat</t>
  </si>
  <si>
    <t>Goat</t>
  </si>
  <si>
    <t>Chèvre</t>
  </si>
  <si>
    <t>lamb</t>
  </si>
  <si>
    <t>Lamb</t>
  </si>
  <si>
    <t>Agneau</t>
  </si>
  <si>
    <t>horse</t>
  </si>
  <si>
    <t>Horse</t>
  </si>
  <si>
    <t>driedmeat</t>
  </si>
  <si>
    <t>Any dried/cured meat products</t>
  </si>
  <si>
    <t xml:space="preserve">Produits de viande séchée </t>
  </si>
  <si>
    <t>deer</t>
  </si>
  <si>
    <t>Hunted or farmed deer</t>
  </si>
  <si>
    <t>Chevreuil chassé ou d’élevage</t>
  </si>
  <si>
    <t>huntedmeats</t>
  </si>
  <si>
    <t>Other hunted meats</t>
  </si>
  <si>
    <t>Autres viandes chassées</t>
  </si>
  <si>
    <t>bologna</t>
  </si>
  <si>
    <t>Bologna*</t>
  </si>
  <si>
    <t>Bologne*</t>
  </si>
  <si>
    <t>salami</t>
  </si>
  <si>
    <t>Salami*</t>
  </si>
  <si>
    <t>pepperoni</t>
  </si>
  <si>
    <t>Pepperoni*</t>
  </si>
  <si>
    <t>kielbasa</t>
  </si>
  <si>
    <t>Kielbasa*</t>
  </si>
  <si>
    <t>Saucisse Kielbasa*</t>
  </si>
  <si>
    <t>sausage</t>
  </si>
  <si>
    <t>Sausage*</t>
  </si>
  <si>
    <t>Saucisses*</t>
  </si>
  <si>
    <t>Shawarma or donair*</t>
  </si>
  <si>
    <t>Shawarma ou viande à donair*</t>
  </si>
  <si>
    <t>FISH &amp; SEAFOOD</t>
  </si>
  <si>
    <t>POISSONS &amp; FRUITS DE MER</t>
  </si>
  <si>
    <t>seafood</t>
  </si>
  <si>
    <t>Any seafood</t>
  </si>
  <si>
    <t xml:space="preserve">Produits de la mer </t>
  </si>
  <si>
    <t>anyfish</t>
  </si>
  <si>
    <t>Any fish</t>
  </si>
  <si>
    <t>Poisson</t>
  </si>
  <si>
    <t>fishsmoke</t>
  </si>
  <si>
    <t>Smoked fish</t>
  </si>
  <si>
    <t xml:space="preserve">Poisson fumé </t>
  </si>
  <si>
    <t>fishraw</t>
  </si>
  <si>
    <t>Raw fish</t>
  </si>
  <si>
    <t xml:space="preserve">Poisson cru </t>
  </si>
  <si>
    <t>shellfish</t>
  </si>
  <si>
    <t>Any shellfish</t>
  </si>
  <si>
    <t>Mollusques</t>
  </si>
  <si>
    <t>mussels</t>
  </si>
  <si>
    <t>Mussels</t>
  </si>
  <si>
    <t>Moules</t>
  </si>
  <si>
    <t>clams</t>
  </si>
  <si>
    <t>Clams</t>
  </si>
  <si>
    <t>Palourdes</t>
  </si>
  <si>
    <t>shrimp</t>
  </si>
  <si>
    <t>Shrimp/prawns</t>
  </si>
  <si>
    <t>Crevettes/langoustines</t>
  </si>
  <si>
    <t>oysters</t>
  </si>
  <si>
    <t>Any oysters</t>
  </si>
  <si>
    <t>Huîtres</t>
  </si>
  <si>
    <t>oysters_r</t>
  </si>
  <si>
    <t>Raw oysters</t>
  </si>
  <si>
    <t>Huîtres crues</t>
  </si>
  <si>
    <t>scallops</t>
  </si>
  <si>
    <t>Scallops*</t>
  </si>
  <si>
    <t>Pétoncles*</t>
  </si>
  <si>
    <t>crab</t>
  </si>
  <si>
    <t>Crab*</t>
  </si>
  <si>
    <t>Crabe*</t>
  </si>
  <si>
    <t>lobster</t>
  </si>
  <si>
    <t>Lobster*</t>
  </si>
  <si>
    <t>Homard*</t>
  </si>
  <si>
    <t>EGGS</t>
  </si>
  <si>
    <t>ŒUFS</t>
  </si>
  <si>
    <t>egg</t>
  </si>
  <si>
    <t>Any eggs</t>
  </si>
  <si>
    <t>Œufs</t>
  </si>
  <si>
    <t>eggraw</t>
  </si>
  <si>
    <t>Raw or undercooked eggs</t>
  </si>
  <si>
    <t>Crus ou pas assez cuits</t>
  </si>
  <si>
    <t>DAIRY / DAIRY SUBSTITUTES</t>
  </si>
  <si>
    <t>PRODUITS LAITIERS / SUBSTITUTS</t>
  </si>
  <si>
    <t>icecream</t>
  </si>
  <si>
    <t>Ice cream</t>
  </si>
  <si>
    <t>milkdess</t>
  </si>
  <si>
    <t>Desserts containing milk or cream</t>
  </si>
  <si>
    <t>Desserts contenant du lait ou de la crème</t>
  </si>
  <si>
    <t>milkunpas</t>
  </si>
  <si>
    <t>Unpasteurized dairy milk (not including cheese)</t>
  </si>
  <si>
    <t>Produit laitier non pasteurisé (cru) (excluant le fromage)</t>
  </si>
  <si>
    <t>yogurt</t>
  </si>
  <si>
    <t>Yogurt</t>
  </si>
  <si>
    <t>Yogourt</t>
  </si>
  <si>
    <t>milkpas</t>
  </si>
  <si>
    <t>Pasteurized dairy milk*</t>
  </si>
  <si>
    <t>Lait pasteurisé*</t>
  </si>
  <si>
    <t>pwdmilk</t>
  </si>
  <si>
    <t>Powdered milk product*</t>
  </si>
  <si>
    <t>Lait en poudre*</t>
  </si>
  <si>
    <t>whipcream</t>
  </si>
  <si>
    <t>Whipped/whipping cream*</t>
  </si>
  <si>
    <t>Crème à fouetter/fouettée*</t>
  </si>
  <si>
    <t>sourcream</t>
  </si>
  <si>
    <t>Sour cream*</t>
  </si>
  <si>
    <t>Crème sure*</t>
  </si>
  <si>
    <t>CHEESE</t>
  </si>
  <si>
    <t>FROMAGE</t>
  </si>
  <si>
    <t>anycheese</t>
  </si>
  <si>
    <t>Any cheese</t>
  </si>
  <si>
    <t>Fromage</t>
  </si>
  <si>
    <t>gouda</t>
  </si>
  <si>
    <t>Gouda</t>
  </si>
  <si>
    <t>feta</t>
  </si>
  <si>
    <t>Feta</t>
  </si>
  <si>
    <t>scheese</t>
  </si>
  <si>
    <t>Brie, camembert or other soft cheese</t>
  </si>
  <si>
    <t>Brie, camembert ou autre fromage à pâte molle</t>
  </si>
  <si>
    <t>gcheese</t>
  </si>
  <si>
    <t>Cheese made from goats milk</t>
  </si>
  <si>
    <t>Fromage de lait de chèvre</t>
  </si>
  <si>
    <t>cheeseunp</t>
  </si>
  <si>
    <t>Any cheese made with unpasteurized milk</t>
  </si>
  <si>
    <t>Fromage fait de lait non pasteurisé</t>
  </si>
  <si>
    <t>cheddar</t>
  </si>
  <si>
    <t>Cheddar*</t>
  </si>
  <si>
    <t>mozz</t>
  </si>
  <si>
    <t>Mozzarella*</t>
  </si>
  <si>
    <t>parm</t>
  </si>
  <si>
    <t>Parmesan*</t>
  </si>
  <si>
    <t>hrdcheese</t>
  </si>
  <si>
    <t>Other cheeses sold as blocks/wheels*</t>
  </si>
  <si>
    <t>Fromage généralement vendu en bloc /meule*</t>
  </si>
  <si>
    <t>procheese</t>
  </si>
  <si>
    <t>Processed cheese*</t>
  </si>
  <si>
    <t>Fromage transformé*</t>
  </si>
  <si>
    <t>bvcheese</t>
  </si>
  <si>
    <t>Blue-veined cheese*</t>
  </si>
  <si>
    <t>Fromages à pâte persillée*</t>
  </si>
  <si>
    <t>fcheese</t>
  </si>
  <si>
    <t>Cottage, ricotta or other fresh cheese*</t>
  </si>
  <si>
    <t>Cottage, ricotta ou autre fromage frais*</t>
  </si>
  <si>
    <t>gscheese</t>
  </si>
  <si>
    <t>Goat/sheep milk cheese*</t>
  </si>
  <si>
    <t>Fromage de lait de chèvre/brebis*</t>
  </si>
  <si>
    <t>Dairy substitutes</t>
  </si>
  <si>
    <t>nondairymilk</t>
  </si>
  <si>
    <t>Non-dairy milk</t>
  </si>
  <si>
    <t xml:space="preserve">Substituts ou succédanés de lait </t>
  </si>
  <si>
    <t>nondairyprod</t>
  </si>
  <si>
    <t xml:space="preserve">Other non-dairy products/substitutes </t>
  </si>
  <si>
    <t>Autres produits et substituts non laitiers</t>
  </si>
  <si>
    <t>DRIED/PROCESSED/OTHER</t>
  </si>
  <si>
    <t>ALIMENTS SÉCHÉS, TRANSFORMÉS &amp; AUTRE</t>
  </si>
  <si>
    <t>flour</t>
  </si>
  <si>
    <t>Any wheat flour</t>
  </si>
  <si>
    <t>Farine de blé</t>
  </si>
  <si>
    <t>dough</t>
  </si>
  <si>
    <t>Eat, taste or lick any uncooked or unbaked dough made with wheat flour</t>
  </si>
  <si>
    <t>Pâte ou mélange à base de farine de blé non cuit mangé, goûté ou léché</t>
  </si>
  <si>
    <t>oflour</t>
  </si>
  <si>
    <t>Other flours</t>
  </si>
  <si>
    <t>Autres farines</t>
  </si>
  <si>
    <t>pbmeat</t>
  </si>
  <si>
    <t>Any plant-based meat substitutes</t>
  </si>
  <si>
    <t>Substituts de viande à base de plantes</t>
  </si>
  <si>
    <t>tofu</t>
  </si>
  <si>
    <t>Tofu</t>
  </si>
  <si>
    <t>othermeatsub</t>
  </si>
  <si>
    <t>Other plant based meat substitutes</t>
  </si>
  <si>
    <t>Autres substituts de viande d’origine végétale</t>
  </si>
  <si>
    <t>hummus</t>
  </si>
  <si>
    <t>Hummus (excluding home-made)</t>
  </si>
  <si>
    <t>Houmous (à l’exclusion du houmous maison)</t>
  </si>
  <si>
    <t>dietsup</t>
  </si>
  <si>
    <t>Dietary or nutritional supplement</t>
  </si>
  <si>
    <t xml:space="preserve">Suppléments alimentaires </t>
  </si>
  <si>
    <t>mealrepbev</t>
  </si>
  <si>
    <t>Meal replacement beverages</t>
  </si>
  <si>
    <t>Boissons vendues comme substitut de repas</t>
  </si>
  <si>
    <t>protpowder</t>
  </si>
  <si>
    <t>Protein powder</t>
  </si>
  <si>
    <t>Poudre de protéine</t>
  </si>
  <si>
    <t>probiotics</t>
  </si>
  <si>
    <t>Probiotics</t>
  </si>
  <si>
    <t>Probiotiques</t>
  </si>
  <si>
    <t>cannabis</t>
  </si>
  <si>
    <t>Food or drinks containing cannabis</t>
  </si>
  <si>
    <t>Aliments ou boissons contenant du cannabis</t>
  </si>
  <si>
    <t>pizza</t>
  </si>
  <si>
    <t>Pizzas surgelées*</t>
  </si>
  <si>
    <t>potpie</t>
  </si>
  <si>
    <t>Tourtes surgelées*</t>
  </si>
  <si>
    <t>frozenm</t>
  </si>
  <si>
    <t>Repas congelés dans un sac ou une boîte*</t>
  </si>
  <si>
    <t>frozens</t>
  </si>
  <si>
    <t>Grignotines ou hors-d'œuvre congelés*</t>
  </si>
  <si>
    <t>granola</t>
  </si>
  <si>
    <t>Barres de céréales, barres énergétiques ou autres barres protéinées*</t>
  </si>
  <si>
    <t>chips</t>
  </si>
  <si>
    <t>Croustilles ou bretzels*</t>
  </si>
  <si>
    <t>choc</t>
  </si>
  <si>
    <t>Chocolats ou bonbons contenant du chocolat*</t>
  </si>
  <si>
    <t>coldbc</t>
  </si>
  <si>
    <t>Céréales à déjeuner froides*</t>
  </si>
  <si>
    <t>hotbc</t>
  </si>
  <si>
    <t>Céréales à déjeuner chaudes*</t>
  </si>
  <si>
    <t>Aliments de style asiatique*</t>
  </si>
  <si>
    <t>Aliments de style indien*</t>
  </si>
  <si>
    <t>Aliments de style mexicain*</t>
  </si>
  <si>
    <t>Repas dans un restaurant-minute*</t>
  </si>
  <si>
    <t>BABY FOODS</t>
  </si>
  <si>
    <t>Tout type de préparations pour nourrissons*</t>
  </si>
  <si>
    <t>Préparations pour nourrissons liquide/en conserve*</t>
  </si>
  <si>
    <t>Préparations pour nourrissons en poudre*</t>
  </si>
  <si>
    <t>Aliments en purées pour nourrissons du commerce*</t>
  </si>
  <si>
    <t>Céréales pour nourrissons et tout-petits*</t>
  </si>
  <si>
    <t>GROCERY HABITS</t>
  </si>
  <si>
    <t>HABITUDES D'ÉPICERIE</t>
  </si>
  <si>
    <t>butcher</t>
  </si>
  <si>
    <t>Meat from a butcher shop</t>
  </si>
  <si>
    <t xml:space="preserve"> Viande d’une boucherie</t>
  </si>
  <si>
    <t>Food from a farmer's market or farm</t>
  </si>
  <si>
    <t>producefarm</t>
  </si>
  <si>
    <t>Produce from a farmer's market or farm</t>
  </si>
  <si>
    <t>Fruits et légumes du marché ou de la ferme d'un fermier</t>
  </si>
  <si>
    <t>Eggs from a farmer's market or farm</t>
  </si>
  <si>
    <t>Œufs du marché ou de la ferme d'un fermier</t>
  </si>
  <si>
    <t>Meat from a farmer's market or farm</t>
  </si>
  <si>
    <t>Viandes du marché ou de la ferme d'un fermier</t>
  </si>
  <si>
    <t>Cheese or dairy products from a farmer's market or farm</t>
  </si>
  <si>
    <t>Fromage et produits laitiers du marché ou de la ferme d'un fermier</t>
  </si>
  <si>
    <t>mealkit</t>
  </si>
  <si>
    <t xml:space="preserve">Food from a meal kit </t>
  </si>
  <si>
    <t>Consommé des aliments provenant d’un service de livraison de boîtes repas</t>
  </si>
  <si>
    <t xml:space="preserve">DIETS </t>
  </si>
  <si>
    <t>Sometimes or only eats organic produce</t>
  </si>
  <si>
    <t>Consomme toujours ou parfois des produits biologiques</t>
  </si>
  <si>
    <t>kosher</t>
  </si>
  <si>
    <t>Vegan diet</t>
  </si>
  <si>
    <t>Régime casher</t>
  </si>
  <si>
    <t>vegan</t>
  </si>
  <si>
    <t>Vegetarian diet</t>
  </si>
  <si>
    <t>Régime végétalien</t>
  </si>
  <si>
    <t>vegetarian</t>
  </si>
  <si>
    <t>Kosher diet</t>
  </si>
  <si>
    <t>Régime végétarien</t>
  </si>
  <si>
    <t>halal</t>
  </si>
  <si>
    <t>Halal diet</t>
  </si>
  <si>
    <t>Régime halal</t>
  </si>
  <si>
    <t>WATER</t>
  </si>
  <si>
    <t>Eau</t>
  </si>
  <si>
    <t>Drank water supplied to residence</t>
  </si>
  <si>
    <t>Eau potable fournie à la résidence</t>
  </si>
  <si>
    <t>Water consumed</t>
  </si>
  <si>
    <t>Eau consommée</t>
  </si>
  <si>
    <t>Municipal water</t>
  </si>
  <si>
    <t>Eau de la municipalité ou de la ville</t>
  </si>
  <si>
    <t>Private well</t>
  </si>
  <si>
    <t>Puits privé</t>
  </si>
  <si>
    <t>Trucked-in water</t>
  </si>
  <si>
    <t>Eau approvisionnée par des camions-citernes</t>
  </si>
  <si>
    <t>Store-bought bottled water</t>
  </si>
  <si>
    <t>Eau embouteillée du commerce</t>
  </si>
  <si>
    <t>Cistern</t>
  </si>
  <si>
    <t>Citerne</t>
  </si>
  <si>
    <t>Untreated lake, spring or river water</t>
  </si>
  <si>
    <t>Other water source</t>
  </si>
  <si>
    <t>Autres sources d’eau</t>
  </si>
  <si>
    <t>Swam in, wade or entered lake, river, pond or stream</t>
  </si>
  <si>
    <t>Avoir bu de l'eau non traitée*</t>
  </si>
  <si>
    <t>Retrouvé dans un plan d'eau pour nager*</t>
  </si>
  <si>
    <t>Swim or go into any natural water</t>
  </si>
  <si>
    <t>Se rend dans n'importe quel type de bassin d'eau naturelle*</t>
  </si>
  <si>
    <t>Océan*</t>
  </si>
  <si>
    <t>Lac*</t>
  </si>
  <si>
    <t>Rivière*</t>
  </si>
  <si>
    <t>Natural hot spring*</t>
  </si>
  <si>
    <t>Piscine*</t>
  </si>
  <si>
    <t>Cuve thermal*</t>
  </si>
  <si>
    <t>Parc aquatique*</t>
  </si>
  <si>
    <t>Nager ou entrer dans un complexe de natation au cours des quatre dernières semaines*</t>
  </si>
  <si>
    <t>ANIMAL CONTACT</t>
  </si>
  <si>
    <t>CONTACT AVEC LES ANIMAUX</t>
  </si>
  <si>
    <t>Any contact with animals, animal waste, habitat or food*</t>
  </si>
  <si>
    <t>Contact avec un animal ou avec des excréments, l'habitat ou la nourriture d'un animal*</t>
  </si>
  <si>
    <t>animalh</t>
  </si>
  <si>
    <t>Companion animals present in the home</t>
  </si>
  <si>
    <t>Animaux de compagnie présents au domicile</t>
  </si>
  <si>
    <t>domanim</t>
  </si>
  <si>
    <t>Any contact with companion animals</t>
  </si>
  <si>
    <t>Tout contact avec des animaux de compagnie</t>
  </si>
  <si>
    <t>cat</t>
  </si>
  <si>
    <t>Cat</t>
  </si>
  <si>
    <t>Chat</t>
  </si>
  <si>
    <t>dog</t>
  </si>
  <si>
    <t>Dog</t>
  </si>
  <si>
    <t>Chien</t>
  </si>
  <si>
    <t>reptileoramphi</t>
  </si>
  <si>
    <t>Reptile or amphibian</t>
  </si>
  <si>
    <t>Reptile ou amphibien</t>
  </si>
  <si>
    <t>Reptile*</t>
  </si>
  <si>
    <t>amphi</t>
  </si>
  <si>
    <t>Amphibian*</t>
  </si>
  <si>
    <t>Amphibien*</t>
  </si>
  <si>
    <t>rodent</t>
  </si>
  <si>
    <t xml:space="preserve">Rodent </t>
  </si>
  <si>
    <t>Rongeur</t>
  </si>
  <si>
    <t>rabbit</t>
  </si>
  <si>
    <t>Rabbit</t>
  </si>
  <si>
    <t>Lapin</t>
  </si>
  <si>
    <t>hedgehog</t>
  </si>
  <si>
    <t>Hedgehog</t>
  </si>
  <si>
    <t>Hérisson</t>
  </si>
  <si>
    <t>bird</t>
  </si>
  <si>
    <t>Bird</t>
  </si>
  <si>
    <t>Oiseau</t>
  </si>
  <si>
    <t>aquari</t>
  </si>
  <si>
    <t>Fish or aquarium*</t>
  </si>
  <si>
    <t>Poisson ou aquarium*</t>
  </si>
  <si>
    <t>petwaste</t>
  </si>
  <si>
    <t>Handle pet waste or clean litter box/pet enclosure</t>
  </si>
  <si>
    <t>Manipuler les déchets des animaux domestiques ou nettoyer le bac à litière/l'enclos des animaux domestiques</t>
  </si>
  <si>
    <t>petdiarr</t>
  </si>
  <si>
    <t>Contact with pet with diarrhea</t>
  </si>
  <si>
    <t>Contact avec un animal souffrant de diarrhée</t>
  </si>
  <si>
    <t>petfood</t>
  </si>
  <si>
    <t>Handled any pet food or treats</t>
  </si>
  <si>
    <t>A manipulé de la nourriture ou des friandises pour animaux de compagnie</t>
  </si>
  <si>
    <t>animfddry</t>
  </si>
  <si>
    <t>Handled any dry pet food</t>
  </si>
  <si>
    <t>Nourriture sèche pour animaux de compagnie</t>
  </si>
  <si>
    <t>animfdcan</t>
  </si>
  <si>
    <t>Handled any canned/wet pet food</t>
  </si>
  <si>
    <t>Manipulation d'aliments en conserve ou humides pour animaux de compagnie*</t>
  </si>
  <si>
    <t>animfdraw</t>
  </si>
  <si>
    <t>Handled any raw pet food (store-bought or home-made)</t>
  </si>
  <si>
    <t>Aliments crus pour animaux de compagnie</t>
  </si>
  <si>
    <t>animfdtreat</t>
  </si>
  <si>
    <t>Handled any raw treats derived from animal parts</t>
  </si>
  <si>
    <t xml:space="preserve">Friandises crues faites de parties d’animaux </t>
  </si>
  <si>
    <t>animfdpr</t>
  </si>
  <si>
    <t>Handled any processed animal treats</t>
  </si>
  <si>
    <t>Friandises transformées pour animaux de compagnie</t>
  </si>
  <si>
    <t>animfdrod</t>
  </si>
  <si>
    <t>Handled any rodents for reptiles</t>
  </si>
  <si>
    <t>Rongeurs utilisés pour nourrir les reptiles</t>
  </si>
  <si>
    <t>Handled any rodents or insects for reptiles*</t>
  </si>
  <si>
    <t>Manipulation de rongeurs ou d'insectes pour reptiles*</t>
  </si>
  <si>
    <t>farman</t>
  </si>
  <si>
    <t>Handled any farm animals/livestock or their waste</t>
  </si>
  <si>
    <t>Manipulé des animaux de la ferme / du bétail ou leurs déchets</t>
  </si>
  <si>
    <t>cattle</t>
  </si>
  <si>
    <t>Cattle</t>
  </si>
  <si>
    <t>Bovins</t>
  </si>
  <si>
    <t xml:space="preserve">poultry </t>
  </si>
  <si>
    <t>Poultry</t>
  </si>
  <si>
    <t>pig</t>
  </si>
  <si>
    <t>Pig</t>
  </si>
  <si>
    <t>Cochons</t>
  </si>
  <si>
    <t>sheepgoat</t>
  </si>
  <si>
    <t>Sheep or goat</t>
  </si>
  <si>
    <t>Moutons et chèvres</t>
  </si>
  <si>
    <t>Cheval*</t>
  </si>
  <si>
    <t>livefarm</t>
  </si>
  <si>
    <t>Live on farm or country property</t>
  </si>
  <si>
    <t>Vécu sur une ferme ou une propriété de campagne</t>
  </si>
  <si>
    <t>visitfarm</t>
  </si>
  <si>
    <t>Visit or work on a farm, petting zoo or fair</t>
  </si>
  <si>
    <t xml:space="preserve"> Visité ou travaillé dans une ferme, ou visité un parc animalier ou une foire agricole</t>
  </si>
  <si>
    <t>pettingzoo</t>
  </si>
  <si>
    <t>Visited any petting zoo*</t>
  </si>
  <si>
    <t>Visite d'un zoo pour enfants*</t>
  </si>
  <si>
    <t>Visited any farm or barn*</t>
  </si>
  <si>
    <t>Visite d'une ferme ou d'une grange*</t>
  </si>
  <si>
    <t>Visited any agricultural fair*</t>
  </si>
  <si>
    <t>Visite d'une foire agricole*</t>
  </si>
  <si>
    <t>Visited any pet store*</t>
  </si>
  <si>
    <t>Visite d'une animalerie*</t>
  </si>
  <si>
    <t>SK</t>
  </si>
  <si>
    <t>Atlas alimentaire Canada 
(n=20 320)</t>
  </si>
  <si>
    <t>Weighted proportions of food, animal and water exposures in the past seven days, by province/territory and nationally</t>
  </si>
  <si>
    <t>BC</t>
  </si>
  <si>
    <t>AB</t>
  </si>
  <si>
    <t>MB</t>
  </si>
  <si>
    <t>ON</t>
  </si>
  <si>
    <t>QC</t>
  </si>
  <si>
    <t>NB</t>
  </si>
  <si>
    <t>NS</t>
  </si>
  <si>
    <t>PE</t>
  </si>
  <si>
    <t>NL</t>
  </si>
  <si>
    <t>YT</t>
  </si>
  <si>
    <t>NT</t>
  </si>
  <si>
    <t>NU</t>
  </si>
  <si>
    <t xml:space="preserve">Alfalfa sprouts </t>
  </si>
  <si>
    <t>Other spices*</t>
  </si>
  <si>
    <t>Any store-bought prepared salads?*</t>
  </si>
  <si>
    <t>Fresh mango</t>
  </si>
  <si>
    <t>Frozen mango</t>
  </si>
  <si>
    <t>Dried mango</t>
  </si>
  <si>
    <t xml:space="preserve">        Store-bought frozen beef patties</t>
  </si>
  <si>
    <t>Turkey pieces and parts</t>
  </si>
  <si>
    <t>Veal or calf liver consumed raw or undercooked</t>
  </si>
  <si>
    <r>
      <t>Hunted or farmed deer</t>
    </r>
    <r>
      <rPr>
        <b/>
        <vertAlign val="superscript"/>
        <sz val="8"/>
        <color rgb="FF000000"/>
        <rFont val="Calibri"/>
        <family val="2"/>
        <scheme val="minor"/>
      </rPr>
      <t>1</t>
    </r>
  </si>
  <si>
    <t>Not asked</t>
  </si>
  <si>
    <r>
      <t>Other hunted meats</t>
    </r>
    <r>
      <rPr>
        <b/>
        <vertAlign val="superscript"/>
        <sz val="8"/>
        <color rgb="FF000000"/>
        <rFont val="Calibri"/>
        <family val="2"/>
        <scheme val="minor"/>
      </rPr>
      <t>1</t>
    </r>
  </si>
  <si>
    <t>Shawarma or donair</t>
  </si>
  <si>
    <t xml:space="preserve">DAIRY </t>
  </si>
  <si>
    <t>DAIRY SUBSTITUTES</t>
  </si>
  <si>
    <t>Frozen pizza*</t>
  </si>
  <si>
    <t>Frozen pot pies*</t>
  </si>
  <si>
    <t>Frozen meals in a bag or box*</t>
  </si>
  <si>
    <t>Frozen snack foods/appetizers*</t>
  </si>
  <si>
    <t>Granola bars, power bars, or other protein bars*</t>
  </si>
  <si>
    <t>Chips or pretzels*</t>
  </si>
  <si>
    <t>Chocolate or chocolate-containing candy*</t>
  </si>
  <si>
    <t>Cold breakfast cereal*</t>
  </si>
  <si>
    <t>Hot breakfast cereal*</t>
  </si>
  <si>
    <t>Asian style foods*</t>
  </si>
  <si>
    <t>Indian style foods*</t>
  </si>
  <si>
    <t>Mexican style foods*</t>
  </si>
  <si>
    <t>Meal from a fast food restaurant*</t>
  </si>
  <si>
    <t>Any baby formula*</t>
  </si>
  <si>
    <t>Liquid*</t>
  </si>
  <si>
    <t>Powder*</t>
  </si>
  <si>
    <t>Store-bought pureed baby food*</t>
  </si>
  <si>
    <t>Infant/toddler cereal*</t>
  </si>
  <si>
    <t>FOOD SHOPPING PRACTICES</t>
  </si>
  <si>
    <t>Food from farmer's market or farm</t>
  </si>
  <si>
    <t>DIETS</t>
  </si>
  <si>
    <t>Always or sometimes eats organic produce</t>
  </si>
  <si>
    <t>Raw water consumption*</t>
  </si>
  <si>
    <t>Swim or go into any water*</t>
  </si>
  <si>
    <t>Swim or go into any natural water*</t>
  </si>
  <si>
    <t>Ocean*</t>
  </si>
  <si>
    <t>Lake*</t>
  </si>
  <si>
    <t>River*</t>
  </si>
  <si>
    <t>Pool*</t>
  </si>
  <si>
    <t>Hot tub*</t>
  </si>
  <si>
    <t>Recreational waterpark*</t>
  </si>
  <si>
    <t>Swim or go into a swimming facility in the last 4 weeks*</t>
  </si>
  <si>
    <t>Handled any canned/wet pet food*</t>
  </si>
  <si>
    <t>Horse (contact with)*</t>
  </si>
  <si>
    <t>no data</t>
  </si>
  <si>
    <t>Canada. Infectious Disease Prevention Branch. Foodbook Report. Guelph: Public Health Agency of Canada; 2024.</t>
  </si>
  <si>
    <t xml:space="preserve">1 Question was only asked in the provinces </t>
  </si>
  <si>
    <t xml:space="preserve">Rapport Atlas alimentaire, Tableau 6 : Proportions d’expositions aux aliments, aux animaux et à l’eau au cours des sept derniers jours, par province/territoire et à l’échelle nationale  </t>
  </si>
  <si>
    <t>C.-B.</t>
  </si>
  <si>
    <t>Sask.</t>
  </si>
  <si>
    <t>Man.</t>
  </si>
  <si>
    <t>Ont.</t>
  </si>
  <si>
    <t>Qc</t>
  </si>
  <si>
    <t>N.-B.</t>
  </si>
  <si>
    <t>N.-É.</t>
  </si>
  <si>
    <t>Î.-P.-É.</t>
  </si>
  <si>
    <t>T.-N.-L.</t>
  </si>
  <si>
    <t>Yn</t>
  </si>
  <si>
    <t>T. N.-O.</t>
  </si>
  <si>
    <t>Nun.</t>
  </si>
  <si>
    <t>Tomates cerises ou tomates raisins</t>
  </si>
  <si>
    <t>Légumes-feuilles préemballés, entiers ou émincés (à l’exclusion des kits de salade préemballées dans un sac ou un contenant)</t>
  </si>
  <si>
    <t>Germes de haricot</t>
  </si>
  <si>
    <t>Autres graines germées</t>
  </si>
  <si>
    <t>Tout type d'oignons</t>
  </si>
  <si>
    <t xml:space="preserve">HERBES </t>
  </si>
  <si>
    <t>Herbes fraîches</t>
  </si>
  <si>
    <t>Autre herbes fraîches</t>
  </si>
  <si>
    <t>SALADES ET TREMPETTES PRÉPARÉES DU COMMERCE</t>
  </si>
  <si>
    <t>Sac de fruits surgelés ou de petits fruits</t>
  </si>
  <si>
    <t>Smoothies aux fruits faits maison ou achetés en magasin</t>
  </si>
  <si>
    <t>Amandes (sauf le beurre ou la tartinade d’amandes)</t>
  </si>
  <si>
    <t>Tout type de graines</t>
  </si>
  <si>
    <t>Graines de chia/poudre de graines de chia</t>
  </si>
  <si>
    <t>Bœuf (excluant les charcuteries)</t>
  </si>
  <si>
    <t xml:space="preserve">Bœuf haché consommé cru ou pas assez cuit </t>
  </si>
  <si>
    <t>Tout type d'hamburgers</t>
  </si>
  <si>
    <t>Galettes de bœuf achetées congelées</t>
  </si>
  <si>
    <t>Autres produits de bœuf entier (p. ex. côtes levées ou rosbif)</t>
  </si>
  <si>
    <t>Tout porc (sauf les charcuteries)</t>
  </si>
  <si>
    <t>Saucisse de porc (sauf les saucissons)</t>
  </si>
  <si>
    <t>Porc en morceaux ou en pièces</t>
  </si>
  <si>
    <t>Porc consommé cru ou présentant encore une coloration rosée</t>
  </si>
  <si>
    <t>VOLAILLES</t>
  </si>
  <si>
    <t>Poulet (sauf les charcuteries)</t>
  </si>
  <si>
    <t>Poulet pané du commerce acheté congelé</t>
  </si>
  <si>
    <t>Produits de poulet farci du commerce</t>
  </si>
  <si>
    <t>Produits de poulet farci surgelés achetés en magasin</t>
  </si>
  <si>
    <t>Poulet entier rôti acheté dans un magasin</t>
  </si>
  <si>
    <t>Saucisse de poulet (sauf les saucissons)</t>
  </si>
  <si>
    <t>Dinde (à l’exclusion de la charcuterie)</t>
  </si>
  <si>
    <t>Dinde en morceaux ou en pièces</t>
  </si>
  <si>
    <t>Autres types de volaille (excluant les charcuteries)</t>
  </si>
  <si>
    <t>Charcuteries/viandes froides</t>
  </si>
  <si>
    <r>
      <t>Chevreuil chassé ou d’élevage</t>
    </r>
    <r>
      <rPr>
        <b/>
        <vertAlign val="superscript"/>
        <sz val="8"/>
        <color rgb="FF000000"/>
        <rFont val="Calibri"/>
        <family val="2"/>
      </rPr>
      <t>1</t>
    </r>
  </si>
  <si>
    <t>Pas demandé</t>
  </si>
  <si>
    <r>
      <t>Autres viandes chassées (sauf les fruits de mer)</t>
    </r>
    <r>
      <rPr>
        <b/>
        <vertAlign val="superscript"/>
        <sz val="8"/>
        <color rgb="FF000000"/>
        <rFont val="Calibri"/>
        <family val="2"/>
      </rPr>
      <t>1</t>
    </r>
  </si>
  <si>
    <t xml:space="preserve">Fruits de mer </t>
  </si>
  <si>
    <t xml:space="preserve">Poisson consommé cru </t>
  </si>
  <si>
    <t>Crevettes/écrevisses</t>
  </si>
  <si>
    <t>Huîtres consommées crues</t>
  </si>
  <si>
    <t>Œufs crus ou pas assez cuits</t>
  </si>
  <si>
    <t>PRODUITS LAITIERS</t>
  </si>
  <si>
    <t>Crème glacée</t>
  </si>
  <si>
    <t>Lait non pasteurisé (cru), sauf le fromage</t>
  </si>
  <si>
    <t>Brie, camembert ou autres fromages à pâte molle</t>
  </si>
  <si>
    <t>Fromage fait de lait de chèvre</t>
  </si>
  <si>
    <t>Fromage fait de lait cru non pasteurisé</t>
  </si>
  <si>
    <t>Substituts de produits laitiers</t>
  </si>
  <si>
    <t>Succédanés du lait</t>
  </si>
  <si>
    <t>Autres aliments</t>
  </si>
  <si>
    <t>Manger/goûter de la pâte non cuite/pâte faite de farine de blé</t>
  </si>
  <si>
    <t>Tout substitut de viande à base de plantes</t>
  </si>
  <si>
    <t>Autre substitut d’origine végétale</t>
  </si>
  <si>
    <t>Houmous (sauf le houmous fait maison)</t>
  </si>
  <si>
    <t>Suppléments alimentaires ou nutritionnels</t>
  </si>
  <si>
    <t>Boissons vendues comme substituts de repas</t>
  </si>
  <si>
    <t>Aliments pour Nourrissons</t>
  </si>
  <si>
    <t>Consommation de viande provenant d’une boucherie</t>
  </si>
  <si>
    <t>Consommation d’aliments provenant d’un marché agricole</t>
  </si>
  <si>
    <t>Consommation de produits provenant d’un marché agricole</t>
  </si>
  <si>
    <t>Consommation d’œufs provenant d’un marché agricole</t>
  </si>
  <si>
    <t>Consommation de viande provenant d’un marché agricole</t>
  </si>
  <si>
    <t>Consommation de fromage d’un marché agricole</t>
  </si>
  <si>
    <t>Consommation de nourriture provenant d’une trousse-repas préparée</t>
  </si>
  <si>
    <t xml:space="preserve">Diets </t>
  </si>
  <si>
    <t>EAU</t>
  </si>
  <si>
    <t>Consommation de l’eau potable fournie à la résidence</t>
  </si>
  <si>
    <t xml:space="preserve">Consommation d’eau </t>
  </si>
  <si>
    <t>Consommation d’eau : municipale/ville</t>
  </si>
  <si>
    <t>Consommation d’eau : puits privé</t>
  </si>
  <si>
    <t>Consommation d’eau : eau approvisionnée par des camions-citernes</t>
  </si>
  <si>
    <t>Consommation d’eau : eau embouteillée achetée en magasin</t>
  </si>
  <si>
    <t>Consommation d’eau : citerne</t>
  </si>
  <si>
    <t>Consommation d’eau : eau de lac, de source ou de rivière non traitée</t>
  </si>
  <si>
    <t>Consommation d’eau : autre source d’eau</t>
  </si>
  <si>
    <t>Nage dans de l’eau naturelle</t>
  </si>
  <si>
    <t>Animaux de compagnie à la maison</t>
  </si>
  <si>
    <t>Contact avec des animaux de compagnie ou manipulation</t>
  </si>
  <si>
    <t>Chiens</t>
  </si>
  <si>
    <t>Chats</t>
  </si>
  <si>
    <t>Reptiles ou amphibiens</t>
  </si>
  <si>
    <t>Rongeurs</t>
  </si>
  <si>
    <t>Lapins</t>
  </si>
  <si>
    <t>Hérissons</t>
  </si>
  <si>
    <t>Oiseaux</t>
  </si>
  <si>
    <t>Manipulation d’excréments d’animaux de compagnie ou nettoyage de l’enclos pour animaux</t>
  </si>
  <si>
    <t>Contact avec un animal de compagnie souffrant de diarrhée</t>
  </si>
  <si>
    <t>Manipulation d’aliments et de gâteries pour animaux de compagnie</t>
  </si>
  <si>
    <t>Aliments secs pour animaux de compagnie</t>
  </si>
  <si>
    <t>Produits crus dérivés de parties d’animaux</t>
  </si>
  <si>
    <t>Friandises transformées pour animaux</t>
  </si>
  <si>
    <t>Rongeurs servant à nourrir des reptiles</t>
  </si>
  <si>
    <t>Volaille</t>
  </si>
  <si>
    <t>Cochon</t>
  </si>
  <si>
    <t>Mouton ou chèvre</t>
  </si>
  <si>
    <t>Vivre sur une ferme ou une propriété de campagne</t>
  </si>
  <si>
    <t>Visite ou travail à la ferme, au zoo pour enfants ou à la foire</t>
  </si>
  <si>
    <t>1 La question n’a été posée que dans les provinces.</t>
  </si>
  <si>
    <t>Iceberg lettuce</t>
  </si>
  <si>
    <t>Romaine lettuce</t>
  </si>
  <si>
    <t>Cherry or grape tomatoes</t>
  </si>
  <si>
    <t>Tomatoes on a sandwich, burger or taco at restaurant or fast food establishment*</t>
  </si>
  <si>
    <t>Lettuce or leafy greens on a sandwich, burger or taco at restaurant or fast  food establishment*</t>
  </si>
  <si>
    <t>Q34_A</t>
  </si>
  <si>
    <t>Q34_B</t>
  </si>
  <si>
    <t>Q34_C</t>
  </si>
  <si>
    <t>Q34_D</t>
  </si>
  <si>
    <t>Q34_E</t>
  </si>
  <si>
    <t>psaladstor</t>
  </si>
  <si>
    <t>pastasal</t>
  </si>
  <si>
    <t>fruitsal</t>
  </si>
  <si>
    <t>salsa</t>
  </si>
  <si>
    <t>csalad</t>
  </si>
  <si>
    <t>unpjorc</t>
  </si>
  <si>
    <t>fruitbz</t>
  </si>
  <si>
    <t>anyfruitz</t>
  </si>
  <si>
    <t>tahinifb1</t>
  </si>
  <si>
    <t>anyseed</t>
  </si>
  <si>
    <t>Q90</t>
  </si>
  <si>
    <t>Q109_A</t>
  </si>
  <si>
    <t>Q109_B</t>
  </si>
  <si>
    <t>Q109_C</t>
  </si>
  <si>
    <t>Q110_Q111_dv</t>
  </si>
  <si>
    <t>Q1</t>
  </si>
  <si>
    <t>Q3</t>
  </si>
  <si>
    <t>Q4</t>
  </si>
  <si>
    <t>foodfarm</t>
  </si>
  <si>
    <t>eggfarm</t>
  </si>
  <si>
    <t>meatfarm</t>
  </si>
  <si>
    <t>dairyfarm</t>
  </si>
  <si>
    <t>Q2</t>
  </si>
  <si>
    <t>organic</t>
  </si>
  <si>
    <t>Q120_A</t>
  </si>
  <si>
    <t>Q120_B</t>
  </si>
  <si>
    <t>Q120_C</t>
  </si>
  <si>
    <t>Q120_D</t>
  </si>
  <si>
    <t>Q118</t>
  </si>
  <si>
    <t>Q119</t>
  </si>
  <si>
    <t>Frozen meals in a bag or box *</t>
  </si>
  <si>
    <t>Liquid baby formula*</t>
  </si>
  <si>
    <t>Powder baby formula*</t>
  </si>
  <si>
    <t>Se rend dans n'importe quel type de bassin d'eau naturelle</t>
  </si>
  <si>
    <t>naturalw</t>
  </si>
  <si>
    <t>Swam in, wade or entered lake, river, pond or stream*</t>
  </si>
  <si>
    <t>A nagé, pataugé ou est entré dans un lac, une rivière, un étang ou un ruisseau*</t>
  </si>
  <si>
    <t>drankhomew</t>
  </si>
  <si>
    <t>cmunicipal</t>
  </si>
  <si>
    <t>cwell</t>
  </si>
  <si>
    <t>ctruckedin</t>
  </si>
  <si>
    <t>cbottled</t>
  </si>
  <si>
    <t>ccistern</t>
  </si>
  <si>
    <t>cnottreated</t>
  </si>
  <si>
    <t>cotherw</t>
  </si>
  <si>
    <t>pool</t>
  </si>
  <si>
    <t>hottub</t>
  </si>
  <si>
    <t>waterpark</t>
  </si>
  <si>
    <t>swim</t>
  </si>
  <si>
    <t>animalcont</t>
  </si>
  <si>
    <t>rept</t>
  </si>
  <si>
    <t>rodentsinsect</t>
  </si>
  <si>
    <t>horsecontact</t>
  </si>
  <si>
    <t>farmvisit</t>
  </si>
  <si>
    <t>fairvisit</t>
  </si>
  <si>
    <t>petstorevisit</t>
  </si>
  <si>
    <t xml:space="preserve">*Foodbook 1 exposure </t>
  </si>
  <si>
    <t>* Atlas alimentaire 1 exposition</t>
  </si>
  <si>
    <t>Version 1.0 -- July 24, 2024</t>
  </si>
  <si>
    <t>Public Health Agency of Canada Infectious Disease and Vaccination Programs Branch. Foodbook 2.0 Report; 2024</t>
  </si>
  <si>
    <t>Agence de la santé publique du Canada Direction générale des programmes sur les maladies infectieuses et de la vaccination. Rapport sur l'atlas alimentaire 2,0 ; 2024</t>
  </si>
  <si>
    <t>Roma/plum tomatoes*</t>
  </si>
  <si>
    <t>Hothouse tomatoes*</t>
  </si>
  <si>
    <t>Beefsteak tomatoes*</t>
  </si>
  <si>
    <t>Home-made hamburgers*</t>
  </si>
  <si>
    <t>Hamburgers from a restaurant or fast food establishment*</t>
  </si>
  <si>
    <t>Horse*</t>
  </si>
  <si>
    <r>
      <rPr>
        <b/>
        <sz val="11"/>
        <color theme="1"/>
        <rFont val="Calibri"/>
        <family val="2"/>
        <scheme val="minor"/>
      </rPr>
      <t>HOW TO USE THIS TOOL:
Tool A</t>
    </r>
    <r>
      <rPr>
        <sz val="11"/>
        <rFont val="Calibri"/>
        <family val="2"/>
      </rPr>
      <t xml:space="preserve">
Select your province/territory of interest in cell P1. Enter the total number of cases that reported Yes (Y), Probably (P), No (N) or Don't Know (DK) to each of the food exposures listed and the tool will do everything else!  The formulas used in Tool A for each calculated cell are as follows:
Column J calculates the percentage of cases who reported Yes (Y) and Probably (P) by dividing the sum of column C (Yes) and column D (Probably) by the sum of columns C (Yes), D (Probably), and E (No), and multiplying it my 100 to obtain a percentage.
Column G calculates the sum of column C (Yes) and column D (Probably)
Column H calculates the sum of  columns C (Yes), D (Probably), and E (No)
Column K is the data from the Public Health Agency of Canada's Foodbook 2.0 study.
Column L calculates the binomial probability of each food item using the reference data.
Column M determines whether each exposure of interest is significant: if the p-value is less than, or equal to 0.05 AND the proportion of individuals who reported consuming a food item is greater than the Reference, OR, if no reference value exists, then if the value is greater than or equal to 60%
</t>
    </r>
    <r>
      <rPr>
        <b/>
        <sz val="11"/>
        <rFont val="Calibri"/>
        <family val="2"/>
      </rPr>
      <t xml:space="preserve">Tool B
</t>
    </r>
    <r>
      <rPr>
        <sz val="11"/>
        <rFont val="Calibri"/>
        <family val="2"/>
      </rPr>
      <t>Enter your variable names and values for "Yes", "Probably", "No" and "Don't know" into the sheet "Values-Valeurs". Ensure that all of your variable names and labels are included in the "Variables" sheet. If the variable is not in Foodbook, then make sure that the value in Column B is equal to "381".</t>
    </r>
  </si>
  <si>
    <r>
      <rPr>
        <b/>
        <sz val="11"/>
        <color theme="1"/>
        <rFont val="Calibri"/>
        <family val="2"/>
        <scheme val="minor"/>
      </rPr>
      <t>COMMENT UTILISER L'OUTIL :
Outil A</t>
    </r>
    <r>
      <rPr>
        <sz val="11"/>
        <rFont val="Calibri"/>
      </rPr>
      <t xml:space="preserve">
Inscrivez le nombre total de cas qui ont indiqué « Oui » (O), « Probablement » (P), « Non » (N) ou « Ne sait pas » (NSP) pour chacune des expositions alimentaires énumérées, et l'outil fera tout le reste!                                                                                                                                                                                                                                                                                                                La colonne J calcule le pourcentage de cas qui ont déclaré Oui (Y) et Probablement (P) en divisant la somme des colonnes C (Oui) et D (Probablement) par la somme des colonnes C (Oui), D (Probablement), et E (Non), et en multipliant le résultat par 100 pour obtenir un pourcentage.
La colonne G calcule la somme des colonnes C (Oui) et D (Probablement).
La colonne H est la somme des colonnes C (Oui), D (Probablement) et E (Non).
La colonne K correspond aux données de l'étude Foodbook 2.0 de l'Agence de la santé publique du Canada.
La colonne L calcule la probabilité binomiale de chaque aliment en utilisant les données de référence.
La colonne M détermine si chaque exposition d'intérêt est significative : si la valeur p est inférieure ou égale à 0,05 ET si la proportion de personnes ayant déclaré avoir consommé un aliment est supérieure à la valeur de référence, OU, s'il n'existe pas de valeur de référence, si la valeur est supérieure ou égale à 60 %.
Traduit avec DeepL.com (version gratuite)
</t>
    </r>
    <r>
      <rPr>
        <b/>
        <sz val="11"/>
        <rFont val="Calibri"/>
        <family val="2"/>
      </rPr>
      <t xml:space="preserve">Outil B
</t>
    </r>
    <r>
      <rPr>
        <sz val="11"/>
        <rFont val="Calibri"/>
        <family val="2"/>
      </rPr>
      <t>Inscrivez les noms de variables et valeurs pour « Oui », « Probablement », « Non » ou « Ne sait pas »  dans la feuille « Values-Valeurs». Assurez-vous que tous les noms de variables sont inclus dans la feuille « Variables ». Si la variable n'est pas dans Foodbook, assurez-vous que la valeur de la colonne B  est égale à «381».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</si>
</sst>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0"/>
  </numFmts>
  <fonts count="43"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scheme val="minor"/>
    </font>
    <font>
      <sz val="11"/>
      <color theme="1"/>
      <name val="Calibri"/>
      <family val="2"/>
    </font>
    <font>
      <b/>
      <sz val="11"/>
      <name val="Calibri"/>
      <family val="2"/>
    </font>
    <font>
      <b/>
      <sz val="8"/>
      <color rgb="FF000000"/>
      <name val="Calibri"/>
      <family val="2"/>
    </font>
    <font>
      <b/>
      <sz val="8"/>
      <color rgb="FF618D1A"/>
      <name val="Calibri"/>
      <family val="2"/>
    </font>
    <font>
      <sz val="8"/>
      <color rgb="FF000000"/>
      <name val="Calibri"/>
      <family val="2"/>
    </font>
    <font>
      <i/>
      <sz val="8"/>
      <color rgb="FF000000"/>
      <name val="Calibri"/>
      <family val="2"/>
    </font>
    <font>
      <sz val="8"/>
      <name val="Calibri"/>
      <family val="2"/>
    </font>
    <font>
      <sz val="10"/>
      <name val="Calibri"/>
      <family val="2"/>
    </font>
    <font>
      <b/>
      <sz val="11"/>
      <name val="Calibri"/>
      <family val="2"/>
      <scheme val="minor"/>
    </font>
    <font>
      <b/>
      <sz val="18"/>
      <name val="Calibri"/>
      <family val="2"/>
      <scheme val="minor"/>
    </font>
    <font>
      <sz val="10"/>
      <name val="Calibri"/>
      <family val="2"/>
      <scheme val="minor"/>
    </font>
    <font>
      <b/>
      <sz val="11"/>
      <color theme="1"/>
      <name val="Calibri"/>
      <family val="2"/>
      <scheme val="minor"/>
    </font>
    <font>
      <sz val="8"/>
      <color theme="1"/>
      <name val="Calibri"/>
      <family val="2"/>
      <scheme val="minor"/>
    </font>
    <font>
      <b/>
      <sz val="12"/>
      <name val="Calibri"/>
      <family val="2"/>
      <scheme val="minor"/>
    </font>
    <font>
      <b/>
      <sz val="20"/>
      <name val="Calibri"/>
      <family val="2"/>
      <scheme val="minor"/>
    </font>
    <font>
      <i/>
      <sz val="11"/>
      <color theme="1"/>
      <name val="Calibri"/>
      <family val="2"/>
      <scheme val="minor"/>
    </font>
    <font>
      <b/>
      <sz val="14"/>
      <color theme="0"/>
      <name val="Calibri"/>
      <family val="2"/>
      <scheme val="minor"/>
    </font>
    <font>
      <b/>
      <sz val="12"/>
      <color theme="0"/>
      <name val="Calibri"/>
      <family val="2"/>
      <scheme val="minor"/>
    </font>
    <font>
      <b/>
      <sz val="10"/>
      <name val="Calibri"/>
      <family val="2"/>
      <scheme val="minor"/>
    </font>
    <font>
      <b/>
      <sz val="10"/>
      <name val="Calibri"/>
      <family val="2"/>
    </font>
    <font>
      <b/>
      <sz val="14"/>
      <name val="Calibri"/>
      <family val="2"/>
      <scheme val="minor"/>
    </font>
    <font>
      <sz val="8"/>
      <color rgb="FFFF0000"/>
      <name val="Calibri"/>
      <family val="2"/>
    </font>
    <font>
      <b/>
      <sz val="8"/>
      <name val="Calibri"/>
      <family val="2"/>
      <scheme val="minor"/>
    </font>
    <font>
      <b/>
      <sz val="16"/>
      <name val="Calibri"/>
      <family val="2"/>
      <scheme val="minor"/>
    </font>
    <font>
      <sz val="8"/>
      <name val="Calibri"/>
      <family val="2"/>
      <scheme val="minor"/>
    </font>
    <font>
      <b/>
      <sz val="8"/>
      <color rgb="FF000000"/>
      <name val="Calibri"/>
      <family val="2"/>
      <scheme val="minor"/>
    </font>
    <font>
      <b/>
      <sz val="8"/>
      <color rgb="FF618D1A"/>
      <name val="Calibri"/>
      <family val="2"/>
      <scheme val="minor"/>
    </font>
    <font>
      <sz val="8"/>
      <color rgb="FF000000"/>
      <name val="Calibri"/>
      <family val="2"/>
      <scheme val="minor"/>
    </font>
    <font>
      <i/>
      <sz val="8"/>
      <color rgb="FF000000"/>
      <name val="Calibri"/>
      <family val="2"/>
      <scheme val="minor"/>
    </font>
    <font>
      <b/>
      <sz val="9"/>
      <name val="Calibri"/>
      <family val="2"/>
      <scheme val="minor"/>
    </font>
    <font>
      <sz val="9"/>
      <name val="Calibri"/>
      <family val="2"/>
      <scheme val="minor"/>
    </font>
    <font>
      <b/>
      <sz val="9"/>
      <color rgb="FF000000"/>
      <name val="Calibri"/>
      <family val="2"/>
    </font>
    <font>
      <sz val="9"/>
      <name val="Calibri"/>
      <family val="2"/>
    </font>
    <font>
      <vertAlign val="superscript"/>
      <sz val="10"/>
      <name val="Calibri"/>
      <family val="2"/>
      <scheme val="minor"/>
    </font>
    <font>
      <sz val="8"/>
      <color rgb="FF333333"/>
      <name val="Calibri"/>
      <family val="2"/>
      <scheme val="minor"/>
    </font>
    <font>
      <b/>
      <vertAlign val="superscript"/>
      <sz val="8"/>
      <color rgb="FF000000"/>
      <name val="Calibri"/>
      <family val="2"/>
    </font>
    <font>
      <b/>
      <vertAlign val="superscript"/>
      <sz val="8"/>
      <color rgb="FF000000"/>
      <name val="Calibri"/>
      <family val="2"/>
      <scheme val="minor"/>
    </font>
  </fonts>
  <fills count="13">
    <fill>
      <patternFill patternType="none"/>
    </fill>
    <fill>
      <patternFill patternType="gray125"/>
    </fill>
    <fill>
      <patternFill patternType="solid">
        <fgColor rgb="FF618D1A"/>
        <bgColor indexed="64"/>
      </patternFill>
    </fill>
    <fill>
      <patternFill patternType="solid">
        <fgColor rgb="FFEBF1DE"/>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FF"/>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bottom style="thin">
        <color theme="0" tint="-0.14999847407452621"/>
      </bottom>
      <diagonal/>
    </border>
    <border>
      <left style="thin">
        <color rgb="FFA6A6A6"/>
      </left>
      <right style="thin">
        <color rgb="FFA6A6A6"/>
      </right>
      <top style="thin">
        <color rgb="FFA6A6A6"/>
      </top>
      <bottom style="thin">
        <color rgb="FFA6A6A6"/>
      </bottom>
      <diagonal/>
    </border>
  </borders>
  <cellStyleXfs count="5">
    <xf numFmtId="0" fontId="0" fillId="0" borderId="0"/>
    <xf numFmtId="9" fontId="4" fillId="0" borderId="0" applyFont="0" applyFill="0" applyBorder="0" applyAlignment="0" applyProtection="0"/>
    <xf numFmtId="0" fontId="3" fillId="0" borderId="0"/>
    <xf numFmtId="0" fontId="4" fillId="0" borderId="0"/>
    <xf numFmtId="43" fontId="4" fillId="0" borderId="0" applyFont="0" applyFill="0" applyBorder="0" applyAlignment="0" applyProtection="0"/>
  </cellStyleXfs>
  <cellXfs count="286">
    <xf numFmtId="0" fontId="0" fillId="0" borderId="0" xfId="0"/>
    <xf numFmtId="164" fontId="13" fillId="0" borderId="0" xfId="0" applyNumberFormat="1" applyFont="1" applyAlignment="1">
      <alignment horizontal="center" vertical="center"/>
    </xf>
    <xf numFmtId="0" fontId="13" fillId="0" borderId="0" xfId="0" applyFont="1" applyAlignment="1">
      <alignment horizontal="center" vertical="center"/>
    </xf>
    <xf numFmtId="164" fontId="10" fillId="0" borderId="0" xfId="0" applyNumberFormat="1" applyFont="1" applyAlignment="1">
      <alignment horizontal="center" vertical="center"/>
    </xf>
    <xf numFmtId="0" fontId="15" fillId="0" borderId="0" xfId="0" applyFont="1" applyAlignment="1">
      <alignment horizontal="center" vertical="center"/>
    </xf>
    <xf numFmtId="0" fontId="4" fillId="0" borderId="0" xfId="0" applyFont="1"/>
    <xf numFmtId="164" fontId="9" fillId="0" borderId="0" xfId="0" applyNumberFormat="1" applyFont="1" applyAlignment="1">
      <alignment horizontal="center" vertical="center"/>
    </xf>
    <xf numFmtId="0" fontId="13" fillId="0" borderId="0" xfId="0" applyFont="1" applyAlignment="1">
      <alignment horizontal="center"/>
    </xf>
    <xf numFmtId="0" fontId="15" fillId="0" borderId="0" xfId="0" applyFont="1" applyAlignment="1">
      <alignment vertical="center"/>
    </xf>
    <xf numFmtId="0" fontId="16" fillId="0" borderId="0" xfId="0" applyFont="1" applyAlignment="1" applyProtection="1">
      <alignment horizontal="center"/>
      <protection locked="0"/>
    </xf>
    <xf numFmtId="0" fontId="5" fillId="0" borderId="0" xfId="0" applyFont="1" applyProtection="1">
      <protection locked="0"/>
    </xf>
    <xf numFmtId="0" fontId="8" fillId="0" borderId="1" xfId="0" applyFont="1" applyBorder="1" applyAlignment="1">
      <alignment vertical="center" wrapText="1"/>
    </xf>
    <xf numFmtId="1" fontId="10" fillId="0" borderId="1" xfId="0" applyNumberFormat="1" applyFont="1" applyBorder="1" applyAlignment="1">
      <alignment horizontal="center" vertical="center"/>
    </xf>
    <xf numFmtId="9" fontId="10" fillId="0" borderId="1" xfId="1" applyFont="1" applyFill="1" applyBorder="1" applyAlignment="1">
      <alignment horizontal="center" vertical="center"/>
    </xf>
    <xf numFmtId="164" fontId="10" fillId="0" borderId="1" xfId="0" applyNumberFormat="1" applyFont="1" applyBorder="1" applyAlignment="1">
      <alignment horizontal="center" vertical="center"/>
    </xf>
    <xf numFmtId="1" fontId="10" fillId="5" borderId="1" xfId="0" applyNumberFormat="1" applyFont="1" applyFill="1" applyBorder="1" applyAlignment="1">
      <alignment horizontal="center" vertical="center"/>
    </xf>
    <xf numFmtId="49" fontId="15" fillId="0" borderId="0" xfId="0" applyNumberFormat="1" applyFont="1" applyAlignment="1">
      <alignment vertical="center"/>
    </xf>
    <xf numFmtId="49" fontId="5" fillId="0" borderId="0" xfId="0" applyNumberFormat="1" applyFont="1" applyAlignment="1" applyProtection="1">
      <alignment horizontal="right"/>
      <protection locked="0"/>
    </xf>
    <xf numFmtId="49" fontId="0" fillId="0" borderId="0" xfId="0" applyNumberFormat="1"/>
    <xf numFmtId="165" fontId="18" fillId="0" borderId="1" xfId="0" quotePrefix="1" applyNumberFormat="1" applyFont="1" applyBorder="1" applyAlignment="1">
      <alignment horizontal="center" vertical="center"/>
    </xf>
    <xf numFmtId="164" fontId="18" fillId="0" borderId="1" xfId="0" quotePrefix="1" applyNumberFormat="1" applyFont="1" applyBorder="1" applyAlignment="1">
      <alignment horizontal="center" vertical="center"/>
    </xf>
    <xf numFmtId="0" fontId="8" fillId="4" borderId="3" xfId="0" applyFont="1" applyFill="1" applyBorder="1" applyAlignment="1">
      <alignment vertical="center" wrapText="1"/>
    </xf>
    <xf numFmtId="0" fontId="4" fillId="4" borderId="3" xfId="0" applyFont="1" applyFill="1" applyBorder="1"/>
    <xf numFmtId="0" fontId="20" fillId="0" borderId="0" xfId="0" applyFont="1" applyAlignment="1">
      <alignment vertical="center"/>
    </xf>
    <xf numFmtId="49" fontId="8" fillId="4" borderId="3" xfId="0" applyNumberFormat="1" applyFont="1" applyFill="1" applyBorder="1" applyAlignment="1">
      <alignment vertical="center" wrapText="1"/>
    </xf>
    <xf numFmtId="0" fontId="0" fillId="4" borderId="3" xfId="0" applyFill="1" applyBorder="1"/>
    <xf numFmtId="0" fontId="16" fillId="0" borderId="1" xfId="0" applyFont="1" applyBorder="1" applyAlignment="1">
      <alignment horizontal="center" vertical="center" wrapText="1"/>
    </xf>
    <xf numFmtId="49" fontId="16" fillId="0" borderId="1" xfId="0" applyNumberFormat="1" applyFont="1" applyBorder="1" applyAlignment="1">
      <alignment horizontal="center" vertical="center" wrapText="1"/>
    </xf>
    <xf numFmtId="0" fontId="20" fillId="0" borderId="0" xfId="0" applyFont="1" applyAlignment="1">
      <alignment horizontal="center" vertical="center"/>
    </xf>
    <xf numFmtId="0" fontId="14" fillId="7" borderId="6" xfId="0" applyFont="1" applyFill="1" applyBorder="1" applyAlignment="1">
      <alignment horizontal="left" vertical="center"/>
    </xf>
    <xf numFmtId="0" fontId="20" fillId="7" borderId="7" xfId="0" applyFont="1" applyFill="1" applyBorder="1" applyAlignment="1">
      <alignment horizontal="center" vertical="center"/>
    </xf>
    <xf numFmtId="0" fontId="20" fillId="7" borderId="8" xfId="0" applyFont="1" applyFill="1" applyBorder="1" applyAlignment="1">
      <alignment horizontal="center" vertical="center"/>
    </xf>
    <xf numFmtId="0" fontId="17" fillId="0" borderId="0" xfId="0" applyFont="1"/>
    <xf numFmtId="0" fontId="0" fillId="0" borderId="0" xfId="0" applyAlignment="1">
      <alignment vertical="center"/>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right" vertical="center"/>
    </xf>
    <xf numFmtId="10" fontId="5" fillId="0" borderId="0" xfId="0" applyNumberFormat="1" applyFont="1" applyAlignment="1">
      <alignment horizontal="center" vertical="center"/>
    </xf>
    <xf numFmtId="0" fontId="22" fillId="6" borderId="0" xfId="0" applyFont="1" applyFill="1" applyAlignment="1">
      <alignment horizontal="center" vertical="center"/>
    </xf>
    <xf numFmtId="0" fontId="23" fillId="6" borderId="0" xfId="0" applyFont="1" applyFill="1" applyAlignment="1">
      <alignment horizontal="center" vertical="center"/>
    </xf>
    <xf numFmtId="0" fontId="13" fillId="0" borderId="0" xfId="0" applyFont="1"/>
    <xf numFmtId="0" fontId="24" fillId="0" borderId="2" xfId="0" applyFont="1" applyBorder="1" applyAlignment="1">
      <alignment horizontal="center" vertical="center" wrapText="1"/>
    </xf>
    <xf numFmtId="0" fontId="24" fillId="0" borderId="3" xfId="0" applyFont="1" applyBorder="1" applyAlignment="1">
      <alignment horizontal="center" vertical="top" wrapText="1"/>
    </xf>
    <xf numFmtId="0" fontId="14" fillId="0" borderId="0" xfId="0" applyFont="1" applyAlignment="1" applyProtection="1">
      <alignment horizontal="right"/>
      <protection locked="0"/>
    </xf>
    <xf numFmtId="0" fontId="14" fillId="0" borderId="0" xfId="0" applyFont="1" applyAlignment="1">
      <alignment horizontal="center"/>
    </xf>
    <xf numFmtId="0" fontId="26" fillId="0" borderId="0" xfId="0" applyFont="1" applyAlignment="1">
      <alignment vertical="center"/>
    </xf>
    <xf numFmtId="0" fontId="24" fillId="0" borderId="1" xfId="0" applyFont="1" applyBorder="1" applyAlignment="1">
      <alignment horizontal="center" vertical="center" wrapText="1"/>
    </xf>
    <xf numFmtId="0" fontId="24" fillId="0" borderId="1" xfId="0" applyFont="1" applyBorder="1" applyAlignment="1">
      <alignment horizontal="center" vertical="top" wrapText="1"/>
    </xf>
    <xf numFmtId="0" fontId="12" fillId="0" borderId="1" xfId="0" applyFont="1" applyBorder="1" applyAlignment="1">
      <alignment horizontal="center" vertical="center"/>
    </xf>
    <xf numFmtId="0" fontId="12" fillId="0" borderId="0" xfId="0" applyFont="1" applyAlignment="1">
      <alignment vertical="center"/>
    </xf>
    <xf numFmtId="0" fontId="27" fillId="0" borderId="0" xfId="0" applyFont="1" applyAlignment="1">
      <alignment vertical="center"/>
    </xf>
    <xf numFmtId="0" fontId="12" fillId="8" borderId="1" xfId="0" applyFont="1" applyFill="1" applyBorder="1" applyAlignment="1">
      <alignment horizontal="center" vertical="center"/>
    </xf>
    <xf numFmtId="0" fontId="28" fillId="0" borderId="0" xfId="0" applyFont="1" applyAlignment="1" applyProtection="1">
      <alignment horizontal="center" vertical="center" wrapText="1"/>
      <protection locked="0"/>
    </xf>
    <xf numFmtId="0" fontId="12" fillId="0" borderId="0" xfId="0" applyFont="1"/>
    <xf numFmtId="0" fontId="28" fillId="0" borderId="0" xfId="0" applyFont="1" applyAlignment="1">
      <alignment horizontal="center" vertical="center" wrapText="1"/>
    </xf>
    <xf numFmtId="0" fontId="12" fillId="0" borderId="0" xfId="0" applyFont="1" applyAlignment="1">
      <alignment horizontal="center"/>
    </xf>
    <xf numFmtId="0" fontId="26" fillId="0" borderId="0" xfId="0" applyFont="1" applyAlignment="1">
      <alignment horizontal="left" vertical="center"/>
    </xf>
    <xf numFmtId="0" fontId="5" fillId="0" borderId="0" xfId="0" quotePrefix="1" applyFont="1" applyAlignment="1" applyProtection="1">
      <alignment horizontal="left"/>
      <protection locked="0"/>
    </xf>
    <xf numFmtId="0" fontId="12" fillId="0" borderId="1" xfId="0" applyFont="1" applyBorder="1" applyAlignment="1">
      <alignment horizontal="left" vertical="center"/>
    </xf>
    <xf numFmtId="0" fontId="0" fillId="0" borderId="0" xfId="0" applyAlignment="1">
      <alignment horizontal="left"/>
    </xf>
    <xf numFmtId="0" fontId="5" fillId="0" borderId="0" xfId="0" applyFont="1" applyAlignment="1" applyProtection="1">
      <alignment horizontal="left"/>
      <protection locked="0"/>
    </xf>
    <xf numFmtId="0" fontId="30" fillId="0" borderId="0" xfId="0" applyFont="1" applyAlignment="1">
      <alignment horizontal="center" vertical="center"/>
    </xf>
    <xf numFmtId="164" fontId="33" fillId="0" borderId="0" xfId="0" applyNumberFormat="1" applyFont="1" applyAlignment="1">
      <alignment horizontal="center" vertical="center"/>
    </xf>
    <xf numFmtId="0" fontId="30" fillId="0" borderId="0" xfId="0" applyFont="1"/>
    <xf numFmtId="164" fontId="30" fillId="0" borderId="0" xfId="0" applyNumberFormat="1" applyFont="1"/>
    <xf numFmtId="0" fontId="33" fillId="10" borderId="14" xfId="0" applyFont="1" applyFill="1" applyBorder="1" applyAlignment="1">
      <alignment horizontal="left" vertical="center" wrapText="1" indent="1"/>
    </xf>
    <xf numFmtId="164" fontId="33" fillId="3" borderId="14" xfId="0" applyNumberFormat="1" applyFont="1" applyFill="1" applyBorder="1" applyAlignment="1">
      <alignment horizontal="center" vertical="center"/>
    </xf>
    <xf numFmtId="0" fontId="33" fillId="0" borderId="14" xfId="0" applyFont="1" applyBorder="1" applyAlignment="1">
      <alignment horizontal="left" vertical="center" wrapText="1" indent="1"/>
    </xf>
    <xf numFmtId="164" fontId="33" fillId="0" borderId="14" xfId="0" applyNumberFormat="1" applyFont="1" applyBorder="1" applyAlignment="1">
      <alignment horizontal="center" vertical="center"/>
    </xf>
    <xf numFmtId="0" fontId="33" fillId="3" borderId="14" xfId="0" applyFont="1" applyFill="1" applyBorder="1" applyAlignment="1">
      <alignment horizontal="left" vertical="center" wrapText="1" indent="1"/>
    </xf>
    <xf numFmtId="0" fontId="31" fillId="3" borderId="14" xfId="0" applyFont="1" applyFill="1" applyBorder="1" applyAlignment="1">
      <alignment vertical="center" wrapText="1"/>
    </xf>
    <xf numFmtId="0" fontId="31" fillId="10" borderId="14" xfId="0" applyFont="1" applyFill="1" applyBorder="1" applyAlignment="1">
      <alignment vertical="center" wrapText="1"/>
    </xf>
    <xf numFmtId="0" fontId="31" fillId="0" borderId="14" xfId="0" applyFont="1" applyBorder="1" applyAlignment="1">
      <alignment vertical="center" wrapText="1"/>
    </xf>
    <xf numFmtId="0" fontId="31" fillId="9" borderId="14" xfId="0" applyFont="1" applyFill="1" applyBorder="1" applyAlignment="1">
      <alignment vertical="center" wrapText="1"/>
    </xf>
    <xf numFmtId="0" fontId="31" fillId="9" borderId="14" xfId="0" applyFont="1" applyFill="1" applyBorder="1" applyAlignment="1">
      <alignment horizontal="left" vertical="center" wrapText="1" indent="1"/>
    </xf>
    <xf numFmtId="0" fontId="31" fillId="0" borderId="14" xfId="0" applyFont="1" applyBorder="1" applyAlignment="1">
      <alignment horizontal="left" vertical="center" wrapText="1" indent="1"/>
    </xf>
    <xf numFmtId="0" fontId="34" fillId="3" borderId="14" xfId="0" applyFont="1" applyFill="1" applyBorder="1" applyAlignment="1">
      <alignment horizontal="left" vertical="center" wrapText="1" indent="2"/>
    </xf>
    <xf numFmtId="0" fontId="31" fillId="0" borderId="14" xfId="0" applyFont="1" applyBorder="1" applyAlignment="1">
      <alignment horizontal="left" vertical="center" wrapText="1"/>
    </xf>
    <xf numFmtId="0" fontId="31" fillId="3" borderId="14" xfId="0" applyFont="1" applyFill="1" applyBorder="1" applyAlignment="1">
      <alignment horizontal="left" vertical="center" wrapText="1"/>
    </xf>
    <xf numFmtId="0" fontId="33" fillId="10" borderId="14" xfId="0" applyFont="1" applyFill="1" applyBorder="1" applyAlignment="1">
      <alignment horizontal="left" vertical="center" wrapText="1" indent="2"/>
    </xf>
    <xf numFmtId="0" fontId="33" fillId="0" borderId="14" xfId="0" applyFont="1" applyBorder="1" applyAlignment="1">
      <alignment horizontal="left" vertical="center" wrapText="1" indent="2"/>
    </xf>
    <xf numFmtId="0" fontId="33" fillId="3" borderId="14" xfId="0" applyFont="1" applyFill="1" applyBorder="1" applyAlignment="1">
      <alignment horizontal="left" vertical="center" wrapText="1" indent="2"/>
    </xf>
    <xf numFmtId="0" fontId="33" fillId="0" borderId="14" xfId="0" applyFont="1" applyBorder="1" applyAlignment="1">
      <alignment horizontal="left" vertical="center" wrapText="1" indent="3"/>
    </xf>
    <xf numFmtId="0" fontId="31" fillId="10" borderId="14" xfId="0" applyFont="1" applyFill="1" applyBorder="1" applyAlignment="1">
      <alignment horizontal="left" vertical="center" wrapText="1"/>
    </xf>
    <xf numFmtId="0" fontId="31" fillId="9" borderId="14" xfId="0" applyFont="1" applyFill="1" applyBorder="1" applyAlignment="1">
      <alignment horizontal="center" vertical="center" wrapText="1"/>
    </xf>
    <xf numFmtId="164" fontId="33" fillId="10" borderId="14" xfId="0" applyNumberFormat="1" applyFont="1" applyFill="1" applyBorder="1" applyAlignment="1">
      <alignment horizontal="center" vertical="center"/>
    </xf>
    <xf numFmtId="0" fontId="28" fillId="10" borderId="14" xfId="0" applyFont="1" applyFill="1" applyBorder="1"/>
    <xf numFmtId="0" fontId="30" fillId="10" borderId="14" xfId="0" applyFont="1" applyFill="1" applyBorder="1" applyAlignment="1">
      <alignment horizontal="left" indent="1"/>
    </xf>
    <xf numFmtId="0" fontId="12" fillId="0" borderId="15" xfId="0" applyFont="1" applyBorder="1" applyAlignment="1">
      <alignment horizontal="center" vertical="center"/>
    </xf>
    <xf numFmtId="0" fontId="0" fillId="0" borderId="15" xfId="0" applyBorder="1"/>
    <xf numFmtId="3" fontId="13" fillId="0" borderId="0" xfId="0" applyNumberFormat="1" applyFont="1"/>
    <xf numFmtId="164" fontId="28" fillId="0" borderId="0" xfId="0" applyNumberFormat="1" applyFont="1" applyAlignment="1">
      <alignment wrapText="1"/>
    </xf>
    <xf numFmtId="164" fontId="33" fillId="0" borderId="14" xfId="0" applyNumberFormat="1" applyFont="1" applyBorder="1" applyAlignment="1">
      <alignment horizontal="center" vertical="center" wrapText="1"/>
    </xf>
    <xf numFmtId="164" fontId="33" fillId="10" borderId="14" xfId="0" applyNumberFormat="1" applyFont="1" applyFill="1" applyBorder="1" applyAlignment="1">
      <alignment horizontal="center" vertical="center" wrapText="1"/>
    </xf>
    <xf numFmtId="0" fontId="0" fillId="0" borderId="18" xfId="0" applyBorder="1"/>
    <xf numFmtId="0" fontId="0" fillId="0" borderId="19" xfId="0" applyBorder="1"/>
    <xf numFmtId="0" fontId="16" fillId="0" borderId="14" xfId="0" applyFont="1" applyBorder="1" applyAlignment="1" applyProtection="1">
      <alignment horizontal="center"/>
      <protection locked="0"/>
    </xf>
    <xf numFmtId="0" fontId="15" fillId="0" borderId="14" xfId="0" applyFont="1" applyBorder="1" applyAlignment="1">
      <alignment vertical="center"/>
    </xf>
    <xf numFmtId="49" fontId="15" fillId="0" borderId="14" xfId="0" applyNumberFormat="1" applyFont="1" applyBorder="1" applyAlignment="1">
      <alignment vertical="center"/>
    </xf>
    <xf numFmtId="0" fontId="22" fillId="6" borderId="14" xfId="0" applyFont="1" applyFill="1" applyBorder="1" applyAlignment="1">
      <alignment horizontal="center" vertical="center"/>
    </xf>
    <xf numFmtId="0" fontId="5" fillId="0" borderId="14" xfId="0" applyFont="1" applyBorder="1" applyProtection="1">
      <protection locked="0"/>
    </xf>
    <xf numFmtId="0" fontId="15" fillId="0" borderId="14" xfId="0" applyFont="1" applyBorder="1" applyAlignment="1">
      <alignment horizontal="center" vertical="center"/>
    </xf>
    <xf numFmtId="49" fontId="5" fillId="0" borderId="14" xfId="0" applyNumberFormat="1" applyFont="1" applyBorder="1" applyAlignment="1" applyProtection="1">
      <alignment horizontal="right"/>
      <protection locked="0"/>
    </xf>
    <xf numFmtId="0" fontId="14" fillId="0" borderId="14" xfId="0" applyFont="1" applyBorder="1" applyAlignment="1" applyProtection="1">
      <alignment horizontal="right"/>
      <protection locked="0"/>
    </xf>
    <xf numFmtId="0" fontId="14" fillId="0" borderId="14" xfId="0" applyFont="1" applyBorder="1" applyAlignment="1">
      <alignment horizontal="center"/>
    </xf>
    <xf numFmtId="0" fontId="24" fillId="0" borderId="14" xfId="0" applyFont="1" applyBorder="1" applyAlignment="1">
      <alignment horizontal="center" vertical="center" wrapText="1"/>
    </xf>
    <xf numFmtId="0" fontId="24" fillId="0" borderId="14" xfId="0" applyFont="1" applyBorder="1" applyAlignment="1">
      <alignment horizontal="center" vertical="top" wrapText="1"/>
    </xf>
    <xf numFmtId="0" fontId="16" fillId="0" borderId="14" xfId="0" applyFont="1" applyBorder="1" applyAlignment="1">
      <alignment horizontal="center" vertical="center" wrapText="1"/>
    </xf>
    <xf numFmtId="49" fontId="16" fillId="0" borderId="14" xfId="0" applyNumberFormat="1" applyFont="1" applyBorder="1" applyAlignment="1">
      <alignment horizontal="center" vertical="center" wrapText="1"/>
    </xf>
    <xf numFmtId="0" fontId="13" fillId="0" borderId="14" xfId="0" applyFont="1" applyBorder="1" applyAlignment="1">
      <alignment horizontal="center"/>
    </xf>
    <xf numFmtId="1" fontId="10" fillId="5" borderId="14" xfId="0" applyNumberFormat="1" applyFont="1" applyFill="1" applyBorder="1" applyAlignment="1">
      <alignment horizontal="center" vertical="center"/>
    </xf>
    <xf numFmtId="1" fontId="10" fillId="0" borderId="14" xfId="0" applyNumberFormat="1" applyFont="1" applyBorder="1" applyAlignment="1">
      <alignment horizontal="center" vertical="center"/>
    </xf>
    <xf numFmtId="9" fontId="10" fillId="0" borderId="14" xfId="1" applyFont="1" applyFill="1" applyBorder="1" applyAlignment="1">
      <alignment horizontal="center" vertical="center"/>
    </xf>
    <xf numFmtId="164" fontId="10" fillId="0" borderId="14" xfId="0" applyNumberFormat="1" applyFont="1" applyBorder="1" applyAlignment="1">
      <alignment horizontal="center" vertical="center"/>
    </xf>
    <xf numFmtId="165" fontId="18" fillId="0" borderId="14" xfId="0" quotePrefix="1" applyNumberFormat="1" applyFont="1" applyBorder="1" applyAlignment="1">
      <alignment horizontal="center" vertical="center"/>
    </xf>
    <xf numFmtId="164" fontId="18" fillId="0" borderId="14" xfId="0" quotePrefix="1" applyNumberFormat="1" applyFont="1" applyBorder="1" applyAlignment="1">
      <alignment horizontal="center" vertical="center"/>
    </xf>
    <xf numFmtId="0" fontId="35" fillId="0" borderId="14" xfId="0" applyFont="1" applyBorder="1" applyAlignment="1">
      <alignment vertical="center"/>
    </xf>
    <xf numFmtId="0" fontId="36" fillId="0" borderId="14" xfId="0" applyFont="1" applyBorder="1" applyProtection="1">
      <protection locked="0"/>
    </xf>
    <xf numFmtId="0" fontId="37" fillId="0" borderId="14" xfId="0" applyFont="1" applyBorder="1" applyAlignment="1">
      <alignment vertical="center"/>
    </xf>
    <xf numFmtId="0" fontId="38" fillId="0" borderId="18" xfId="0" applyFont="1" applyBorder="1"/>
    <xf numFmtId="0" fontId="0" fillId="0" borderId="17" xfId="0" applyBorder="1"/>
    <xf numFmtId="0" fontId="9" fillId="0" borderId="17" xfId="0" applyFont="1" applyBorder="1" applyAlignment="1">
      <alignment horizontal="center" vertical="center"/>
    </xf>
    <xf numFmtId="0" fontId="12" fillId="0" borderId="23" xfId="0" applyFont="1" applyBorder="1" applyAlignment="1">
      <alignment horizontal="center" vertical="center"/>
    </xf>
    <xf numFmtId="0" fontId="0" fillId="0" borderId="23" xfId="0" applyBorder="1"/>
    <xf numFmtId="0" fontId="12" fillId="0" borderId="14" xfId="0" applyFont="1" applyBorder="1" applyAlignment="1">
      <alignment horizontal="center" vertical="center"/>
    </xf>
    <xf numFmtId="0" fontId="8" fillId="0" borderId="14" xfId="0" applyFont="1" applyBorder="1" applyAlignment="1">
      <alignment vertical="center" wrapText="1"/>
    </xf>
    <xf numFmtId="0" fontId="9" fillId="0" borderId="14" xfId="0" applyFont="1" applyBorder="1" applyAlignment="1">
      <alignment horizontal="center" vertical="center"/>
    </xf>
    <xf numFmtId="0" fontId="10" fillId="3" borderId="14" xfId="0" applyFont="1" applyFill="1" applyBorder="1" applyAlignment="1">
      <alignment horizontal="left" vertical="center" wrapText="1" indent="1"/>
    </xf>
    <xf numFmtId="164" fontId="10" fillId="3" borderId="14" xfId="0" applyNumberFormat="1" applyFont="1" applyFill="1" applyBorder="1" applyAlignment="1">
      <alignment horizontal="center" vertical="center"/>
    </xf>
    <xf numFmtId="164" fontId="33" fillId="11" borderId="14" xfId="0" applyNumberFormat="1" applyFont="1" applyFill="1" applyBorder="1" applyAlignment="1">
      <alignment horizontal="center" vertical="center" wrapText="1"/>
    </xf>
    <xf numFmtId="0" fontId="8" fillId="0" borderId="14" xfId="0" applyFont="1" applyBorder="1" applyAlignment="1">
      <alignment horizontal="left" vertical="center" wrapText="1"/>
    </xf>
    <xf numFmtId="0" fontId="10" fillId="0" borderId="14" xfId="0" applyFont="1" applyBorder="1" applyAlignment="1">
      <alignment horizontal="left" vertical="center" wrapText="1" indent="1"/>
    </xf>
    <xf numFmtId="0" fontId="30" fillId="0" borderId="14" xfId="0" applyFont="1" applyBorder="1" applyAlignment="1">
      <alignment horizontal="left" vertical="center" wrapText="1" indent="1"/>
    </xf>
    <xf numFmtId="0" fontId="8" fillId="10" borderId="14" xfId="0" applyFont="1" applyFill="1" applyBorder="1" applyAlignment="1">
      <alignment horizontal="left" vertical="center" wrapText="1"/>
    </xf>
    <xf numFmtId="164" fontId="10" fillId="10" borderId="14" xfId="0" applyNumberFormat="1" applyFont="1" applyFill="1" applyBorder="1" applyAlignment="1">
      <alignment horizontal="center" vertical="center"/>
    </xf>
    <xf numFmtId="0" fontId="10" fillId="10" borderId="14" xfId="0" applyFont="1" applyFill="1" applyBorder="1" applyAlignment="1">
      <alignment horizontal="left" vertical="center" wrapText="1" indent="1"/>
    </xf>
    <xf numFmtId="0" fontId="8" fillId="10" borderId="14" xfId="0" applyFont="1" applyFill="1" applyBorder="1" applyAlignment="1">
      <alignment vertical="center" wrapText="1"/>
    </xf>
    <xf numFmtId="0" fontId="28" fillId="0" borderId="14" xfId="0" applyFont="1" applyBorder="1"/>
    <xf numFmtId="164" fontId="30" fillId="0" borderId="14" xfId="0" applyNumberFormat="1" applyFont="1" applyBorder="1" applyAlignment="1">
      <alignment horizontal="center"/>
    </xf>
    <xf numFmtId="0" fontId="30" fillId="0" borderId="14" xfId="0" applyFont="1" applyBorder="1" applyAlignment="1">
      <alignment horizontal="center"/>
    </xf>
    <xf numFmtId="0" fontId="30" fillId="11" borderId="14" xfId="0" applyFont="1" applyFill="1" applyBorder="1" applyAlignment="1">
      <alignment horizontal="center"/>
    </xf>
    <xf numFmtId="0" fontId="30" fillId="10" borderId="14" xfId="0" applyFont="1" applyFill="1" applyBorder="1" applyAlignment="1">
      <alignment horizontal="center"/>
    </xf>
    <xf numFmtId="0" fontId="8" fillId="9" borderId="14" xfId="0" applyFont="1" applyFill="1" applyBorder="1" applyAlignment="1">
      <alignment horizontal="left" vertical="center" wrapText="1" indent="1"/>
    </xf>
    <xf numFmtId="0" fontId="8" fillId="3" borderId="14" xfId="0" applyFont="1" applyFill="1" applyBorder="1" applyAlignment="1">
      <alignment vertical="center" wrapText="1"/>
    </xf>
    <xf numFmtId="164" fontId="10" fillId="11" borderId="14" xfId="0" applyNumberFormat="1" applyFont="1" applyFill="1" applyBorder="1" applyAlignment="1">
      <alignment horizontal="center" vertical="center"/>
    </xf>
    <xf numFmtId="0" fontId="31" fillId="9" borderId="14" xfId="0" applyFont="1" applyFill="1" applyBorder="1" applyAlignment="1">
      <alignment horizontal="left" vertical="center" wrapText="1"/>
    </xf>
    <xf numFmtId="164" fontId="10" fillId="10" borderId="14" xfId="0" applyNumberFormat="1" applyFont="1" applyFill="1" applyBorder="1" applyAlignment="1">
      <alignment horizontal="center" vertical="center" wrapText="1"/>
    </xf>
    <xf numFmtId="164" fontId="10" fillId="0" borderId="14" xfId="0" applyNumberFormat="1" applyFont="1" applyBorder="1" applyAlignment="1">
      <alignment horizontal="center" vertical="center" wrapText="1"/>
    </xf>
    <xf numFmtId="0" fontId="10" fillId="10" borderId="14" xfId="0" applyFont="1" applyFill="1" applyBorder="1" applyAlignment="1">
      <alignment horizontal="left" vertical="center" wrapText="1" indent="2"/>
    </xf>
    <xf numFmtId="0" fontId="11" fillId="0" borderId="14" xfId="0" applyFont="1" applyBorder="1" applyAlignment="1">
      <alignment horizontal="left" vertical="center" wrapText="1" indent="2"/>
    </xf>
    <xf numFmtId="0" fontId="11" fillId="10" borderId="14" xfId="0" applyFont="1" applyFill="1" applyBorder="1" applyAlignment="1">
      <alignment horizontal="left" vertical="center" wrapText="1" indent="2"/>
    </xf>
    <xf numFmtId="0" fontId="8" fillId="3" borderId="14" xfId="0" applyFont="1" applyFill="1" applyBorder="1" applyAlignment="1">
      <alignment horizontal="left" vertical="center" wrapText="1"/>
    </xf>
    <xf numFmtId="0" fontId="11" fillId="3" borderId="14" xfId="0" applyFont="1" applyFill="1" applyBorder="1" applyAlignment="1">
      <alignment horizontal="left" vertical="center" wrapText="1" indent="2"/>
    </xf>
    <xf numFmtId="0" fontId="10" fillId="3" borderId="14" xfId="0" applyFont="1" applyFill="1" applyBorder="1" applyAlignment="1">
      <alignment horizontal="left" vertical="center" wrapText="1" indent="2"/>
    </xf>
    <xf numFmtId="0" fontId="10" fillId="0" borderId="14" xfId="0" applyFont="1" applyBorder="1" applyAlignment="1">
      <alignment horizontal="left" vertical="center" wrapText="1" indent="2"/>
    </xf>
    <xf numFmtId="0" fontId="33" fillId="10" borderId="14" xfId="0" applyFont="1" applyFill="1" applyBorder="1" applyAlignment="1">
      <alignment horizontal="left" vertical="center" wrapText="1" indent="3"/>
    </xf>
    <xf numFmtId="0" fontId="30" fillId="9" borderId="14" xfId="0" applyFont="1" applyFill="1" applyBorder="1"/>
    <xf numFmtId="0" fontId="8" fillId="9"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0" fontId="12" fillId="10" borderId="14" xfId="0" applyFont="1" applyFill="1" applyBorder="1" applyAlignment="1">
      <alignment horizontal="left" vertical="center" wrapText="1" indent="1"/>
    </xf>
    <xf numFmtId="164" fontId="12" fillId="0" borderId="14" xfId="0" applyNumberFormat="1" applyFont="1" applyBorder="1" applyAlignment="1">
      <alignment horizontal="center"/>
    </xf>
    <xf numFmtId="164" fontId="30" fillId="10" borderId="14" xfId="0" applyNumberFormat="1" applyFont="1" applyFill="1" applyBorder="1" applyAlignment="1">
      <alignment horizontal="center" vertical="center"/>
    </xf>
    <xf numFmtId="164" fontId="30" fillId="0" borderId="14" xfId="0" applyNumberFormat="1" applyFont="1" applyBorder="1" applyAlignment="1">
      <alignment horizontal="center" vertical="center"/>
    </xf>
    <xf numFmtId="0" fontId="0" fillId="10" borderId="14" xfId="0" applyFill="1" applyBorder="1"/>
    <xf numFmtId="164" fontId="30" fillId="11" borderId="14" xfId="0" applyNumberFormat="1" applyFont="1" applyFill="1" applyBorder="1" applyAlignment="1">
      <alignment wrapText="1"/>
    </xf>
    <xf numFmtId="0" fontId="34" fillId="0" borderId="14" xfId="0" applyFont="1" applyBorder="1" applyAlignment="1">
      <alignment horizontal="left" vertical="center" wrapText="1" indent="2"/>
    </xf>
    <xf numFmtId="0" fontId="34" fillId="10" borderId="14" xfId="0" applyFont="1" applyFill="1" applyBorder="1" applyAlignment="1">
      <alignment horizontal="left" vertical="center" wrapText="1" indent="2"/>
    </xf>
    <xf numFmtId="0" fontId="10" fillId="0" borderId="14" xfId="0" applyFont="1" applyBorder="1" applyAlignment="1">
      <alignment vertical="center" wrapText="1"/>
    </xf>
    <xf numFmtId="0" fontId="33" fillId="10" borderId="14" xfId="0" applyFont="1" applyFill="1" applyBorder="1" applyAlignment="1">
      <alignment vertical="center" wrapText="1"/>
    </xf>
    <xf numFmtId="0" fontId="33" fillId="0" borderId="14" xfId="0" applyFont="1" applyBorder="1" applyAlignment="1">
      <alignment vertical="center" wrapText="1"/>
    </xf>
    <xf numFmtId="0" fontId="31" fillId="0" borderId="16" xfId="0" applyFont="1" applyBorder="1" applyAlignment="1">
      <alignment vertical="center" wrapText="1"/>
    </xf>
    <xf numFmtId="0" fontId="31" fillId="0" borderId="5" xfId="0" applyFont="1" applyBorder="1" applyAlignment="1">
      <alignment vertical="center" wrapText="1"/>
    </xf>
    <xf numFmtId="0" fontId="33" fillId="0" borderId="0" xfId="0" applyFont="1" applyAlignment="1">
      <alignment horizontal="left" vertical="center" wrapText="1" indent="1"/>
    </xf>
    <xf numFmtId="0" fontId="30" fillId="0" borderId="14" xfId="0" applyFont="1" applyBorder="1" applyAlignment="1">
      <alignment horizontal="left" indent="1"/>
    </xf>
    <xf numFmtId="0" fontId="30" fillId="0" borderId="14" xfId="0" applyFont="1" applyBorder="1" applyAlignment="1">
      <alignment horizontal="left" wrapText="1" indent="1"/>
    </xf>
    <xf numFmtId="0" fontId="31" fillId="10" borderId="14" xfId="0" applyFont="1" applyFill="1" applyBorder="1" applyAlignment="1">
      <alignment horizontal="center" vertical="center" wrapText="1"/>
    </xf>
    <xf numFmtId="0" fontId="8"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10" fillId="9" borderId="14" xfId="0" applyFont="1" applyFill="1" applyBorder="1" applyAlignment="1">
      <alignment horizontal="left" vertical="center" wrapText="1"/>
    </xf>
    <xf numFmtId="0" fontId="8" fillId="9" borderId="14" xfId="0" applyFont="1" applyFill="1" applyBorder="1" applyAlignment="1">
      <alignment horizontal="center" vertical="center" wrapText="1"/>
    </xf>
    <xf numFmtId="0" fontId="31" fillId="2" borderId="14" xfId="0" applyFont="1" applyFill="1" applyBorder="1" applyAlignment="1">
      <alignment vertical="center" wrapText="1"/>
    </xf>
    <xf numFmtId="0" fontId="8" fillId="2" borderId="14" xfId="0" applyFont="1" applyFill="1" applyBorder="1" applyAlignment="1">
      <alignment vertical="center" wrapText="1"/>
    </xf>
    <xf numFmtId="0" fontId="10" fillId="10" borderId="14" xfId="0" applyFont="1" applyFill="1" applyBorder="1" applyAlignment="1">
      <alignment horizontal="left" vertical="center" wrapText="1"/>
    </xf>
    <xf numFmtId="0" fontId="8" fillId="10" borderId="14" xfId="0" applyFont="1" applyFill="1" applyBorder="1" applyAlignment="1">
      <alignment horizontal="center" vertical="center" wrapText="1"/>
    </xf>
    <xf numFmtId="0" fontId="8" fillId="10" borderId="14" xfId="0" applyFont="1" applyFill="1" applyBorder="1" applyAlignment="1">
      <alignment horizontal="left" vertical="center" wrapText="1" indent="1"/>
    </xf>
    <xf numFmtId="0" fontId="12" fillId="10" borderId="14" xfId="0" applyFont="1" applyFill="1" applyBorder="1" applyAlignment="1">
      <alignment horizontal="left"/>
    </xf>
    <xf numFmtId="0" fontId="12" fillId="0" borderId="14" xfId="0" applyFont="1" applyBorder="1" applyAlignment="1">
      <alignment horizontal="left"/>
    </xf>
    <xf numFmtId="0" fontId="30" fillId="10" borderId="14" xfId="0" applyFont="1" applyFill="1" applyBorder="1" applyAlignment="1">
      <alignment horizontal="left" vertical="center" wrapText="1" indent="1"/>
    </xf>
    <xf numFmtId="0" fontId="8" fillId="0" borderId="14" xfId="0" applyFont="1" applyBorder="1" applyAlignment="1">
      <alignment horizontal="left" vertical="center" wrapText="1" indent="1"/>
    </xf>
    <xf numFmtId="0" fontId="12" fillId="9" borderId="14" xfId="0" applyFont="1" applyFill="1" applyBorder="1" applyAlignment="1">
      <alignment horizontal="left"/>
    </xf>
    <xf numFmtId="0" fontId="10" fillId="9" borderId="14" xfId="0" applyFont="1" applyFill="1" applyBorder="1" applyAlignment="1">
      <alignment horizontal="left" vertical="center" wrapText="1" indent="1"/>
    </xf>
    <xf numFmtId="0" fontId="10" fillId="0" borderId="14" xfId="0" applyFont="1" applyBorder="1" applyAlignment="1">
      <alignment horizontal="left" vertical="center" wrapText="1" indent="3"/>
    </xf>
    <xf numFmtId="0" fontId="10" fillId="10" borderId="14" xfId="0" applyFont="1" applyFill="1" applyBorder="1" applyAlignment="1">
      <alignment horizontal="left" vertical="center" wrapText="1" indent="4"/>
    </xf>
    <xf numFmtId="0" fontId="10" fillId="0" borderId="14" xfId="0" applyFont="1" applyBorder="1" applyAlignment="1">
      <alignment horizontal="left" vertical="center" wrapText="1" indent="4"/>
    </xf>
    <xf numFmtId="0" fontId="10" fillId="10" borderId="14" xfId="0" applyFont="1" applyFill="1" applyBorder="1" applyAlignment="1">
      <alignment horizontal="left" vertical="center" wrapText="1" indent="3"/>
    </xf>
    <xf numFmtId="0" fontId="33" fillId="0" borderId="14" xfId="0" applyFont="1" applyBorder="1" applyAlignment="1">
      <alignment horizontal="left" vertical="center" wrapText="1"/>
    </xf>
    <xf numFmtId="0" fontId="31" fillId="9" borderId="14" xfId="0" applyFont="1" applyFill="1" applyBorder="1" applyAlignment="1">
      <alignment horizontal="left" vertical="center" wrapText="1" indent="2"/>
    </xf>
    <xf numFmtId="0" fontId="8" fillId="9" borderId="14" xfId="0" applyFont="1" applyFill="1" applyBorder="1" applyAlignment="1">
      <alignment horizontal="left" vertical="center" wrapText="1"/>
    </xf>
    <xf numFmtId="0" fontId="7" fillId="0" borderId="14" xfId="0" applyFont="1" applyBorder="1" applyAlignment="1">
      <alignment horizontal="center"/>
    </xf>
    <xf numFmtId="0" fontId="12" fillId="0" borderId="14" xfId="0" applyFont="1" applyBorder="1" applyAlignment="1">
      <alignment horizontal="left" vertical="center" wrapText="1" indent="1"/>
    </xf>
    <xf numFmtId="0" fontId="30" fillId="0" borderId="14" xfId="0" applyFont="1" applyBorder="1"/>
    <xf numFmtId="164" fontId="32" fillId="0" borderId="14" xfId="0" applyNumberFormat="1" applyFont="1" applyBorder="1" applyAlignment="1">
      <alignment horizontal="center" vertical="center"/>
    </xf>
    <xf numFmtId="164" fontId="32" fillId="0" borderId="14" xfId="0" applyNumberFormat="1" applyFont="1" applyBorder="1" applyAlignment="1">
      <alignment horizontal="center" vertical="center" wrapText="1"/>
    </xf>
    <xf numFmtId="0" fontId="40" fillId="12" borderId="14" xfId="0" applyFont="1" applyFill="1" applyBorder="1" applyAlignment="1">
      <alignment horizontal="center" vertical="top" wrapText="1"/>
    </xf>
    <xf numFmtId="0" fontId="40" fillId="11" borderId="14" xfId="0" applyFont="1" applyFill="1" applyBorder="1" applyAlignment="1">
      <alignment horizontal="center" vertical="top" wrapText="1"/>
    </xf>
    <xf numFmtId="164" fontId="33" fillId="11" borderId="14" xfId="0" applyNumberFormat="1" applyFont="1" applyFill="1" applyBorder="1" applyAlignment="1">
      <alignment horizontal="center" vertical="center"/>
    </xf>
    <xf numFmtId="0" fontId="40" fillId="10" borderId="14" xfId="0" applyFont="1" applyFill="1" applyBorder="1" applyAlignment="1">
      <alignment horizontal="center" vertical="top" wrapText="1"/>
    </xf>
    <xf numFmtId="0" fontId="34" fillId="10" borderId="14" xfId="0" applyFont="1" applyFill="1" applyBorder="1" applyAlignment="1">
      <alignment horizontal="left" vertical="center" wrapText="1"/>
    </xf>
    <xf numFmtId="0" fontId="34" fillId="0" borderId="14" xfId="0" applyFont="1" applyBorder="1" applyAlignment="1">
      <alignment horizontal="left" vertical="center" wrapText="1" indent="3"/>
    </xf>
    <xf numFmtId="0" fontId="28" fillId="0" borderId="14" xfId="0" applyFont="1" applyBorder="1" applyAlignment="1">
      <alignment horizontal="left"/>
    </xf>
    <xf numFmtId="0" fontId="30" fillId="10" borderId="14" xfId="0" applyFont="1" applyFill="1" applyBorder="1" applyAlignment="1">
      <alignment horizontal="left" wrapText="1" indent="1"/>
    </xf>
    <xf numFmtId="0" fontId="30" fillId="10" borderId="14" xfId="0" applyFont="1" applyFill="1" applyBorder="1"/>
    <xf numFmtId="164" fontId="30" fillId="10" borderId="14" xfId="0" applyNumberFormat="1" applyFont="1" applyFill="1" applyBorder="1"/>
    <xf numFmtId="0" fontId="31" fillId="11" borderId="14" xfId="0" applyFont="1" applyFill="1" applyBorder="1" applyAlignment="1">
      <alignment vertical="center" wrapText="1"/>
    </xf>
    <xf numFmtId="164" fontId="40" fillId="12" borderId="14" xfId="0" applyNumberFormat="1" applyFont="1" applyFill="1" applyBorder="1" applyAlignment="1">
      <alignment horizontal="center" vertical="top" wrapText="1"/>
    </xf>
    <xf numFmtId="164" fontId="40" fillId="10" borderId="14" xfId="0" applyNumberFormat="1" applyFont="1" applyFill="1" applyBorder="1" applyAlignment="1">
      <alignment horizontal="center" vertical="top" wrapText="1"/>
    </xf>
    <xf numFmtId="164" fontId="30" fillId="11" borderId="14" xfId="0" applyNumberFormat="1" applyFont="1" applyFill="1" applyBorder="1" applyAlignment="1">
      <alignment horizontal="center" wrapText="1"/>
    </xf>
    <xf numFmtId="164" fontId="30" fillId="11" borderId="14" xfId="0" applyNumberFormat="1" applyFont="1" applyFill="1" applyBorder="1" applyAlignment="1">
      <alignment horizontal="center"/>
    </xf>
    <xf numFmtId="164" fontId="30" fillId="9" borderId="14" xfId="0" applyNumberFormat="1" applyFont="1" applyFill="1" applyBorder="1"/>
    <xf numFmtId="164" fontId="33" fillId="9" borderId="14" xfId="0" applyNumberFormat="1" applyFont="1" applyFill="1" applyBorder="1" applyAlignment="1">
      <alignment horizontal="center" vertical="center" wrapText="1"/>
    </xf>
    <xf numFmtId="164" fontId="31" fillId="11" borderId="14" xfId="0" applyNumberFormat="1" applyFont="1" applyFill="1" applyBorder="1" applyAlignment="1">
      <alignment horizontal="center" vertical="center" wrapText="1"/>
    </xf>
    <xf numFmtId="0" fontId="31" fillId="10" borderId="14" xfId="0" applyFont="1" applyFill="1" applyBorder="1" applyAlignment="1">
      <alignment horizontal="left" vertical="center" wrapText="1" indent="1"/>
    </xf>
    <xf numFmtId="0" fontId="10" fillId="10" borderId="24" xfId="0" applyFont="1" applyFill="1" applyBorder="1" applyAlignment="1">
      <alignment horizontal="left" vertical="center" wrapText="1"/>
    </xf>
    <xf numFmtId="0" fontId="10" fillId="0" borderId="24" xfId="0" applyFont="1" applyBorder="1" applyAlignment="1">
      <alignment horizontal="left" vertical="center" wrapText="1"/>
    </xf>
    <xf numFmtId="0" fontId="4" fillId="0" borderId="14" xfId="0" applyFont="1" applyBorder="1"/>
    <xf numFmtId="0" fontId="8" fillId="10" borderId="14" xfId="0" applyFont="1" applyFill="1" applyBorder="1" applyAlignment="1">
      <alignment horizontal="left" vertical="center" wrapText="1" indent="2"/>
    </xf>
    <xf numFmtId="0" fontId="4" fillId="10" borderId="14" xfId="0" applyFont="1" applyFill="1" applyBorder="1"/>
    <xf numFmtId="0" fontId="4" fillId="0" borderId="15" xfId="0" applyFont="1" applyBorder="1"/>
    <xf numFmtId="0" fontId="4" fillId="0" borderId="0" xfId="0" applyFont="1" applyAlignment="1">
      <alignment vertical="center"/>
    </xf>
    <xf numFmtId="0" fontId="29" fillId="0" borderId="0" xfId="0" applyFont="1" applyAlignment="1">
      <alignment horizontal="center" vertical="center"/>
    </xf>
    <xf numFmtId="0" fontId="4" fillId="0" borderId="9" xfId="0" applyFont="1" applyBorder="1" applyAlignment="1">
      <alignment horizontal="left" vertical="center" wrapText="1"/>
    </xf>
    <xf numFmtId="0" fontId="0" fillId="0" borderId="0" xfId="0" applyAlignment="1">
      <alignment horizontal="left" vertical="center" wrapText="1"/>
    </xf>
    <xf numFmtId="0" fontId="0" fillId="0" borderId="10" xfId="0" applyBorder="1" applyAlignment="1">
      <alignment horizontal="left" vertical="center" wrapText="1"/>
    </xf>
    <xf numFmtId="0" fontId="21" fillId="0" borderId="11" xfId="0" applyFont="1" applyBorder="1" applyAlignment="1">
      <alignment horizontal="left" vertical="center" wrapText="1"/>
    </xf>
    <xf numFmtId="0" fontId="21" fillId="0" borderId="12" xfId="0" applyFont="1" applyBorder="1" applyAlignment="1">
      <alignment horizontal="left" vertical="center" wrapText="1"/>
    </xf>
    <xf numFmtId="0" fontId="21" fillId="0" borderId="13" xfId="0" applyFont="1" applyBorder="1" applyAlignment="1">
      <alignment horizontal="left" vertical="center" wrapText="1"/>
    </xf>
    <xf numFmtId="0" fontId="1"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0" xfId="0" applyFont="1" applyAlignment="1">
      <alignment horizontal="left" vertical="center" wrapText="1"/>
    </xf>
    <xf numFmtId="0" fontId="4" fillId="0" borderId="10" xfId="0" applyFont="1" applyBorder="1" applyAlignment="1">
      <alignment horizontal="left" vertical="center" wrapText="1"/>
    </xf>
    <xf numFmtId="0" fontId="1"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37" fillId="4" borderId="20" xfId="0" applyFont="1" applyFill="1" applyBorder="1" applyAlignment="1">
      <alignment horizontal="left" vertical="center"/>
    </xf>
    <xf numFmtId="0" fontId="37" fillId="4" borderId="21" xfId="0" applyFont="1" applyFill="1" applyBorder="1" applyAlignment="1">
      <alignment horizontal="left" vertical="center"/>
    </xf>
    <xf numFmtId="0" fontId="37" fillId="4" borderId="22" xfId="0" applyFont="1" applyFill="1" applyBorder="1" applyAlignment="1">
      <alignment horizontal="left" vertical="center"/>
    </xf>
    <xf numFmtId="0" fontId="19" fillId="0" borderId="14" xfId="0" applyFont="1" applyBorder="1" applyAlignment="1" applyProtection="1">
      <alignment horizontal="right" vertical="center" wrapText="1"/>
      <protection locked="0"/>
    </xf>
    <xf numFmtId="0" fontId="14" fillId="0" borderId="14" xfId="0" applyFont="1" applyBorder="1" applyAlignment="1" applyProtection="1">
      <alignment horizontal="center" vertical="center"/>
      <protection locked="0"/>
    </xf>
    <xf numFmtId="0" fontId="35" fillId="0" borderId="14" xfId="0" applyFont="1" applyBorder="1" applyAlignment="1">
      <alignment horizontal="left" vertical="center"/>
    </xf>
    <xf numFmtId="0" fontId="24" fillId="0" borderId="14" xfId="0" applyFont="1" applyBorder="1" applyAlignment="1">
      <alignment horizontal="center" vertical="center" wrapText="1"/>
    </xf>
    <xf numFmtId="0" fontId="24" fillId="0" borderId="14" xfId="0" applyFont="1" applyBorder="1" applyAlignment="1">
      <alignment horizontal="center" vertical="top" wrapText="1"/>
    </xf>
    <xf numFmtId="0" fontId="24" fillId="0" borderId="14" xfId="0" applyFont="1" applyBorder="1" applyAlignment="1" applyProtection="1">
      <alignment horizontal="center"/>
      <protection locked="0"/>
    </xf>
    <xf numFmtId="0" fontId="19" fillId="0" borderId="0" xfId="0" applyFont="1" applyAlignment="1" applyProtection="1">
      <alignment horizontal="right" vertical="center" wrapText="1"/>
      <protection locked="0"/>
    </xf>
    <xf numFmtId="0" fontId="14" fillId="0" borderId="0" xfId="0" applyFont="1" applyAlignment="1" applyProtection="1">
      <alignment horizontal="center" vertical="center"/>
      <protection locked="0"/>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24" fillId="0" borderId="1" xfId="0" applyFont="1" applyBorder="1" applyAlignment="1">
      <alignment horizontal="center" vertical="center"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24" fillId="0" borderId="1" xfId="0" applyFont="1" applyBorder="1" applyAlignment="1" applyProtection="1">
      <alignment horizontal="center"/>
      <protection locked="0"/>
    </xf>
    <xf numFmtId="0" fontId="8" fillId="4" borderId="4"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8" fillId="4" borderId="5" xfId="0" applyFont="1" applyFill="1" applyBorder="1" applyAlignment="1">
      <alignment horizontal="left" vertical="center" wrapText="1"/>
    </xf>
    <xf numFmtId="0" fontId="14" fillId="0" borderId="1" xfId="0" applyFont="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14" fillId="0" borderId="1" xfId="0" applyFont="1" applyBorder="1" applyAlignment="1">
      <alignment horizontal="left" vertical="center"/>
    </xf>
    <xf numFmtId="0" fontId="24" fillId="0" borderId="1" xfId="0" applyFont="1" applyBorder="1" applyAlignment="1">
      <alignment horizontal="center" vertical="top" wrapText="1"/>
    </xf>
    <xf numFmtId="0" fontId="31" fillId="9" borderId="20" xfId="0" applyFont="1" applyFill="1" applyBorder="1" applyAlignment="1">
      <alignment horizontal="center" vertical="center" wrapText="1"/>
    </xf>
    <xf numFmtId="0" fontId="31" fillId="9" borderId="21" xfId="0" applyFont="1" applyFill="1" applyBorder="1" applyAlignment="1">
      <alignment horizontal="center" vertical="center" wrapText="1"/>
    </xf>
    <xf numFmtId="0" fontId="31" fillId="9" borderId="22" xfId="0" applyFont="1" applyFill="1" applyBorder="1" applyAlignment="1">
      <alignment horizontal="center" vertical="center" wrapText="1"/>
    </xf>
    <xf numFmtId="0" fontId="31" fillId="10" borderId="20" xfId="0" applyFont="1" applyFill="1" applyBorder="1" applyAlignment="1">
      <alignment horizontal="left" vertical="center" wrapText="1"/>
    </xf>
    <xf numFmtId="0" fontId="31" fillId="10" borderId="21" xfId="0" applyFont="1" applyFill="1" applyBorder="1" applyAlignment="1">
      <alignment horizontal="left" vertical="center" wrapText="1"/>
    </xf>
    <xf numFmtId="0" fontId="31" fillId="10" borderId="22" xfId="0" applyFont="1" applyFill="1" applyBorder="1" applyAlignment="1">
      <alignment horizontal="left"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22" xfId="0" applyFont="1" applyBorder="1" applyAlignment="1">
      <alignment horizontal="center" vertical="center" wrapText="1"/>
    </xf>
    <xf numFmtId="0" fontId="31" fillId="2" borderId="20" xfId="0" applyFont="1" applyFill="1" applyBorder="1" applyAlignment="1">
      <alignment horizontal="center" vertical="center" wrapText="1"/>
    </xf>
    <xf numFmtId="0" fontId="31" fillId="2" borderId="21" xfId="0" applyFont="1" applyFill="1" applyBorder="1" applyAlignment="1">
      <alignment horizontal="center" vertical="center" wrapText="1"/>
    </xf>
    <xf numFmtId="0" fontId="31" fillId="2" borderId="22" xfId="0" applyFont="1" applyFill="1" applyBorder="1" applyAlignment="1">
      <alignment horizontal="center" vertical="center" wrapText="1"/>
    </xf>
    <xf numFmtId="0" fontId="8" fillId="2" borderId="14" xfId="0" applyFont="1" applyFill="1" applyBorder="1" applyAlignment="1">
      <alignment horizontal="left" vertical="center" wrapText="1" indent="1"/>
    </xf>
    <xf numFmtId="0" fontId="8" fillId="9" borderId="14" xfId="0" applyFont="1" applyFill="1" applyBorder="1" applyAlignment="1">
      <alignment horizontal="left" vertical="center" wrapText="1" indent="1"/>
    </xf>
    <xf numFmtId="0" fontId="8" fillId="0" borderId="14" xfId="0" applyFont="1" applyBorder="1" applyAlignment="1">
      <alignment horizontal="left" vertical="center" wrapText="1"/>
    </xf>
    <xf numFmtId="0" fontId="7" fillId="0" borderId="14" xfId="0" applyFont="1" applyBorder="1" applyAlignment="1">
      <alignment horizontal="left" vertical="center" wrapText="1"/>
    </xf>
    <xf numFmtId="0" fontId="31" fillId="9" borderId="14" xfId="0" applyFont="1" applyFill="1" applyBorder="1" applyAlignment="1">
      <alignment horizontal="left" vertical="center" wrapText="1"/>
    </xf>
  </cellXfs>
  <cellStyles count="5">
    <cellStyle name="Comma 2" xfId="4" xr:uid="{00000000-0005-0000-0000-000000000000}"/>
    <cellStyle name="Normal" xfId="0" builtinId="0"/>
    <cellStyle name="Normal 2" xfId="3" xr:uid="{00000000-0005-0000-0000-000002000000}"/>
    <cellStyle name="Normal 3" xfId="2" xr:uid="{00000000-0005-0000-0000-000003000000}"/>
    <cellStyle name="Percent" xfId="1" builtinId="5"/>
  </cellStyles>
  <dxfs count="49">
    <dxf>
      <font>
        <b/>
        <i val="0"/>
        <u val="none"/>
        <color theme="3"/>
      </font>
      <fill>
        <patternFill patternType="none">
          <fgColor indexed="64"/>
          <bgColor auto="1"/>
        </patternFill>
      </fill>
    </dxf>
    <dxf>
      <font>
        <color theme="0" tint="-0.14996795556505021"/>
      </font>
    </dxf>
    <dxf>
      <font>
        <b val="0"/>
        <i val="0"/>
        <color theme="0" tint="-0.14996795556505021"/>
      </font>
    </dxf>
    <dxf>
      <font>
        <b val="0"/>
        <i val="0"/>
        <color theme="0" tint="-0.14996795556505021"/>
      </font>
    </dxf>
    <dxf>
      <font>
        <b/>
        <i val="0"/>
        <color theme="3"/>
      </font>
      <fill>
        <patternFill>
          <bgColor theme="4" tint="0.79998168889431442"/>
        </patternFill>
      </fill>
    </dxf>
    <dxf>
      <font>
        <b/>
        <i val="0"/>
        <u val="none"/>
        <color theme="3"/>
      </font>
      <fill>
        <patternFill patternType="none">
          <fgColor indexed="64"/>
          <bgColor auto="1"/>
        </patternFill>
      </fill>
    </dxf>
    <dxf>
      <font>
        <color theme="0" tint="-0.14996795556505021"/>
      </font>
    </dxf>
    <dxf>
      <font>
        <color theme="0" tint="-0.24994659260841701"/>
      </font>
    </dxf>
    <dxf>
      <font>
        <b/>
        <i val="0"/>
        <u val="none"/>
        <color theme="3"/>
      </font>
      <fill>
        <patternFill patternType="none">
          <fgColor indexed="64"/>
          <bgColor auto="1"/>
        </patternFill>
      </fill>
    </dxf>
    <dxf>
      <font>
        <color theme="0" tint="-0.14996795556505021"/>
      </font>
    </dxf>
    <dxf>
      <font>
        <b val="0"/>
        <i val="0"/>
        <color theme="0" tint="-0.14996795556505021"/>
      </font>
    </dxf>
    <dxf>
      <font>
        <color theme="0" tint="-0.24994659260841701"/>
      </font>
    </dxf>
    <dxf>
      <font>
        <b/>
        <i val="0"/>
        <color theme="3"/>
      </font>
      <fill>
        <patternFill>
          <bgColor theme="4" tint="0.79998168889431442"/>
        </patternFill>
      </fill>
    </dxf>
    <dxf>
      <font>
        <b/>
        <i val="0"/>
        <color theme="3"/>
      </font>
      <fill>
        <patternFill>
          <bgColor theme="4" tint="0.79998168889431442"/>
        </patternFill>
      </fill>
    </dxf>
    <dxf>
      <font>
        <b/>
        <i val="0"/>
        <u val="none"/>
        <color theme="3"/>
      </font>
      <fill>
        <patternFill patternType="none">
          <fgColor indexed="64"/>
          <bgColor auto="1"/>
        </patternFill>
      </fill>
    </dxf>
    <dxf>
      <font>
        <color theme="0" tint="-0.14996795556505021"/>
      </font>
    </dxf>
    <dxf>
      <font>
        <b val="0"/>
        <i val="0"/>
        <color theme="0" tint="-0.14996795556505021"/>
      </font>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
      <font>
        <b val="0"/>
        <i val="0"/>
        <color theme="0" tint="-0.14996795556505021"/>
      </font>
    </dxf>
    <dxf>
      <font>
        <color theme="0" tint="-0.24994659260841701"/>
      </font>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theme="0" tint="-0.14996795556505021"/>
      </font>
    </dxf>
    <dxf>
      <font>
        <b val="0"/>
        <i val="0"/>
        <color theme="0" tint="-0.14996795556505021"/>
      </font>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
      <font>
        <b val="0"/>
        <i val="0"/>
        <color theme="0" tint="-0.14996795556505021"/>
      </font>
    </dxf>
    <dxf>
      <font>
        <color theme="0" tint="-0.24994659260841701"/>
      </font>
    </dxf>
    <dxf>
      <font>
        <b/>
        <i val="0"/>
        <color theme="3"/>
      </font>
      <fill>
        <patternFill>
          <bgColor theme="4" tint="0.79998168889431442"/>
        </patternFill>
      </fill>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
      <font>
        <b val="0"/>
        <i val="0"/>
        <color theme="0" tint="-0.14996795556505021"/>
      </font>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
      <font>
        <b val="0"/>
        <i val="0"/>
        <color theme="0" tint="-0.14996795556505021"/>
      </font>
    </dxf>
    <dxf>
      <font>
        <color theme="0" tint="-0.24994659260841701"/>
      </font>
    </dxf>
    <dxf>
      <font>
        <b/>
        <i val="0"/>
        <u val="none"/>
        <color theme="3"/>
      </font>
      <fill>
        <patternFill patternType="none">
          <fgColor indexed="64"/>
          <bgColor auto="1"/>
        </patternFill>
      </fill>
    </dxf>
    <dxf>
      <font>
        <color theme="0" tint="-0.14996795556505021"/>
      </font>
    </dxf>
    <dxf>
      <font>
        <b/>
        <i val="0"/>
        <color theme="3"/>
      </font>
      <fill>
        <patternFill>
          <bgColor theme="4" tint="0.79998168889431442"/>
        </patternFill>
      </fill>
    </dxf>
  </dxfs>
  <tableStyles count="0" defaultTableStyle="TableStyleMedium2" defaultPivotStyle="PivotStyleLight16"/>
  <colors>
    <mruColors>
      <color rgb="FF99FFCC"/>
      <color rgb="FFFFFF99"/>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B1:P24"/>
  <sheetViews>
    <sheetView showGridLines="0" zoomScale="85" zoomScaleNormal="85" workbookViewId="0">
      <selection activeCell="D10" sqref="D10"/>
    </sheetView>
  </sheetViews>
  <sheetFormatPr defaultColWidth="9.1796875" defaultRowHeight="14.5" x14ac:dyDescent="0.35"/>
  <cols>
    <col min="1" max="1" width="3" customWidth="1"/>
    <col min="2" max="12" width="13.54296875" customWidth="1"/>
  </cols>
  <sheetData>
    <row r="1" spans="2:16" x14ac:dyDescent="0.35">
      <c r="B1" s="5" t="s">
        <v>0</v>
      </c>
    </row>
    <row r="2" spans="2:16" ht="26" x14ac:dyDescent="0.35">
      <c r="B2" s="230" t="s">
        <v>1</v>
      </c>
      <c r="C2" s="230"/>
      <c r="D2" s="230"/>
      <c r="E2" s="230"/>
      <c r="F2" s="230"/>
      <c r="G2" s="230"/>
      <c r="H2" s="230"/>
      <c r="I2" s="230"/>
      <c r="J2" s="230"/>
      <c r="K2" s="230"/>
      <c r="L2" s="230"/>
      <c r="M2" s="23"/>
      <c r="N2" s="23"/>
      <c r="O2" s="23"/>
      <c r="P2" s="23"/>
    </row>
    <row r="3" spans="2:16" ht="7.5" customHeight="1" x14ac:dyDescent="0.35">
      <c r="B3" s="28"/>
      <c r="C3" s="28"/>
      <c r="D3" s="28"/>
      <c r="E3" s="28"/>
      <c r="F3" s="28"/>
      <c r="G3" s="28"/>
      <c r="H3" s="28"/>
      <c r="I3" s="28"/>
      <c r="J3" s="28"/>
      <c r="K3" s="28"/>
      <c r="L3" s="28"/>
      <c r="M3" s="23"/>
      <c r="N3" s="23"/>
      <c r="O3" s="23"/>
      <c r="P3" s="23"/>
    </row>
    <row r="4" spans="2:16" s="32" customFormat="1" ht="26" x14ac:dyDescent="0.35">
      <c r="B4" s="29" t="s">
        <v>2</v>
      </c>
      <c r="C4" s="30"/>
      <c r="D4" s="30"/>
      <c r="E4" s="30"/>
      <c r="F4" s="30"/>
      <c r="G4" s="30"/>
      <c r="H4" s="30"/>
      <c r="I4" s="30"/>
      <c r="J4" s="30"/>
      <c r="K4" s="30"/>
      <c r="L4" s="31"/>
      <c r="M4" s="28"/>
      <c r="N4" s="28"/>
      <c r="O4" s="28"/>
      <c r="P4" s="28"/>
    </row>
    <row r="5" spans="2:16" s="33" customFormat="1" ht="52.5" customHeight="1" x14ac:dyDescent="0.35">
      <c r="B5" s="231" t="s">
        <v>3</v>
      </c>
      <c r="C5" s="232"/>
      <c r="D5" s="232"/>
      <c r="E5" s="232"/>
      <c r="F5" s="232"/>
      <c r="G5" s="232"/>
      <c r="H5" s="232"/>
      <c r="I5" s="232"/>
      <c r="J5" s="232"/>
      <c r="K5" s="232"/>
      <c r="L5" s="233"/>
      <c r="P5" s="34"/>
    </row>
    <row r="6" spans="2:16" s="33" customFormat="1" ht="36" customHeight="1" x14ac:dyDescent="0.35">
      <c r="B6" s="231" t="s">
        <v>4</v>
      </c>
      <c r="C6" s="240"/>
      <c r="D6" s="240"/>
      <c r="E6" s="240"/>
      <c r="F6" s="240"/>
      <c r="G6" s="240"/>
      <c r="H6" s="240"/>
      <c r="I6" s="240"/>
      <c r="J6" s="240"/>
      <c r="K6" s="240"/>
      <c r="L6" s="241"/>
      <c r="P6" s="34"/>
    </row>
    <row r="7" spans="2:16" s="33" customFormat="1" ht="271" customHeight="1" x14ac:dyDescent="0.35">
      <c r="B7" s="231" t="s">
        <v>1310</v>
      </c>
      <c r="C7" s="232"/>
      <c r="D7" s="232"/>
      <c r="E7" s="232"/>
      <c r="F7" s="232"/>
      <c r="G7" s="232"/>
      <c r="H7" s="232"/>
      <c r="I7" s="232"/>
      <c r="J7" s="232"/>
      <c r="K7" s="232"/>
      <c r="L7" s="233"/>
      <c r="P7" s="34"/>
    </row>
    <row r="8" spans="2:16" s="33" customFormat="1" ht="27.75" customHeight="1" x14ac:dyDescent="0.35">
      <c r="B8" s="234" t="s">
        <v>5</v>
      </c>
      <c r="C8" s="235"/>
      <c r="D8" s="235"/>
      <c r="E8" s="235"/>
      <c r="F8" s="235"/>
      <c r="G8" s="235"/>
      <c r="H8" s="235"/>
      <c r="I8" s="235"/>
      <c r="J8" s="235"/>
      <c r="K8" s="235"/>
      <c r="L8" s="236"/>
      <c r="P8" s="34"/>
    </row>
    <row r="9" spans="2:16" s="33" customFormat="1" x14ac:dyDescent="0.35">
      <c r="C9" s="35"/>
      <c r="D9" s="35"/>
      <c r="E9" s="35"/>
      <c r="F9" s="35"/>
      <c r="G9" s="36"/>
      <c r="P9" s="34"/>
    </row>
    <row r="10" spans="2:16" s="32" customFormat="1" ht="26" x14ac:dyDescent="0.35">
      <c r="B10" s="29" t="s">
        <v>6</v>
      </c>
      <c r="C10" s="30"/>
      <c r="D10" s="30"/>
      <c r="E10" s="30"/>
      <c r="F10" s="30"/>
      <c r="G10" s="30"/>
      <c r="H10" s="30"/>
      <c r="I10" s="30"/>
      <c r="J10" s="30"/>
      <c r="K10" s="30"/>
      <c r="L10" s="31"/>
      <c r="M10" s="28"/>
      <c r="N10" s="28"/>
      <c r="O10" s="28"/>
      <c r="P10" s="28"/>
    </row>
    <row r="11" spans="2:16" s="33" customFormat="1" ht="23.25" customHeight="1" x14ac:dyDescent="0.35">
      <c r="B11" s="242" t="s">
        <v>1302</v>
      </c>
      <c r="C11" s="243"/>
      <c r="D11" s="243"/>
      <c r="E11" s="243"/>
      <c r="F11" s="243"/>
      <c r="G11" s="243"/>
      <c r="H11" s="243"/>
      <c r="I11" s="243"/>
      <c r="J11" s="243"/>
      <c r="K11" s="243"/>
      <c r="L11" s="244"/>
      <c r="P11" s="34"/>
    </row>
    <row r="12" spans="2:16" s="33" customFormat="1" x14ac:dyDescent="0.35">
      <c r="C12" s="34"/>
      <c r="D12" s="35"/>
      <c r="E12" s="35"/>
      <c r="F12" s="34"/>
      <c r="H12" s="37"/>
      <c r="I12" s="34"/>
      <c r="J12" s="34"/>
      <c r="P12" s="34"/>
    </row>
    <row r="13" spans="2:16" ht="40.5" customHeight="1" x14ac:dyDescent="0.35">
      <c r="B13" s="230" t="s">
        <v>7</v>
      </c>
      <c r="C13" s="230"/>
      <c r="D13" s="230"/>
      <c r="E13" s="230"/>
      <c r="F13" s="230"/>
      <c r="G13" s="230"/>
      <c r="H13" s="230"/>
      <c r="I13" s="230"/>
      <c r="J13" s="230"/>
      <c r="K13" s="230"/>
      <c r="L13" s="230"/>
      <c r="M13" s="23"/>
      <c r="N13" s="23"/>
      <c r="O13" s="23"/>
      <c r="P13" s="23"/>
    </row>
    <row r="14" spans="2:16" ht="4.5" customHeight="1" x14ac:dyDescent="0.35">
      <c r="B14" s="28"/>
      <c r="C14" s="28"/>
      <c r="D14" s="28"/>
      <c r="E14" s="28"/>
      <c r="F14" s="28"/>
      <c r="G14" s="28"/>
      <c r="H14" s="28"/>
      <c r="I14" s="28"/>
      <c r="J14" s="28"/>
      <c r="K14" s="28"/>
      <c r="L14" s="28"/>
      <c r="M14" s="23"/>
      <c r="N14" s="23"/>
      <c r="O14" s="23"/>
      <c r="P14" s="23"/>
    </row>
    <row r="15" spans="2:16" s="32" customFormat="1" ht="27" customHeight="1" x14ac:dyDescent="0.35">
      <c r="B15" s="29" t="s">
        <v>8</v>
      </c>
      <c r="C15" s="30"/>
      <c r="D15" s="30"/>
      <c r="E15" s="30"/>
      <c r="F15" s="30"/>
      <c r="G15" s="30"/>
      <c r="H15" s="30"/>
      <c r="I15" s="30"/>
      <c r="J15" s="30"/>
      <c r="K15" s="30"/>
      <c r="L15" s="31"/>
      <c r="M15" s="28"/>
      <c r="N15" s="28"/>
      <c r="O15" s="28"/>
      <c r="P15" s="28"/>
    </row>
    <row r="16" spans="2:16" s="33" customFormat="1" ht="66" customHeight="1" x14ac:dyDescent="0.35">
      <c r="B16" s="231" t="s">
        <v>9</v>
      </c>
      <c r="C16" s="232"/>
      <c r="D16" s="232"/>
      <c r="E16" s="232"/>
      <c r="F16" s="232"/>
      <c r="G16" s="232"/>
      <c r="H16" s="232"/>
      <c r="I16" s="232"/>
      <c r="J16" s="232"/>
      <c r="K16" s="232"/>
      <c r="L16" s="233"/>
      <c r="P16" s="34"/>
    </row>
    <row r="17" spans="2:16" s="33" customFormat="1" ht="46.5" customHeight="1" x14ac:dyDescent="0.35">
      <c r="B17" s="231" t="s">
        <v>10</v>
      </c>
      <c r="C17" s="240"/>
      <c r="D17" s="240"/>
      <c r="E17" s="240"/>
      <c r="F17" s="240"/>
      <c r="G17" s="240"/>
      <c r="H17" s="240"/>
      <c r="I17" s="240"/>
      <c r="J17" s="240"/>
      <c r="K17" s="240"/>
      <c r="L17" s="241"/>
      <c r="P17" s="34"/>
    </row>
    <row r="18" spans="2:16" s="33" customFormat="1" ht="142.5" customHeight="1" x14ac:dyDescent="0.35">
      <c r="B18" s="231" t="s">
        <v>1311</v>
      </c>
      <c r="C18" s="232"/>
      <c r="D18" s="232"/>
      <c r="E18" s="232"/>
      <c r="F18" s="232"/>
      <c r="G18" s="232"/>
      <c r="H18" s="232"/>
      <c r="I18" s="232"/>
      <c r="J18" s="232"/>
      <c r="K18" s="232"/>
      <c r="L18" s="233"/>
      <c r="P18" s="34"/>
    </row>
    <row r="19" spans="2:16" s="33" customFormat="1" ht="37.5" customHeight="1" x14ac:dyDescent="0.35">
      <c r="B19" s="234" t="s">
        <v>11</v>
      </c>
      <c r="C19" s="235"/>
      <c r="D19" s="235"/>
      <c r="E19" s="235"/>
      <c r="F19" s="235"/>
      <c r="G19" s="235"/>
      <c r="H19" s="235"/>
      <c r="I19" s="235"/>
      <c r="J19" s="235"/>
      <c r="K19" s="235"/>
      <c r="L19" s="236"/>
      <c r="P19" s="34"/>
    </row>
    <row r="20" spans="2:16" s="33" customFormat="1" ht="27" customHeight="1" x14ac:dyDescent="0.35">
      <c r="C20" s="35"/>
      <c r="D20" s="35"/>
      <c r="E20" s="35"/>
      <c r="F20" s="35"/>
      <c r="G20" s="36"/>
      <c r="P20" s="34"/>
    </row>
    <row r="21" spans="2:16" s="32" customFormat="1" ht="27" customHeight="1" x14ac:dyDescent="0.35">
      <c r="B21" s="29" t="s">
        <v>12</v>
      </c>
      <c r="C21" s="30"/>
      <c r="D21" s="30"/>
      <c r="E21" s="30"/>
      <c r="F21" s="30"/>
      <c r="G21" s="30"/>
      <c r="H21" s="30"/>
      <c r="I21" s="30"/>
      <c r="J21" s="30"/>
      <c r="K21" s="30"/>
      <c r="L21" s="31"/>
      <c r="M21" s="28"/>
      <c r="N21" s="28"/>
      <c r="O21" s="28"/>
      <c r="P21" s="28"/>
    </row>
    <row r="22" spans="2:16" s="33" customFormat="1" ht="25.5" customHeight="1" x14ac:dyDescent="0.35">
      <c r="B22" s="237" t="s">
        <v>1303</v>
      </c>
      <c r="C22" s="238"/>
      <c r="D22" s="238"/>
      <c r="E22" s="238"/>
      <c r="F22" s="238"/>
      <c r="G22" s="238"/>
      <c r="H22" s="238"/>
      <c r="I22" s="238"/>
      <c r="J22" s="238"/>
      <c r="K22" s="238"/>
      <c r="L22" s="239"/>
      <c r="P22" s="34"/>
    </row>
    <row r="23" spans="2:16" s="33" customFormat="1" x14ac:dyDescent="0.35">
      <c r="C23" s="35"/>
      <c r="D23" s="35"/>
      <c r="E23" s="35"/>
      <c r="F23" s="35"/>
      <c r="G23" s="38"/>
      <c r="H23" s="35"/>
      <c r="I23" s="35"/>
      <c r="J23" s="35"/>
      <c r="K23" s="38"/>
      <c r="L23" s="38"/>
      <c r="M23" s="38"/>
      <c r="P23" s="34"/>
    </row>
    <row r="24" spans="2:16" s="33" customFormat="1" x14ac:dyDescent="0.35">
      <c r="B24" s="229" t="s">
        <v>1301</v>
      </c>
      <c r="C24" s="35"/>
      <c r="D24" s="35"/>
      <c r="E24" s="35"/>
      <c r="F24" s="35"/>
      <c r="G24" s="36"/>
      <c r="P24" s="34"/>
    </row>
  </sheetData>
  <mergeCells count="12">
    <mergeCell ref="B2:L2"/>
    <mergeCell ref="B5:L5"/>
    <mergeCell ref="B7:L7"/>
    <mergeCell ref="B8:L8"/>
    <mergeCell ref="B11:L11"/>
    <mergeCell ref="B6:L6"/>
    <mergeCell ref="B13:L13"/>
    <mergeCell ref="B16:L16"/>
    <mergeCell ref="B18:L18"/>
    <mergeCell ref="B19:L19"/>
    <mergeCell ref="B22:L22"/>
    <mergeCell ref="B17:L17"/>
  </mergeCells>
  <pageMargins left="0.7" right="0.7" top="0.75" bottom="0.75" header="0.3" footer="0.3"/>
  <pageSetup orientation="portrait" r:id="rId1"/>
  <headerFooter>
    <oddHeader>&amp;R&amp;"Calibri"&amp;12&amp;K000000 Unclassified / Non classifié&amp;1#_x000D_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F19" sqref="F19"/>
    </sheetView>
  </sheetViews>
  <sheetFormatPr defaultRowHeight="14.5" x14ac:dyDescent="0.35"/>
  <sheetData>
    <row r="1" spans="1:3" x14ac:dyDescent="0.35">
      <c r="A1" s="1" t="s">
        <v>1057</v>
      </c>
      <c r="B1" s="2" t="s">
        <v>1122</v>
      </c>
      <c r="C1" s="91">
        <v>2656</v>
      </c>
    </row>
    <row r="2" spans="1:3" x14ac:dyDescent="0.35">
      <c r="A2" s="1" t="s">
        <v>1058</v>
      </c>
      <c r="B2" s="2" t="s">
        <v>38</v>
      </c>
      <c r="C2" s="91">
        <v>2111</v>
      </c>
    </row>
    <row r="3" spans="1:3" x14ac:dyDescent="0.35">
      <c r="A3" s="1" t="s">
        <v>1054</v>
      </c>
      <c r="B3" s="2" t="s">
        <v>1123</v>
      </c>
      <c r="C3" s="41">
        <v>960</v>
      </c>
    </row>
    <row r="4" spans="1:3" x14ac:dyDescent="0.35">
      <c r="A4" s="1" t="s">
        <v>1059</v>
      </c>
      <c r="B4" s="2" t="s">
        <v>1124</v>
      </c>
      <c r="C4" s="41">
        <v>1047</v>
      </c>
    </row>
    <row r="5" spans="1:3" x14ac:dyDescent="0.35">
      <c r="A5" s="1" t="s">
        <v>1060</v>
      </c>
      <c r="B5" s="2" t="s">
        <v>1125</v>
      </c>
      <c r="C5" s="91">
        <v>6212</v>
      </c>
    </row>
    <row r="6" spans="1:3" x14ac:dyDescent="0.35">
      <c r="A6" s="1" t="s">
        <v>1061</v>
      </c>
      <c r="B6" s="2" t="s">
        <v>1126</v>
      </c>
      <c r="C6" s="91">
        <v>3905</v>
      </c>
    </row>
    <row r="7" spans="1:3" x14ac:dyDescent="0.35">
      <c r="A7" s="1" t="s">
        <v>1062</v>
      </c>
      <c r="B7" s="2" t="s">
        <v>1127</v>
      </c>
      <c r="C7" s="41">
        <v>684</v>
      </c>
    </row>
    <row r="8" spans="1:3" x14ac:dyDescent="0.35">
      <c r="A8" s="1" t="s">
        <v>1063</v>
      </c>
      <c r="B8" s="2" t="s">
        <v>1128</v>
      </c>
      <c r="C8" s="41">
        <v>881</v>
      </c>
    </row>
    <row r="9" spans="1:3" x14ac:dyDescent="0.35">
      <c r="A9" s="1" t="s">
        <v>1064</v>
      </c>
      <c r="B9" s="2" t="s">
        <v>1129</v>
      </c>
      <c r="C9" s="41">
        <v>471</v>
      </c>
    </row>
    <row r="10" spans="1:3" x14ac:dyDescent="0.35">
      <c r="A10" s="1" t="s">
        <v>1065</v>
      </c>
      <c r="B10" s="2" t="s">
        <v>1130</v>
      </c>
      <c r="C10" s="41">
        <v>569</v>
      </c>
    </row>
    <row r="11" spans="1:3" x14ac:dyDescent="0.35">
      <c r="A11" s="1" t="s">
        <v>1066</v>
      </c>
      <c r="B11" s="2" t="s">
        <v>1131</v>
      </c>
      <c r="C11" s="41">
        <v>450</v>
      </c>
    </row>
    <row r="12" spans="1:3" x14ac:dyDescent="0.35">
      <c r="A12" s="1" t="s">
        <v>1067</v>
      </c>
      <c r="B12" s="2" t="s">
        <v>1132</v>
      </c>
      <c r="C12" s="41">
        <v>266</v>
      </c>
    </row>
    <row r="13" spans="1:3" x14ac:dyDescent="0.35">
      <c r="A13" s="1" t="s">
        <v>1068</v>
      </c>
      <c r="B13" s="2" t="s">
        <v>1133</v>
      </c>
      <c r="C13" s="41">
        <v>108</v>
      </c>
    </row>
    <row r="14" spans="1:3" x14ac:dyDescent="0.35">
      <c r="A14" s="1" t="s">
        <v>15</v>
      </c>
      <c r="B14" s="1" t="s">
        <v>15</v>
      </c>
      <c r="C14" s="91">
        <v>20320</v>
      </c>
    </row>
    <row r="15" spans="1:3" x14ac:dyDescent="0.35">
      <c r="A15" s="1"/>
      <c r="B15" s="1"/>
    </row>
  </sheetData>
  <sheetProtection sheet="1" objects="1" scenarios="1"/>
  <pageMargins left="0.7" right="0.7" top="0.75" bottom="0.75" header="0.3" footer="0.3"/>
  <pageSetup orientation="portrait" r:id="rId1"/>
  <headerFooter>
    <oddHeader>&amp;R&amp;"Calibri"&amp;12&amp;K000000 Unclassified / Non classifié&amp;1#_x000D_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6707C-580B-4CD9-B693-A39A65A8C1C4}">
  <sheetPr>
    <tabColor theme="4"/>
  </sheetPr>
  <dimension ref="A1:Q384"/>
  <sheetViews>
    <sheetView topLeftCell="B25" zoomScale="120" zoomScaleNormal="120" workbookViewId="0">
      <selection activeCell="K8" sqref="K8"/>
    </sheetView>
  </sheetViews>
  <sheetFormatPr defaultColWidth="8.7265625" defaultRowHeight="14.5" x14ac:dyDescent="0.35"/>
  <cols>
    <col min="1" max="1" width="8.7265625" style="95"/>
    <col min="2" max="2" width="34.1796875" style="120" customWidth="1"/>
    <col min="3" max="3" width="7.7265625" style="95" customWidth="1"/>
    <col min="4" max="4" width="7" style="95" customWidth="1"/>
    <col min="5" max="5" width="6.7265625" style="95" customWidth="1"/>
    <col min="6" max="6" width="7.1796875" style="95" customWidth="1"/>
    <col min="7" max="8" width="8.7265625" style="95"/>
    <col min="9" max="9" width="8.7265625" style="95" customWidth="1"/>
    <col min="10" max="11" width="8.7265625" style="95"/>
    <col min="12" max="14" width="8.7265625" style="95" customWidth="1"/>
    <col min="15" max="15" width="15.1796875" style="95" customWidth="1"/>
    <col min="16" max="16" width="8.7265625" style="95" customWidth="1"/>
    <col min="17" max="16384" width="8.7265625" style="95"/>
  </cols>
  <sheetData>
    <row r="1" spans="1:17" ht="23.5" x14ac:dyDescent="0.35">
      <c r="A1" s="97"/>
      <c r="B1" s="117" t="s">
        <v>13</v>
      </c>
      <c r="C1" s="98"/>
      <c r="D1" s="98"/>
      <c r="E1" s="98"/>
      <c r="F1" s="98"/>
      <c r="G1" s="98"/>
      <c r="H1" s="98"/>
      <c r="I1" s="98"/>
      <c r="J1" s="98"/>
      <c r="K1" s="98"/>
      <c r="L1" s="98"/>
      <c r="M1" s="99"/>
      <c r="N1" s="248" t="s">
        <v>14</v>
      </c>
      <c r="O1" s="248"/>
      <c r="P1" s="100" t="s">
        <v>15</v>
      </c>
      <c r="Q1" s="96"/>
    </row>
    <row r="2" spans="1:17" ht="23.5" x14ac:dyDescent="0.35">
      <c r="A2" s="97"/>
      <c r="B2" s="118"/>
      <c r="C2" s="101"/>
      <c r="D2" s="102"/>
      <c r="E2" s="102"/>
      <c r="F2" s="102"/>
      <c r="G2" s="102"/>
      <c r="H2" s="102"/>
      <c r="I2" s="102"/>
      <c r="J2" s="102"/>
      <c r="K2" s="102"/>
      <c r="L2" s="102"/>
      <c r="M2" s="103"/>
      <c r="N2" s="101"/>
      <c r="O2" s="104" t="s">
        <v>16</v>
      </c>
      <c r="P2" s="105">
        <f>VLOOKUP(P1,PTs!A1:C14,3,FALSE)</f>
        <v>20320</v>
      </c>
      <c r="Q2" s="96"/>
    </row>
    <row r="3" spans="1:17" x14ac:dyDescent="0.35">
      <c r="A3" s="249" t="s">
        <v>17</v>
      </c>
      <c r="B3" s="250" t="s">
        <v>18</v>
      </c>
      <c r="C3" s="251" t="s">
        <v>19</v>
      </c>
      <c r="D3" s="251"/>
      <c r="E3" s="251"/>
      <c r="F3" s="251"/>
      <c r="G3" s="251" t="s">
        <v>20</v>
      </c>
      <c r="H3" s="251"/>
      <c r="I3" s="251" t="s">
        <v>21</v>
      </c>
      <c r="J3" s="251"/>
      <c r="K3" s="252" t="s">
        <v>22</v>
      </c>
      <c r="L3" s="253" t="s">
        <v>23</v>
      </c>
      <c r="M3" s="253"/>
      <c r="N3" s="106" t="s">
        <v>24</v>
      </c>
      <c r="O3" s="253" t="s">
        <v>23</v>
      </c>
      <c r="P3" s="253"/>
      <c r="Q3" s="96"/>
    </row>
    <row r="4" spans="1:17" ht="40.5" x14ac:dyDescent="0.35">
      <c r="A4" s="249"/>
      <c r="B4" s="250"/>
      <c r="C4" s="108" t="s">
        <v>25</v>
      </c>
      <c r="D4" s="108" t="s">
        <v>26</v>
      </c>
      <c r="E4" s="108" t="s">
        <v>27</v>
      </c>
      <c r="F4" s="108" t="s">
        <v>28</v>
      </c>
      <c r="G4" s="108" t="s">
        <v>29</v>
      </c>
      <c r="H4" s="108" t="s">
        <v>30</v>
      </c>
      <c r="I4" s="108" t="s">
        <v>31</v>
      </c>
      <c r="J4" s="108" t="s">
        <v>32</v>
      </c>
      <c r="K4" s="252"/>
      <c r="L4" s="108" t="s">
        <v>33</v>
      </c>
      <c r="M4" s="109" t="s">
        <v>34</v>
      </c>
      <c r="N4" s="107" t="str">
        <f>CONCATENATE(P1,"          (n=",P2,")")</f>
        <v>Canada          (n=20320)</v>
      </c>
      <c r="O4" s="108" t="s">
        <v>33</v>
      </c>
      <c r="P4" s="109" t="s">
        <v>35</v>
      </c>
      <c r="Q4" s="96"/>
    </row>
    <row r="5" spans="1:17" x14ac:dyDescent="0.35">
      <c r="A5" s="110">
        <f>'Table 6'!A3</f>
        <v>2</v>
      </c>
      <c r="B5" s="245" t="str">
        <f>'Table 6'!B3</f>
        <v>VEGETABLES</v>
      </c>
      <c r="C5" s="246"/>
      <c r="D5" s="246"/>
      <c r="E5" s="246"/>
      <c r="F5" s="246"/>
      <c r="G5" s="246"/>
      <c r="H5" s="246"/>
      <c r="I5" s="246"/>
      <c r="J5" s="246"/>
      <c r="K5" s="246"/>
      <c r="L5" s="246"/>
      <c r="M5" s="246"/>
      <c r="N5" s="246"/>
      <c r="O5" s="246"/>
      <c r="P5" s="247"/>
      <c r="Q5" s="96"/>
    </row>
    <row r="6" spans="1:17" x14ac:dyDescent="0.35">
      <c r="A6" s="110">
        <f>'Table 6'!A4</f>
        <v>3</v>
      </c>
      <c r="B6" s="119" t="str">
        <f>'Table 6'!B4</f>
        <v>Any tomatoes</v>
      </c>
      <c r="C6" s="111"/>
      <c r="D6" s="111"/>
      <c r="E6" s="111"/>
      <c r="F6" s="111"/>
      <c r="G6" s="112">
        <f>C6+D6</f>
        <v>0</v>
      </c>
      <c r="H6" s="112">
        <f>C6+D6+E6</f>
        <v>0</v>
      </c>
      <c r="I6" s="113">
        <f>IF((COUNTA(C6)=0),0,(C6)/(C6+E6))</f>
        <v>0</v>
      </c>
      <c r="J6" s="113">
        <f>IF((COUNTA(C6:D6)=0),0,(C6+D6)/(C6+D6+E6))</f>
        <v>0</v>
      </c>
      <c r="K6" s="114">
        <f>'Table 6'!P4</f>
        <v>76.145604157133988</v>
      </c>
      <c r="L6" s="115" t="str">
        <f>IF(H6=0,"",(IF(AND($G6&lt;=$H6,$G6&gt;=0),BINOMDIST($G6,$H6,K6/100,0),"")))</f>
        <v/>
      </c>
      <c r="M6" s="115" t="str">
        <f t="shared" ref="M6" si="0">IF(H6=0,"",(IF(AND(L6&lt;=0.05,J6*100&gt;K6),"Alert",IF(AND(L6&lt;=0.05,J6*100&lt;K6),"protective",""))))</f>
        <v/>
      </c>
      <c r="N6" s="116">
        <f>HLOOKUP($P$1,'Table 6'!$B$2:$P$383,A6,FALSE)</f>
        <v>76.145604157133988</v>
      </c>
      <c r="O6" s="115" t="str">
        <f t="shared" ref="O6" si="1">IF(H6=0,"",(IF(AND($G6&lt;=$H6,$G6&gt;=0),BINOMDIST($G6,$H6,N6/100,0),"")))</f>
        <v/>
      </c>
      <c r="P6" s="115" t="str">
        <f t="shared" ref="P6" si="2">IF(H6=0,"",(IF(AND(O6&lt;=0.05,J6*100&gt;N6),"Alert",IF(AND(O6&lt;=0.05,J6*100&lt;N6),"protective",""))))</f>
        <v/>
      </c>
      <c r="Q6" s="96"/>
    </row>
    <row r="7" spans="1:17" x14ac:dyDescent="0.35">
      <c r="A7" s="110">
        <f>'Table 6'!A5</f>
        <v>4</v>
      </c>
      <c r="B7" s="119" t="str">
        <f>'Table 6'!B5</f>
        <v>Cherry or grape tomatoes</v>
      </c>
      <c r="C7" s="111"/>
      <c r="D7" s="111"/>
      <c r="E7" s="111"/>
      <c r="F7" s="111"/>
      <c r="G7" s="112">
        <f t="shared" ref="G7:G70" si="3">C7+D7</f>
        <v>0</v>
      </c>
      <c r="H7" s="112">
        <f t="shared" ref="H7:H70" si="4">C7+D7+E7</f>
        <v>0</v>
      </c>
      <c r="I7" s="113">
        <f t="shared" ref="I7:I70" si="5">IF((COUNTA(C7)=0),0,(C7)/(C7+E7))</f>
        <v>0</v>
      </c>
      <c r="J7" s="113">
        <f t="shared" ref="J7:J70" si="6">IF((COUNTA(C7:D7)=0),0,(C7+D7)/(C7+D7+E7))</f>
        <v>0</v>
      </c>
      <c r="K7" s="114">
        <f>'Table 6'!P5</f>
        <v>46.068210070176605</v>
      </c>
      <c r="L7" s="115" t="str">
        <f t="shared" ref="L7:L70" si="7">IF(H7=0,"",(IF(AND($G7&lt;=$H7,$G7&gt;=0),BINOMDIST($G7,$H7,K7/100,0),"")))</f>
        <v/>
      </c>
      <c r="M7" s="115" t="str">
        <f t="shared" ref="M7:M70" si="8">IF(H7=0,"",(IF(AND(L7&lt;=0.05,J7*100&gt;K7),"Alert",IF(AND(L7&lt;=0.05,J7*100&lt;K7),"protective",""))))</f>
        <v/>
      </c>
      <c r="N7" s="116">
        <f>HLOOKUP($P$1,'Table 6'!$B$2:$P$383,A7,FALSE)</f>
        <v>46.068210070176605</v>
      </c>
      <c r="O7" s="115" t="str">
        <f t="shared" ref="O7:O70" si="9">IF(H7=0,"",(IF(AND($G7&lt;=$H7,$G7&gt;=0),BINOMDIST($G7,$H7,N7/100,0),"")))</f>
        <v/>
      </c>
      <c r="P7" s="115" t="str">
        <f t="shared" ref="P7:P70" si="10">IF(H7=0,"",(IF(AND(O7&lt;=0.05,J7*100&gt;N7),"Alert",IF(AND(O7&lt;=0.05,J7*100&lt;N7),"protective",""))))</f>
        <v/>
      </c>
      <c r="Q7" s="96"/>
    </row>
    <row r="8" spans="1:17" x14ac:dyDescent="0.35">
      <c r="A8" s="110">
        <f>'Table 6'!A6</f>
        <v>5</v>
      </c>
      <c r="B8" s="119" t="str">
        <f>'Table 6'!B6</f>
        <v>Tomatoes on a sandwich, burger or taco at restaurant or fast food establishment*</v>
      </c>
      <c r="C8" s="111"/>
      <c r="D8" s="111"/>
      <c r="E8" s="111"/>
      <c r="F8" s="111"/>
      <c r="G8" s="112">
        <f t="shared" si="3"/>
        <v>0</v>
      </c>
      <c r="H8" s="112">
        <f t="shared" si="4"/>
        <v>0</v>
      </c>
      <c r="I8" s="113">
        <f t="shared" si="5"/>
        <v>0</v>
      </c>
      <c r="J8" s="113">
        <f t="shared" si="6"/>
        <v>0</v>
      </c>
      <c r="K8" s="114">
        <f>'Table 6'!P6</f>
        <v>20.399999999999999</v>
      </c>
      <c r="L8" s="115" t="str">
        <f t="shared" si="7"/>
        <v/>
      </c>
      <c r="M8" s="115" t="str">
        <f t="shared" si="8"/>
        <v/>
      </c>
      <c r="N8" s="116">
        <f>HLOOKUP($P$1,'Table 6'!$B$2:$P$383,A8,FALSE)</f>
        <v>20.399999999999999</v>
      </c>
      <c r="O8" s="115" t="str">
        <f t="shared" si="9"/>
        <v/>
      </c>
      <c r="P8" s="115" t="str">
        <f t="shared" si="10"/>
        <v/>
      </c>
      <c r="Q8" s="96"/>
    </row>
    <row r="9" spans="1:17" x14ac:dyDescent="0.35">
      <c r="A9" s="110">
        <f>'Table 6'!A7</f>
        <v>6</v>
      </c>
      <c r="B9" s="119" t="str">
        <f>'Table 6'!B7</f>
        <v>Roma/plum tomatoes*</v>
      </c>
      <c r="C9" s="111"/>
      <c r="D9" s="111"/>
      <c r="E9" s="111"/>
      <c r="F9" s="111"/>
      <c r="G9" s="112">
        <f t="shared" si="3"/>
        <v>0</v>
      </c>
      <c r="H9" s="112">
        <f t="shared" si="4"/>
        <v>0</v>
      </c>
      <c r="I9" s="113">
        <f t="shared" si="5"/>
        <v>0</v>
      </c>
      <c r="J9" s="113">
        <f t="shared" si="6"/>
        <v>0</v>
      </c>
      <c r="K9" s="114">
        <f>'Table 6'!P7</f>
        <v>25.7</v>
      </c>
      <c r="L9" s="115" t="str">
        <f t="shared" si="7"/>
        <v/>
      </c>
      <c r="M9" s="115" t="str">
        <f t="shared" si="8"/>
        <v/>
      </c>
      <c r="N9" s="116">
        <f>HLOOKUP($P$1,'Table 6'!$B$2:$P$383,A9,FALSE)</f>
        <v>25.7</v>
      </c>
      <c r="O9" s="115" t="str">
        <f t="shared" si="9"/>
        <v/>
      </c>
      <c r="P9" s="115" t="str">
        <f t="shared" si="10"/>
        <v/>
      </c>
      <c r="Q9" s="96"/>
    </row>
    <row r="10" spans="1:17" x14ac:dyDescent="0.35">
      <c r="A10" s="110">
        <f>'Table 6'!A8</f>
        <v>7</v>
      </c>
      <c r="B10" s="119" t="str">
        <f>'Table 6'!B8</f>
        <v>Hothouse tomatoes*</v>
      </c>
      <c r="C10" s="111"/>
      <c r="D10" s="111"/>
      <c r="E10" s="111"/>
      <c r="F10" s="111"/>
      <c r="G10" s="112">
        <f t="shared" si="3"/>
        <v>0</v>
      </c>
      <c r="H10" s="112">
        <f t="shared" si="4"/>
        <v>0</v>
      </c>
      <c r="I10" s="113">
        <f t="shared" si="5"/>
        <v>0</v>
      </c>
      <c r="J10" s="113">
        <f t="shared" si="6"/>
        <v>0</v>
      </c>
      <c r="K10" s="114">
        <f>'Table 6'!P8</f>
        <v>38.299999999999997</v>
      </c>
      <c r="L10" s="115" t="str">
        <f t="shared" si="7"/>
        <v/>
      </c>
      <c r="M10" s="115" t="str">
        <f t="shared" si="8"/>
        <v/>
      </c>
      <c r="N10" s="116">
        <f>HLOOKUP($P$1,'Table 6'!$B$2:$P$383,A10,FALSE)</f>
        <v>38.299999999999997</v>
      </c>
      <c r="O10" s="115" t="str">
        <f t="shared" si="9"/>
        <v/>
      </c>
      <c r="P10" s="115" t="str">
        <f t="shared" si="10"/>
        <v/>
      </c>
      <c r="Q10" s="96"/>
    </row>
    <row r="11" spans="1:17" x14ac:dyDescent="0.35">
      <c r="A11" s="110">
        <f>'Table 6'!A9</f>
        <v>8</v>
      </c>
      <c r="B11" s="119" t="str">
        <f>'Table 6'!B9</f>
        <v>Beefsteak tomatoes*</v>
      </c>
      <c r="C11" s="111"/>
      <c r="D11" s="111"/>
      <c r="E11" s="111"/>
      <c r="F11" s="111"/>
      <c r="G11" s="112">
        <f t="shared" si="3"/>
        <v>0</v>
      </c>
      <c r="H11" s="112">
        <f t="shared" si="4"/>
        <v>0</v>
      </c>
      <c r="I11" s="113">
        <f t="shared" si="5"/>
        <v>0</v>
      </c>
      <c r="J11" s="113">
        <f t="shared" si="6"/>
        <v>0</v>
      </c>
      <c r="K11" s="114">
        <f>'Table 6'!P9</f>
        <v>12.2</v>
      </c>
      <c r="L11" s="115" t="str">
        <f t="shared" si="7"/>
        <v/>
      </c>
      <c r="M11" s="115" t="str">
        <f t="shared" si="8"/>
        <v/>
      </c>
      <c r="N11" s="116">
        <f>HLOOKUP($P$1,'Table 6'!$B$2:$P$383,A11,FALSE)</f>
        <v>12.2</v>
      </c>
      <c r="O11" s="115" t="str">
        <f t="shared" si="9"/>
        <v/>
      </c>
      <c r="P11" s="115" t="str">
        <f t="shared" si="10"/>
        <v/>
      </c>
      <c r="Q11" s="96"/>
    </row>
    <row r="12" spans="1:17" x14ac:dyDescent="0.35">
      <c r="A12" s="110">
        <f>'Table 6'!A10</f>
        <v>9</v>
      </c>
      <c r="B12" s="119" t="str">
        <f>'Table 6'!B10</f>
        <v>Any lettuce or leafy greens</v>
      </c>
      <c r="C12" s="111"/>
      <c r="D12" s="111"/>
      <c r="E12" s="111"/>
      <c r="F12" s="111"/>
      <c r="G12" s="112">
        <f t="shared" si="3"/>
        <v>0</v>
      </c>
      <c r="H12" s="112">
        <f t="shared" si="4"/>
        <v>0</v>
      </c>
      <c r="I12" s="113">
        <f t="shared" si="5"/>
        <v>0</v>
      </c>
      <c r="J12" s="113">
        <f t="shared" si="6"/>
        <v>0</v>
      </c>
      <c r="K12" s="114">
        <f>'Table 6'!P10</f>
        <v>83.195744635957141</v>
      </c>
      <c r="L12" s="115" t="str">
        <f t="shared" si="7"/>
        <v/>
      </c>
      <c r="M12" s="115" t="str">
        <f t="shared" si="8"/>
        <v/>
      </c>
      <c r="N12" s="116">
        <f>HLOOKUP($P$1,'Table 6'!$B$2:$P$383,A12,FALSE)</f>
        <v>83.195744635957141</v>
      </c>
      <c r="O12" s="115" t="str">
        <f t="shared" si="9"/>
        <v/>
      </c>
      <c r="P12" s="115" t="str">
        <f t="shared" si="10"/>
        <v/>
      </c>
      <c r="Q12" s="96"/>
    </row>
    <row r="13" spans="1:17" x14ac:dyDescent="0.35">
      <c r="A13" s="110">
        <f>'Table 6'!A11</f>
        <v>10</v>
      </c>
      <c r="B13" s="119" t="str">
        <f>'Table 6'!B11</f>
        <v>Iceberg lettuce</v>
      </c>
      <c r="C13" s="111"/>
      <c r="D13" s="111"/>
      <c r="E13" s="111"/>
      <c r="F13" s="111"/>
      <c r="G13" s="112">
        <f t="shared" si="3"/>
        <v>0</v>
      </c>
      <c r="H13" s="112">
        <f t="shared" si="4"/>
        <v>0</v>
      </c>
      <c r="I13" s="113">
        <f t="shared" si="5"/>
        <v>0</v>
      </c>
      <c r="J13" s="113">
        <f t="shared" si="6"/>
        <v>0</v>
      </c>
      <c r="K13" s="114">
        <f>'Table 6'!P11</f>
        <v>41.997085826356219</v>
      </c>
      <c r="L13" s="115" t="str">
        <f t="shared" si="7"/>
        <v/>
      </c>
      <c r="M13" s="115" t="str">
        <f t="shared" si="8"/>
        <v/>
      </c>
      <c r="N13" s="116">
        <f>HLOOKUP($P$1,'Table 6'!$B$2:$P$383,A13,FALSE)</f>
        <v>41.997085826356219</v>
      </c>
      <c r="O13" s="115" t="str">
        <f t="shared" si="9"/>
        <v/>
      </c>
      <c r="P13" s="115" t="str">
        <f t="shared" si="10"/>
        <v/>
      </c>
      <c r="Q13" s="96"/>
    </row>
    <row r="14" spans="1:17" x14ac:dyDescent="0.35">
      <c r="A14" s="110">
        <f>'Table 6'!A12</f>
        <v>11</v>
      </c>
      <c r="B14" s="119" t="str">
        <f>'Table 6'!B12</f>
        <v>Romaine lettuce</v>
      </c>
      <c r="C14" s="111"/>
      <c r="D14" s="111"/>
      <c r="E14" s="111"/>
      <c r="F14" s="111"/>
      <c r="G14" s="112">
        <f t="shared" si="3"/>
        <v>0</v>
      </c>
      <c r="H14" s="112">
        <f t="shared" si="4"/>
        <v>0</v>
      </c>
      <c r="I14" s="113">
        <f t="shared" si="5"/>
        <v>0</v>
      </c>
      <c r="J14" s="113">
        <f t="shared" si="6"/>
        <v>0</v>
      </c>
      <c r="K14" s="114">
        <f>'Table 6'!P12</f>
        <v>56.832963539284151</v>
      </c>
      <c r="L14" s="115" t="str">
        <f t="shared" si="7"/>
        <v/>
      </c>
      <c r="M14" s="115" t="str">
        <f t="shared" si="8"/>
        <v/>
      </c>
      <c r="N14" s="116">
        <f>HLOOKUP($P$1,'Table 6'!$B$2:$P$383,A14,FALSE)</f>
        <v>56.832963539284151</v>
      </c>
      <c r="O14" s="115" t="str">
        <f t="shared" si="9"/>
        <v/>
      </c>
      <c r="P14" s="115" t="str">
        <f t="shared" si="10"/>
        <v/>
      </c>
      <c r="Q14" s="96"/>
    </row>
    <row r="15" spans="1:17" x14ac:dyDescent="0.35">
      <c r="A15" s="110">
        <f>'Table 6'!A13</f>
        <v>12</v>
      </c>
      <c r="B15" s="119" t="str">
        <f>'Table 6'!B13</f>
        <v>Spinach</v>
      </c>
      <c r="C15" s="111"/>
      <c r="D15" s="111"/>
      <c r="E15" s="111"/>
      <c r="F15" s="111"/>
      <c r="G15" s="112">
        <f t="shared" si="3"/>
        <v>0</v>
      </c>
      <c r="H15" s="112">
        <f t="shared" si="4"/>
        <v>0</v>
      </c>
      <c r="I15" s="113">
        <f t="shared" si="5"/>
        <v>0</v>
      </c>
      <c r="J15" s="113">
        <f t="shared" si="6"/>
        <v>0</v>
      </c>
      <c r="K15" s="114">
        <f>'Table 6'!P13</f>
        <v>38.66594899255702</v>
      </c>
      <c r="L15" s="115" t="str">
        <f t="shared" si="7"/>
        <v/>
      </c>
      <c r="M15" s="115" t="str">
        <f t="shared" si="8"/>
        <v/>
      </c>
      <c r="N15" s="116">
        <f>HLOOKUP($P$1,'Table 6'!$B$2:$P$383,A15,FALSE)</f>
        <v>38.66594899255702</v>
      </c>
      <c r="O15" s="115" t="str">
        <f t="shared" si="9"/>
        <v/>
      </c>
      <c r="P15" s="115" t="str">
        <f t="shared" si="10"/>
        <v/>
      </c>
      <c r="Q15" s="96"/>
    </row>
    <row r="16" spans="1:17" x14ac:dyDescent="0.35">
      <c r="A16" s="110">
        <f>'Table 6'!A14</f>
        <v>13</v>
      </c>
      <c r="B16" s="119" t="str">
        <f>'Table 6'!B14</f>
        <v>Mesclun greens</v>
      </c>
      <c r="C16" s="111"/>
      <c r="D16" s="111"/>
      <c r="E16" s="111"/>
      <c r="F16" s="111"/>
      <c r="G16" s="112">
        <f t="shared" si="3"/>
        <v>0</v>
      </c>
      <c r="H16" s="112">
        <f t="shared" si="4"/>
        <v>0</v>
      </c>
      <c r="I16" s="113">
        <f t="shared" si="5"/>
        <v>0</v>
      </c>
      <c r="J16" s="113">
        <f t="shared" si="6"/>
        <v>0</v>
      </c>
      <c r="K16" s="114">
        <f>'Table 6'!P14</f>
        <v>23.165523280343848</v>
      </c>
      <c r="L16" s="115" t="str">
        <f t="shared" si="7"/>
        <v/>
      </c>
      <c r="M16" s="115" t="str">
        <f t="shared" si="8"/>
        <v/>
      </c>
      <c r="N16" s="116">
        <f>HLOOKUP($P$1,'Table 6'!$B$2:$P$383,A16,FALSE)</f>
        <v>23.165523280343848</v>
      </c>
      <c r="O16" s="115" t="str">
        <f t="shared" si="9"/>
        <v/>
      </c>
      <c r="P16" s="115" t="str">
        <f t="shared" si="10"/>
        <v/>
      </c>
      <c r="Q16" s="96"/>
    </row>
    <row r="17" spans="1:17" x14ac:dyDescent="0.35">
      <c r="A17" s="110">
        <f>'Table 6'!A15</f>
        <v>14</v>
      </c>
      <c r="B17" s="119" t="str">
        <f>'Table 6'!B15</f>
        <v>Kale</v>
      </c>
      <c r="C17" s="111"/>
      <c r="D17" s="111"/>
      <c r="E17" s="111"/>
      <c r="F17" s="111"/>
      <c r="G17" s="112">
        <f t="shared" si="3"/>
        <v>0</v>
      </c>
      <c r="H17" s="112">
        <f t="shared" si="4"/>
        <v>0</v>
      </c>
      <c r="I17" s="113">
        <f t="shared" si="5"/>
        <v>0</v>
      </c>
      <c r="J17" s="113">
        <f t="shared" si="6"/>
        <v>0</v>
      </c>
      <c r="K17" s="114">
        <f>'Table 6'!P15</f>
        <v>18.077954166523913</v>
      </c>
      <c r="L17" s="115" t="str">
        <f t="shared" si="7"/>
        <v/>
      </c>
      <c r="M17" s="115" t="str">
        <f t="shared" si="8"/>
        <v/>
      </c>
      <c r="N17" s="116">
        <f>HLOOKUP($P$1,'Table 6'!$B$2:$P$383,A17,FALSE)</f>
        <v>18.077954166523913</v>
      </c>
      <c r="O17" s="115" t="str">
        <f t="shared" si="9"/>
        <v/>
      </c>
      <c r="P17" s="115" t="str">
        <f t="shared" si="10"/>
        <v/>
      </c>
      <c r="Q17" s="96"/>
    </row>
    <row r="18" spans="1:17" x14ac:dyDescent="0.35">
      <c r="A18" s="110">
        <f>'Table 6'!A16</f>
        <v>15</v>
      </c>
      <c r="B18" s="119" t="str">
        <f>'Table 6'!B16</f>
        <v>Arugula</v>
      </c>
      <c r="C18" s="111"/>
      <c r="D18" s="111"/>
      <c r="E18" s="111"/>
      <c r="F18" s="111"/>
      <c r="G18" s="112">
        <f t="shared" si="3"/>
        <v>0</v>
      </c>
      <c r="H18" s="112">
        <f t="shared" si="4"/>
        <v>0</v>
      </c>
      <c r="I18" s="113">
        <f t="shared" si="5"/>
        <v>0</v>
      </c>
      <c r="J18" s="113">
        <f t="shared" si="6"/>
        <v>0</v>
      </c>
      <c r="K18" s="114">
        <f>'Table 6'!P16</f>
        <v>16.712419821003092</v>
      </c>
      <c r="L18" s="115" t="str">
        <f t="shared" si="7"/>
        <v/>
      </c>
      <c r="M18" s="115" t="str">
        <f t="shared" si="8"/>
        <v/>
      </c>
      <c r="N18" s="116">
        <f>HLOOKUP($P$1,'Table 6'!$B$2:$P$383,A18,FALSE)</f>
        <v>16.712419821003092</v>
      </c>
      <c r="O18" s="115" t="str">
        <f t="shared" si="9"/>
        <v/>
      </c>
      <c r="P18" s="115" t="str">
        <f t="shared" si="10"/>
        <v/>
      </c>
      <c r="Q18" s="96"/>
    </row>
    <row r="19" spans="1:17" x14ac:dyDescent="0.35">
      <c r="A19" s="110">
        <f>'Table 6'!A17</f>
        <v>16</v>
      </c>
      <c r="B19" s="119" t="str">
        <f>'Table 6'!B17</f>
        <v>Other leafy greens</v>
      </c>
      <c r="C19" s="111"/>
      <c r="D19" s="111"/>
      <c r="E19" s="111"/>
      <c r="F19" s="111"/>
      <c r="G19" s="112">
        <f t="shared" si="3"/>
        <v>0</v>
      </c>
      <c r="H19" s="112">
        <f t="shared" si="4"/>
        <v>0</v>
      </c>
      <c r="I19" s="113">
        <f t="shared" si="5"/>
        <v>0</v>
      </c>
      <c r="J19" s="113">
        <f t="shared" si="6"/>
        <v>0</v>
      </c>
      <c r="K19" s="114">
        <f>'Table 6'!P17</f>
        <v>15.596318867490314</v>
      </c>
      <c r="L19" s="115" t="str">
        <f t="shared" si="7"/>
        <v/>
      </c>
      <c r="M19" s="115" t="str">
        <f t="shared" si="8"/>
        <v/>
      </c>
      <c r="N19" s="116">
        <f>HLOOKUP($P$1,'Table 6'!$B$2:$P$383,A19,FALSE)</f>
        <v>15.596318867490314</v>
      </c>
      <c r="O19" s="115" t="str">
        <f t="shared" si="9"/>
        <v/>
      </c>
      <c r="P19" s="115" t="str">
        <f t="shared" si="10"/>
        <v/>
      </c>
      <c r="Q19" s="96"/>
    </row>
    <row r="20" spans="1:17" x14ac:dyDescent="0.35">
      <c r="A20" s="110">
        <f>'Table 6'!A18</f>
        <v>17</v>
      </c>
      <c r="B20" s="119" t="str">
        <f>'Table 6'!B18</f>
        <v>Lettuce or leafy greens on a sandwich, burger or taco at restaurant or fast  food establishment*</v>
      </c>
      <c r="C20" s="111"/>
      <c r="D20" s="111"/>
      <c r="E20" s="111"/>
      <c r="F20" s="111"/>
      <c r="G20" s="112">
        <f t="shared" si="3"/>
        <v>0</v>
      </c>
      <c r="H20" s="112">
        <f t="shared" si="4"/>
        <v>0</v>
      </c>
      <c r="I20" s="113">
        <f t="shared" si="5"/>
        <v>0</v>
      </c>
      <c r="J20" s="113">
        <f t="shared" si="6"/>
        <v>0</v>
      </c>
      <c r="K20" s="114">
        <f>'Table 6'!P18</f>
        <v>24.3</v>
      </c>
      <c r="L20" s="115" t="str">
        <f t="shared" si="7"/>
        <v/>
      </c>
      <c r="M20" s="115" t="str">
        <f t="shared" si="8"/>
        <v/>
      </c>
      <c r="N20" s="116">
        <f>HLOOKUP($P$1,'Table 6'!$B$2:$P$383,A20,FALSE)</f>
        <v>24.3</v>
      </c>
      <c r="O20" s="115" t="str">
        <f t="shared" si="9"/>
        <v/>
      </c>
      <c r="P20" s="115" t="str">
        <f t="shared" si="10"/>
        <v/>
      </c>
      <c r="Q20" s="96"/>
    </row>
    <row r="21" spans="1:17" x14ac:dyDescent="0.35">
      <c r="A21" s="110">
        <f>'Table 6'!A19</f>
        <v>18</v>
      </c>
      <c r="B21" s="119" t="str">
        <f>'Table 6'!B19</f>
        <v>Pre-packaged lettuce or leafy greens</v>
      </c>
      <c r="C21" s="111"/>
      <c r="D21" s="111"/>
      <c r="E21" s="111"/>
      <c r="F21" s="111"/>
      <c r="G21" s="112">
        <f t="shared" si="3"/>
        <v>0</v>
      </c>
      <c r="H21" s="112">
        <f t="shared" si="4"/>
        <v>0</v>
      </c>
      <c r="I21" s="113">
        <f t="shared" si="5"/>
        <v>0</v>
      </c>
      <c r="J21" s="113">
        <f t="shared" si="6"/>
        <v>0</v>
      </c>
      <c r="K21" s="114">
        <f>'Table 6'!P19</f>
        <v>30.180028604069527</v>
      </c>
      <c r="L21" s="115" t="str">
        <f t="shared" si="7"/>
        <v/>
      </c>
      <c r="M21" s="115" t="str">
        <f t="shared" si="8"/>
        <v/>
      </c>
      <c r="N21" s="116">
        <f>HLOOKUP($P$1,'Table 6'!$B$2:$P$383,A21,FALSE)</f>
        <v>30.180028604069527</v>
      </c>
      <c r="O21" s="115" t="str">
        <f t="shared" si="9"/>
        <v/>
      </c>
      <c r="P21" s="115" t="str">
        <f t="shared" si="10"/>
        <v/>
      </c>
      <c r="Q21" s="96"/>
    </row>
    <row r="22" spans="1:17" x14ac:dyDescent="0.35">
      <c r="A22" s="110">
        <f>'Table 6'!A20</f>
        <v>19</v>
      </c>
      <c r="B22" s="119" t="str">
        <f>'Table 6'!B20</f>
        <v>Commercially pre-packaged salad kits</v>
      </c>
      <c r="C22" s="111"/>
      <c r="D22" s="111"/>
      <c r="E22" s="111"/>
      <c r="F22" s="111"/>
      <c r="G22" s="112">
        <f t="shared" si="3"/>
        <v>0</v>
      </c>
      <c r="H22" s="112">
        <f t="shared" si="4"/>
        <v>0</v>
      </c>
      <c r="I22" s="113">
        <f t="shared" si="5"/>
        <v>0</v>
      </c>
      <c r="J22" s="113">
        <f t="shared" si="6"/>
        <v>0</v>
      </c>
      <c r="K22" s="114">
        <f>'Table 6'!P20</f>
        <v>24.721746431923179</v>
      </c>
      <c r="L22" s="115" t="str">
        <f t="shared" si="7"/>
        <v/>
      </c>
      <c r="M22" s="115" t="str">
        <f t="shared" si="8"/>
        <v/>
      </c>
      <c r="N22" s="116">
        <f>HLOOKUP($P$1,'Table 6'!$B$2:$P$383,A22,FALSE)</f>
        <v>24.721746431923179</v>
      </c>
      <c r="O22" s="115" t="str">
        <f t="shared" si="9"/>
        <v/>
      </c>
      <c r="P22" s="115" t="str">
        <f t="shared" si="10"/>
        <v/>
      </c>
      <c r="Q22" s="96"/>
    </row>
    <row r="23" spans="1:17" x14ac:dyDescent="0.35">
      <c r="A23" s="110">
        <f>'Table 6'!A21</f>
        <v>20</v>
      </c>
      <c r="B23" s="119" t="str">
        <f>'Table 6'!B21</f>
        <v>Any store-bought or ready to eat green salad</v>
      </c>
      <c r="C23" s="111"/>
      <c r="D23" s="111"/>
      <c r="E23" s="111"/>
      <c r="F23" s="111"/>
      <c r="G23" s="112">
        <f t="shared" si="3"/>
        <v>0</v>
      </c>
      <c r="H23" s="112">
        <f t="shared" si="4"/>
        <v>0</v>
      </c>
      <c r="I23" s="113">
        <f t="shared" si="5"/>
        <v>0</v>
      </c>
      <c r="J23" s="113">
        <f t="shared" si="6"/>
        <v>0</v>
      </c>
      <c r="K23" s="114">
        <f>'Table 6'!P21</f>
        <v>18.10661684046087</v>
      </c>
      <c r="L23" s="115" t="str">
        <f t="shared" si="7"/>
        <v/>
      </c>
      <c r="M23" s="115" t="str">
        <f t="shared" si="8"/>
        <v/>
      </c>
      <c r="N23" s="116">
        <f>HLOOKUP($P$1,'Table 6'!$B$2:$P$383,A23,FALSE)</f>
        <v>18.10661684046087</v>
      </c>
      <c r="O23" s="115" t="str">
        <f t="shared" si="9"/>
        <v/>
      </c>
      <c r="P23" s="115" t="str">
        <f t="shared" si="10"/>
        <v/>
      </c>
      <c r="Q23" s="96"/>
    </row>
    <row r="24" spans="1:17" x14ac:dyDescent="0.35">
      <c r="A24" s="110">
        <f>'Table 6'!A22</f>
        <v>21</v>
      </c>
      <c r="B24" s="119" t="str">
        <f>'Table 6'!B22</f>
        <v>Cabbage (includes coleslaw)</v>
      </c>
      <c r="C24" s="111"/>
      <c r="D24" s="111"/>
      <c r="E24" s="111"/>
      <c r="F24" s="111"/>
      <c r="G24" s="112">
        <f t="shared" si="3"/>
        <v>0</v>
      </c>
      <c r="H24" s="112">
        <f t="shared" si="4"/>
        <v>0</v>
      </c>
      <c r="I24" s="113">
        <f t="shared" si="5"/>
        <v>0</v>
      </c>
      <c r="J24" s="113">
        <f t="shared" si="6"/>
        <v>0</v>
      </c>
      <c r="K24" s="114">
        <f>'Table 6'!P22</f>
        <v>37.945976404367272</v>
      </c>
      <c r="L24" s="115" t="str">
        <f t="shared" si="7"/>
        <v/>
      </c>
      <c r="M24" s="115" t="str">
        <f t="shared" si="8"/>
        <v/>
      </c>
      <c r="N24" s="116">
        <f>HLOOKUP($P$1,'Table 6'!$B$2:$P$383,A24,FALSE)</f>
        <v>37.945976404367272</v>
      </c>
      <c r="O24" s="115" t="str">
        <f t="shared" si="9"/>
        <v/>
      </c>
      <c r="P24" s="115" t="str">
        <f t="shared" si="10"/>
        <v/>
      </c>
      <c r="Q24" s="96"/>
    </row>
    <row r="25" spans="1:17" x14ac:dyDescent="0.35">
      <c r="A25" s="110">
        <f>'Table 6'!A23</f>
        <v>22</v>
      </c>
      <c r="B25" s="119" t="str">
        <f>'Table 6'!B23</f>
        <v>Any coleslaw</v>
      </c>
      <c r="C25" s="111"/>
      <c r="D25" s="111"/>
      <c r="E25" s="111"/>
      <c r="F25" s="111"/>
      <c r="G25" s="112">
        <f t="shared" si="3"/>
        <v>0</v>
      </c>
      <c r="H25" s="112">
        <f t="shared" si="4"/>
        <v>0</v>
      </c>
      <c r="I25" s="113">
        <f t="shared" si="5"/>
        <v>0</v>
      </c>
      <c r="J25" s="113">
        <f t="shared" si="6"/>
        <v>0</v>
      </c>
      <c r="K25" s="114">
        <f>'Table 6'!P23</f>
        <v>20.629029068927395</v>
      </c>
      <c r="L25" s="115" t="str">
        <f t="shared" si="7"/>
        <v/>
      </c>
      <c r="M25" s="115" t="str">
        <f t="shared" si="8"/>
        <v/>
      </c>
      <c r="N25" s="116">
        <f>HLOOKUP($P$1,'Table 6'!$B$2:$P$383,A25,FALSE)</f>
        <v>20.629029068927395</v>
      </c>
      <c r="O25" s="115" t="str">
        <f t="shared" si="9"/>
        <v/>
      </c>
      <c r="P25" s="115" t="str">
        <f t="shared" si="10"/>
        <v/>
      </c>
      <c r="Q25" s="96"/>
    </row>
    <row r="26" spans="1:17" x14ac:dyDescent="0.35">
      <c r="A26" s="110">
        <f>'Table 6'!A24</f>
        <v>23</v>
      </c>
      <c r="B26" s="119" t="str">
        <f>'Table 6'!B24</f>
        <v>Any microgreens or sprouts</v>
      </c>
      <c r="C26" s="111"/>
      <c r="D26" s="111"/>
      <c r="E26" s="111"/>
      <c r="F26" s="111"/>
      <c r="G26" s="112">
        <f t="shared" si="3"/>
        <v>0</v>
      </c>
      <c r="H26" s="112">
        <f t="shared" si="4"/>
        <v>0</v>
      </c>
      <c r="I26" s="113">
        <f t="shared" si="5"/>
        <v>0</v>
      </c>
      <c r="J26" s="113">
        <f t="shared" si="6"/>
        <v>0</v>
      </c>
      <c r="K26" s="114">
        <f>'Table 6'!P24</f>
        <v>13.523862801536342</v>
      </c>
      <c r="L26" s="115" t="str">
        <f t="shared" si="7"/>
        <v/>
      </c>
      <c r="M26" s="115" t="str">
        <f t="shared" si="8"/>
        <v/>
      </c>
      <c r="N26" s="116">
        <f>HLOOKUP($P$1,'Table 6'!$B$2:$P$383,A26,FALSE)</f>
        <v>13.523862801536342</v>
      </c>
      <c r="O26" s="115" t="str">
        <f t="shared" si="9"/>
        <v/>
      </c>
      <c r="P26" s="115" t="str">
        <f t="shared" si="10"/>
        <v/>
      </c>
      <c r="Q26" s="96"/>
    </row>
    <row r="27" spans="1:17" x14ac:dyDescent="0.35">
      <c r="A27" s="110">
        <f>'Table 6'!A25</f>
        <v>24</v>
      </c>
      <c r="B27" s="119" t="str">
        <f>'Table 6'!B25</f>
        <v>Microgreens</v>
      </c>
      <c r="C27" s="111"/>
      <c r="D27" s="111"/>
      <c r="E27" s="111"/>
      <c r="F27" s="111"/>
      <c r="G27" s="112">
        <f t="shared" si="3"/>
        <v>0</v>
      </c>
      <c r="H27" s="112">
        <f t="shared" si="4"/>
        <v>0</v>
      </c>
      <c r="I27" s="113">
        <f t="shared" si="5"/>
        <v>0</v>
      </c>
      <c r="J27" s="113">
        <f t="shared" si="6"/>
        <v>0</v>
      </c>
      <c r="K27" s="114">
        <f>'Table 6'!P25</f>
        <v>5.8691809177387793</v>
      </c>
      <c r="L27" s="115" t="str">
        <f t="shared" si="7"/>
        <v/>
      </c>
      <c r="M27" s="115" t="str">
        <f t="shared" si="8"/>
        <v/>
      </c>
      <c r="N27" s="116">
        <f>HLOOKUP($P$1,'Table 6'!$B$2:$P$383,A27,FALSE)</f>
        <v>5.8691809177387793</v>
      </c>
      <c r="O27" s="115" t="str">
        <f t="shared" si="9"/>
        <v/>
      </c>
      <c r="P27" s="115" t="str">
        <f t="shared" si="10"/>
        <v/>
      </c>
      <c r="Q27" s="96"/>
    </row>
    <row r="28" spans="1:17" x14ac:dyDescent="0.35">
      <c r="A28" s="110">
        <f>'Table 6'!A26</f>
        <v>25</v>
      </c>
      <c r="B28" s="119" t="str">
        <f>'Table 6'!B26</f>
        <v xml:space="preserve">Alfalfa sprouts </v>
      </c>
      <c r="C28" s="111"/>
      <c r="D28" s="111"/>
      <c r="E28" s="111"/>
      <c r="F28" s="111"/>
      <c r="G28" s="112">
        <f t="shared" si="3"/>
        <v>0</v>
      </c>
      <c r="H28" s="112">
        <f t="shared" si="4"/>
        <v>0</v>
      </c>
      <c r="I28" s="113">
        <f t="shared" si="5"/>
        <v>0</v>
      </c>
      <c r="J28" s="113">
        <f t="shared" si="6"/>
        <v>0</v>
      </c>
      <c r="K28" s="114">
        <f>'Table 6'!P26</f>
        <v>2.8808475887761067</v>
      </c>
      <c r="L28" s="115" t="str">
        <f t="shared" si="7"/>
        <v/>
      </c>
      <c r="M28" s="115" t="str">
        <f t="shared" si="8"/>
        <v/>
      </c>
      <c r="N28" s="116">
        <f>HLOOKUP($P$1,'Table 6'!$B$2:$P$383,A28,FALSE)</f>
        <v>2.8808475887761067</v>
      </c>
      <c r="O28" s="115" t="str">
        <f t="shared" si="9"/>
        <v/>
      </c>
      <c r="P28" s="115" t="str">
        <f t="shared" si="10"/>
        <v/>
      </c>
      <c r="Q28" s="96"/>
    </row>
    <row r="29" spans="1:17" x14ac:dyDescent="0.35">
      <c r="A29" s="110">
        <f>'Table 6'!A27</f>
        <v>26</v>
      </c>
      <c r="B29" s="119" t="str">
        <f>'Table 6'!B27</f>
        <v>Bean sprouts</v>
      </c>
      <c r="C29" s="111"/>
      <c r="D29" s="111"/>
      <c r="E29" s="111"/>
      <c r="F29" s="111"/>
      <c r="G29" s="112">
        <f t="shared" si="3"/>
        <v>0</v>
      </c>
      <c r="H29" s="112">
        <f t="shared" si="4"/>
        <v>0</v>
      </c>
      <c r="I29" s="113">
        <f t="shared" si="5"/>
        <v>0</v>
      </c>
      <c r="J29" s="113">
        <f t="shared" si="6"/>
        <v>0</v>
      </c>
      <c r="K29" s="114">
        <f>'Table 6'!P27</f>
        <v>5.3709278946235868</v>
      </c>
      <c r="L29" s="115" t="str">
        <f t="shared" si="7"/>
        <v/>
      </c>
      <c r="M29" s="115" t="str">
        <f t="shared" si="8"/>
        <v/>
      </c>
      <c r="N29" s="116">
        <f>HLOOKUP($P$1,'Table 6'!$B$2:$P$383,A29,FALSE)</f>
        <v>5.3709278946235868</v>
      </c>
      <c r="O29" s="115" t="str">
        <f t="shared" si="9"/>
        <v/>
      </c>
      <c r="P29" s="115" t="str">
        <f t="shared" si="10"/>
        <v/>
      </c>
      <c r="Q29" s="96"/>
    </row>
    <row r="30" spans="1:17" x14ac:dyDescent="0.35">
      <c r="A30" s="110">
        <f>'Table 6'!A28</f>
        <v>27</v>
      </c>
      <c r="B30" s="119" t="str">
        <f>'Table 6'!B28</f>
        <v>Other sprouts</v>
      </c>
      <c r="C30" s="111"/>
      <c r="D30" s="111"/>
      <c r="E30" s="111"/>
      <c r="F30" s="111"/>
      <c r="G30" s="112">
        <f t="shared" si="3"/>
        <v>0</v>
      </c>
      <c r="H30" s="112">
        <f t="shared" si="4"/>
        <v>0</v>
      </c>
      <c r="I30" s="113">
        <f t="shared" si="5"/>
        <v>0</v>
      </c>
      <c r="J30" s="113">
        <f t="shared" si="6"/>
        <v>0</v>
      </c>
      <c r="K30" s="114">
        <f>'Table 6'!P28</f>
        <v>2.9599291988686867</v>
      </c>
      <c r="L30" s="115" t="str">
        <f t="shared" si="7"/>
        <v/>
      </c>
      <c r="M30" s="115" t="str">
        <f t="shared" si="8"/>
        <v/>
      </c>
      <c r="N30" s="116">
        <f>HLOOKUP($P$1,'Table 6'!$B$2:$P$383,A30,FALSE)</f>
        <v>2.9599291988686867</v>
      </c>
      <c r="O30" s="115" t="str">
        <f t="shared" si="9"/>
        <v/>
      </c>
      <c r="P30" s="115" t="str">
        <f t="shared" si="10"/>
        <v/>
      </c>
      <c r="Q30" s="96"/>
    </row>
    <row r="31" spans="1:17" x14ac:dyDescent="0.35">
      <c r="A31" s="110">
        <f>'Table 6'!A29</f>
        <v>28</v>
      </c>
      <c r="B31" s="119" t="str">
        <f>'Table 6'!B29</f>
        <v>Cucumbers</v>
      </c>
      <c r="C31" s="111"/>
      <c r="D31" s="111"/>
      <c r="E31" s="111"/>
      <c r="F31" s="111"/>
      <c r="G31" s="112">
        <f t="shared" si="3"/>
        <v>0</v>
      </c>
      <c r="H31" s="112">
        <f t="shared" si="4"/>
        <v>0</v>
      </c>
      <c r="I31" s="113">
        <f t="shared" si="5"/>
        <v>0</v>
      </c>
      <c r="J31" s="113">
        <f t="shared" si="6"/>
        <v>0</v>
      </c>
      <c r="K31" s="114">
        <f>'Table 6'!P29</f>
        <v>72.05064727089497</v>
      </c>
      <c r="L31" s="115" t="str">
        <f t="shared" si="7"/>
        <v/>
      </c>
      <c r="M31" s="115" t="str">
        <f t="shared" si="8"/>
        <v/>
      </c>
      <c r="N31" s="116">
        <f>HLOOKUP($P$1,'Table 6'!$B$2:$P$383,A31,FALSE)</f>
        <v>72.05064727089497</v>
      </c>
      <c r="O31" s="115" t="str">
        <f t="shared" si="9"/>
        <v/>
      </c>
      <c r="P31" s="115" t="str">
        <f t="shared" si="10"/>
        <v/>
      </c>
      <c r="Q31" s="96"/>
    </row>
    <row r="32" spans="1:17" x14ac:dyDescent="0.35">
      <c r="A32" s="110">
        <f>'Table 6'!A30</f>
        <v>29</v>
      </c>
      <c r="B32" s="119" t="str">
        <f>'Table 6'!B30</f>
        <v>Bell peppers</v>
      </c>
      <c r="C32" s="111"/>
      <c r="D32" s="111"/>
      <c r="E32" s="111"/>
      <c r="F32" s="111"/>
      <c r="G32" s="112">
        <f t="shared" si="3"/>
        <v>0</v>
      </c>
      <c r="H32" s="112">
        <f t="shared" si="4"/>
        <v>0</v>
      </c>
      <c r="I32" s="113">
        <f t="shared" si="5"/>
        <v>0</v>
      </c>
      <c r="J32" s="113">
        <f t="shared" si="6"/>
        <v>0</v>
      </c>
      <c r="K32" s="114">
        <f>'Table 6'!P30</f>
        <v>65.632159280031601</v>
      </c>
      <c r="L32" s="115" t="str">
        <f t="shared" si="7"/>
        <v/>
      </c>
      <c r="M32" s="115" t="str">
        <f t="shared" si="8"/>
        <v/>
      </c>
      <c r="N32" s="116">
        <f>HLOOKUP($P$1,'Table 6'!$B$2:$P$383,A32,FALSE)</f>
        <v>65.632159280031601</v>
      </c>
      <c r="O32" s="115" t="str">
        <f t="shared" si="9"/>
        <v/>
      </c>
      <c r="P32" s="115" t="str">
        <f t="shared" si="10"/>
        <v/>
      </c>
      <c r="Q32" s="96"/>
    </row>
    <row r="33" spans="1:17" x14ac:dyDescent="0.35">
      <c r="A33" s="110">
        <f>'Table 6'!A31</f>
        <v>30</v>
      </c>
      <c r="B33" s="119" t="str">
        <f>'Table 6'!B31</f>
        <v>Hot peppers</v>
      </c>
      <c r="C33" s="111"/>
      <c r="D33" s="111"/>
      <c r="E33" s="111"/>
      <c r="F33" s="111"/>
      <c r="G33" s="112">
        <f t="shared" si="3"/>
        <v>0</v>
      </c>
      <c r="H33" s="112">
        <f t="shared" si="4"/>
        <v>0</v>
      </c>
      <c r="I33" s="113">
        <f t="shared" si="5"/>
        <v>0</v>
      </c>
      <c r="J33" s="113">
        <f t="shared" si="6"/>
        <v>0</v>
      </c>
      <c r="K33" s="114">
        <f>'Table 6'!P31</f>
        <v>19.783050434299579</v>
      </c>
      <c r="L33" s="115" t="str">
        <f t="shared" si="7"/>
        <v/>
      </c>
      <c r="M33" s="115" t="str">
        <f t="shared" si="8"/>
        <v/>
      </c>
      <c r="N33" s="116">
        <f>HLOOKUP($P$1,'Table 6'!$B$2:$P$383,A33,FALSE)</f>
        <v>19.783050434299579</v>
      </c>
      <c r="O33" s="115" t="str">
        <f t="shared" si="9"/>
        <v/>
      </c>
      <c r="P33" s="115" t="str">
        <f t="shared" si="10"/>
        <v/>
      </c>
      <c r="Q33" s="96"/>
    </row>
    <row r="34" spans="1:17" x14ac:dyDescent="0.35">
      <c r="A34" s="110">
        <f>'Table 6'!A32</f>
        <v>31</v>
      </c>
      <c r="B34" s="119" t="str">
        <f>'Table 6'!B32</f>
        <v>Peas (shelled or in pods)*</v>
      </c>
      <c r="C34" s="111"/>
      <c r="D34" s="111"/>
      <c r="E34" s="111"/>
      <c r="F34" s="111"/>
      <c r="G34" s="112">
        <f t="shared" si="3"/>
        <v>0</v>
      </c>
      <c r="H34" s="112">
        <f t="shared" si="4"/>
        <v>0</v>
      </c>
      <c r="I34" s="113">
        <f t="shared" si="5"/>
        <v>0</v>
      </c>
      <c r="J34" s="113">
        <f t="shared" si="6"/>
        <v>0</v>
      </c>
      <c r="K34" s="114">
        <f>'Table 6'!P32</f>
        <v>28.8</v>
      </c>
      <c r="L34" s="115" t="str">
        <f t="shared" si="7"/>
        <v/>
      </c>
      <c r="M34" s="115" t="str">
        <f t="shared" si="8"/>
        <v/>
      </c>
      <c r="N34" s="116">
        <f>HLOOKUP($P$1,'Table 6'!$B$2:$P$383,A34,FALSE)</f>
        <v>28.8</v>
      </c>
      <c r="O34" s="115" t="str">
        <f t="shared" si="9"/>
        <v/>
      </c>
      <c r="P34" s="115" t="str">
        <f t="shared" si="10"/>
        <v/>
      </c>
      <c r="Q34" s="96"/>
    </row>
    <row r="35" spans="1:17" x14ac:dyDescent="0.35">
      <c r="A35" s="110">
        <f>'Table 6'!A33</f>
        <v>32</v>
      </c>
      <c r="B35" s="119" t="str">
        <f>'Table 6'!B33</f>
        <v>Sugar snap peas</v>
      </c>
      <c r="C35" s="111"/>
      <c r="D35" s="111"/>
      <c r="E35" s="111"/>
      <c r="F35" s="111"/>
      <c r="G35" s="112">
        <f t="shared" si="3"/>
        <v>0</v>
      </c>
      <c r="H35" s="112">
        <f t="shared" si="4"/>
        <v>0</v>
      </c>
      <c r="I35" s="113">
        <f t="shared" si="5"/>
        <v>0</v>
      </c>
      <c r="J35" s="113">
        <f t="shared" si="6"/>
        <v>0</v>
      </c>
      <c r="K35" s="114">
        <f>'Table 6'!P33</f>
        <v>14.049374313846949</v>
      </c>
      <c r="L35" s="115" t="str">
        <f t="shared" si="7"/>
        <v/>
      </c>
      <c r="M35" s="115" t="str">
        <f t="shared" si="8"/>
        <v/>
      </c>
      <c r="N35" s="116">
        <f>HLOOKUP($P$1,'Table 6'!$B$2:$P$383,A35,FALSE)</f>
        <v>14.049374313846949</v>
      </c>
      <c r="O35" s="115" t="str">
        <f t="shared" si="9"/>
        <v/>
      </c>
      <c r="P35" s="115" t="str">
        <f t="shared" si="10"/>
        <v/>
      </c>
      <c r="Q35" s="96"/>
    </row>
    <row r="36" spans="1:17" ht="21" customHeight="1" x14ac:dyDescent="0.35">
      <c r="A36" s="110">
        <f>'Table 6'!A34</f>
        <v>33</v>
      </c>
      <c r="B36" s="119" t="str">
        <f>'Table 6'!B34</f>
        <v>Green or yellow beans*</v>
      </c>
      <c r="C36" s="111"/>
      <c r="D36" s="111"/>
      <c r="E36" s="111"/>
      <c r="F36" s="111"/>
      <c r="G36" s="112">
        <f t="shared" si="3"/>
        <v>0</v>
      </c>
      <c r="H36" s="112">
        <f t="shared" si="4"/>
        <v>0</v>
      </c>
      <c r="I36" s="113">
        <f t="shared" si="5"/>
        <v>0</v>
      </c>
      <c r="J36" s="113">
        <f t="shared" si="6"/>
        <v>0</v>
      </c>
      <c r="K36" s="114">
        <f>'Table 6'!P34</f>
        <v>36.6</v>
      </c>
      <c r="L36" s="115" t="str">
        <f t="shared" si="7"/>
        <v/>
      </c>
      <c r="M36" s="115" t="str">
        <f t="shared" si="8"/>
        <v/>
      </c>
      <c r="N36" s="116">
        <f>HLOOKUP($P$1,'Table 6'!$B$2:$P$383,A36,FALSE)</f>
        <v>36.6</v>
      </c>
      <c r="O36" s="115" t="str">
        <f t="shared" si="9"/>
        <v/>
      </c>
      <c r="P36" s="115" t="str">
        <f t="shared" si="10"/>
        <v/>
      </c>
      <c r="Q36" s="96"/>
    </row>
    <row r="37" spans="1:17" x14ac:dyDescent="0.35">
      <c r="A37" s="110">
        <f>'Table 6'!A35</f>
        <v>34</v>
      </c>
      <c r="B37" s="119" t="str">
        <f>'Table 6'!B35</f>
        <v>Any carrots*</v>
      </c>
      <c r="C37" s="111"/>
      <c r="D37" s="111"/>
      <c r="E37" s="111"/>
      <c r="F37" s="111"/>
      <c r="G37" s="112">
        <f t="shared" si="3"/>
        <v>0</v>
      </c>
      <c r="H37" s="112">
        <f t="shared" si="4"/>
        <v>0</v>
      </c>
      <c r="I37" s="113">
        <f t="shared" si="5"/>
        <v>0</v>
      </c>
      <c r="J37" s="113">
        <f t="shared" si="6"/>
        <v>0</v>
      </c>
      <c r="K37" s="114">
        <f>'Table 6'!P35</f>
        <v>81.400000000000006</v>
      </c>
      <c r="L37" s="115" t="str">
        <f t="shared" si="7"/>
        <v/>
      </c>
      <c r="M37" s="115" t="str">
        <f t="shared" si="8"/>
        <v/>
      </c>
      <c r="N37" s="116">
        <f>HLOOKUP($P$1,'Table 6'!$B$2:$P$383,A37,FALSE)</f>
        <v>81.400000000000006</v>
      </c>
      <c r="O37" s="115" t="str">
        <f t="shared" si="9"/>
        <v/>
      </c>
      <c r="P37" s="115" t="str">
        <f t="shared" si="10"/>
        <v/>
      </c>
      <c r="Q37" s="96"/>
    </row>
    <row r="38" spans="1:17" x14ac:dyDescent="0.35">
      <c r="A38" s="110">
        <f>'Table 6'!A36</f>
        <v>35</v>
      </c>
      <c r="B38" s="119" t="str">
        <f>'Table 6'!B36</f>
        <v>Carrots (not mini)*</v>
      </c>
      <c r="C38" s="111"/>
      <c r="D38" s="111"/>
      <c r="E38" s="111"/>
      <c r="F38" s="111"/>
      <c r="G38" s="112">
        <f t="shared" si="3"/>
        <v>0</v>
      </c>
      <c r="H38" s="112">
        <f t="shared" si="4"/>
        <v>0</v>
      </c>
      <c r="I38" s="113">
        <f t="shared" si="5"/>
        <v>0</v>
      </c>
      <c r="J38" s="113">
        <f t="shared" si="6"/>
        <v>0</v>
      </c>
      <c r="K38" s="114">
        <f>'Table 6'!P36</f>
        <v>68.900000000000006</v>
      </c>
      <c r="L38" s="115" t="str">
        <f t="shared" si="7"/>
        <v/>
      </c>
      <c r="M38" s="115" t="str">
        <f t="shared" si="8"/>
        <v/>
      </c>
      <c r="N38" s="116">
        <f>HLOOKUP($P$1,'Table 6'!$B$2:$P$383,A38,FALSE)</f>
        <v>68.900000000000006</v>
      </c>
      <c r="O38" s="115" t="str">
        <f t="shared" si="9"/>
        <v/>
      </c>
      <c r="P38" s="115" t="str">
        <f t="shared" si="10"/>
        <v/>
      </c>
      <c r="Q38" s="96"/>
    </row>
    <row r="39" spans="1:17" x14ac:dyDescent="0.35">
      <c r="A39" s="110">
        <f>'Table 6'!A37</f>
        <v>36</v>
      </c>
      <c r="B39" s="119" t="str">
        <f>'Table 6'!B37</f>
        <v>Mini/baby carrots</v>
      </c>
      <c r="C39" s="111"/>
      <c r="D39" s="111"/>
      <c r="E39" s="111"/>
      <c r="F39" s="111"/>
      <c r="G39" s="112">
        <f t="shared" si="3"/>
        <v>0</v>
      </c>
      <c r="H39" s="112">
        <f t="shared" si="4"/>
        <v>0</v>
      </c>
      <c r="I39" s="113">
        <f t="shared" si="5"/>
        <v>0</v>
      </c>
      <c r="J39" s="113">
        <f t="shared" si="6"/>
        <v>0</v>
      </c>
      <c r="K39" s="114">
        <f>'Table 6'!P37</f>
        <v>34.148438753368168</v>
      </c>
      <c r="L39" s="115" t="str">
        <f t="shared" si="7"/>
        <v/>
      </c>
      <c r="M39" s="115" t="str">
        <f t="shared" si="8"/>
        <v/>
      </c>
      <c r="N39" s="116">
        <f>HLOOKUP($P$1,'Table 6'!$B$2:$P$383,A39,FALSE)</f>
        <v>34.148438753368168</v>
      </c>
      <c r="O39" s="115" t="str">
        <f t="shared" si="9"/>
        <v/>
      </c>
      <c r="P39" s="115" t="str">
        <f t="shared" si="10"/>
        <v/>
      </c>
      <c r="Q39" s="96"/>
    </row>
    <row r="40" spans="1:17" x14ac:dyDescent="0.35">
      <c r="A40" s="110">
        <f>'Table 6'!A38</f>
        <v>37</v>
      </c>
      <c r="B40" s="119" t="str">
        <f>'Table 6'!B38</f>
        <v>Mushrooms</v>
      </c>
      <c r="C40" s="111"/>
      <c r="D40" s="111"/>
      <c r="E40" s="111"/>
      <c r="F40" s="111"/>
      <c r="G40" s="112">
        <f t="shared" si="3"/>
        <v>0</v>
      </c>
      <c r="H40" s="112">
        <f t="shared" si="4"/>
        <v>0</v>
      </c>
      <c r="I40" s="113">
        <f t="shared" si="5"/>
        <v>0</v>
      </c>
      <c r="J40" s="113">
        <f t="shared" si="6"/>
        <v>0</v>
      </c>
      <c r="K40" s="114">
        <f>'Table 6'!P38</f>
        <v>43.000422428661388</v>
      </c>
      <c r="L40" s="115" t="str">
        <f t="shared" si="7"/>
        <v/>
      </c>
      <c r="M40" s="115" t="str">
        <f t="shared" si="8"/>
        <v/>
      </c>
      <c r="N40" s="116">
        <f>HLOOKUP($P$1,'Table 6'!$B$2:$P$383,A40,FALSE)</f>
        <v>43.000422428661388</v>
      </c>
      <c r="O40" s="115" t="str">
        <f t="shared" si="9"/>
        <v/>
      </c>
      <c r="P40" s="115" t="str">
        <f t="shared" si="10"/>
        <v/>
      </c>
      <c r="Q40" s="96"/>
    </row>
    <row r="41" spans="1:17" x14ac:dyDescent="0.35">
      <c r="A41" s="110">
        <f>'Table 6'!A39</f>
        <v>38</v>
      </c>
      <c r="B41" s="119" t="str">
        <f>'Table 6'!B39</f>
        <v>Any onions</v>
      </c>
      <c r="C41" s="111"/>
      <c r="D41" s="111"/>
      <c r="E41" s="111"/>
      <c r="F41" s="111"/>
      <c r="G41" s="112">
        <f t="shared" si="3"/>
        <v>0</v>
      </c>
      <c r="H41" s="112">
        <f t="shared" si="4"/>
        <v>0</v>
      </c>
      <c r="I41" s="113">
        <f t="shared" si="5"/>
        <v>0</v>
      </c>
      <c r="J41" s="113">
        <f t="shared" si="6"/>
        <v>0</v>
      </c>
      <c r="K41" s="114">
        <f>'Table 6'!P39</f>
        <v>71.611716040769622</v>
      </c>
      <c r="L41" s="115" t="str">
        <f t="shared" si="7"/>
        <v/>
      </c>
      <c r="M41" s="115" t="str">
        <f t="shared" si="8"/>
        <v/>
      </c>
      <c r="N41" s="116">
        <f>HLOOKUP($P$1,'Table 6'!$B$2:$P$383,A41,FALSE)</f>
        <v>71.611716040769622</v>
      </c>
      <c r="O41" s="115" t="str">
        <f t="shared" si="9"/>
        <v/>
      </c>
      <c r="P41" s="115" t="str">
        <f t="shared" si="10"/>
        <v/>
      </c>
      <c r="Q41" s="96"/>
    </row>
    <row r="42" spans="1:17" x14ac:dyDescent="0.35">
      <c r="A42" s="110">
        <f>'Table 6'!A40</f>
        <v>39</v>
      </c>
      <c r="B42" s="119" t="str">
        <f>'Table 6'!B40</f>
        <v>Green onions</v>
      </c>
      <c r="C42" s="111"/>
      <c r="D42" s="111"/>
      <c r="E42" s="111"/>
      <c r="F42" s="111"/>
      <c r="G42" s="112">
        <f t="shared" si="3"/>
        <v>0</v>
      </c>
      <c r="H42" s="112">
        <f t="shared" si="4"/>
        <v>0</v>
      </c>
      <c r="I42" s="113">
        <f t="shared" si="5"/>
        <v>0</v>
      </c>
      <c r="J42" s="113">
        <f t="shared" si="6"/>
        <v>0</v>
      </c>
      <c r="K42" s="114">
        <f>'Table 6'!P40</f>
        <v>41.202051652291047</v>
      </c>
      <c r="L42" s="115" t="str">
        <f t="shared" si="7"/>
        <v/>
      </c>
      <c r="M42" s="115" t="str">
        <f t="shared" si="8"/>
        <v/>
      </c>
      <c r="N42" s="116">
        <f>HLOOKUP($P$1,'Table 6'!$B$2:$P$383,A42,FALSE)</f>
        <v>41.202051652291047</v>
      </c>
      <c r="O42" s="115" t="str">
        <f t="shared" si="9"/>
        <v/>
      </c>
      <c r="P42" s="115" t="str">
        <f t="shared" si="10"/>
        <v/>
      </c>
      <c r="Q42" s="96"/>
    </row>
    <row r="43" spans="1:17" x14ac:dyDescent="0.35">
      <c r="A43" s="110">
        <f>'Table 6'!A41</f>
        <v>40</v>
      </c>
      <c r="B43" s="119" t="str">
        <f>'Table 6'!B41</f>
        <v>Red onions</v>
      </c>
      <c r="C43" s="111"/>
      <c r="D43" s="111"/>
      <c r="E43" s="111"/>
      <c r="F43" s="111"/>
      <c r="G43" s="112">
        <f t="shared" si="3"/>
        <v>0</v>
      </c>
      <c r="H43" s="112">
        <f t="shared" si="4"/>
        <v>0</v>
      </c>
      <c r="I43" s="113">
        <f t="shared" si="5"/>
        <v>0</v>
      </c>
      <c r="J43" s="113">
        <f t="shared" si="6"/>
        <v>0</v>
      </c>
      <c r="K43" s="114">
        <f>'Table 6'!P41</f>
        <v>40.448811912851127</v>
      </c>
      <c r="L43" s="115" t="str">
        <f t="shared" si="7"/>
        <v/>
      </c>
      <c r="M43" s="115" t="str">
        <f t="shared" si="8"/>
        <v/>
      </c>
      <c r="N43" s="116">
        <f>HLOOKUP($P$1,'Table 6'!$B$2:$P$383,A43,FALSE)</f>
        <v>40.448811912851127</v>
      </c>
      <c r="O43" s="115" t="str">
        <f t="shared" si="9"/>
        <v/>
      </c>
      <c r="P43" s="115" t="str">
        <f t="shared" si="10"/>
        <v/>
      </c>
      <c r="Q43" s="96"/>
    </row>
    <row r="44" spans="1:17" x14ac:dyDescent="0.35">
      <c r="A44" s="110">
        <f>'Table 6'!A42</f>
        <v>41</v>
      </c>
      <c r="B44" s="119" t="str">
        <f>'Table 6'!B42</f>
        <v>Other onions</v>
      </c>
      <c r="C44" s="111"/>
      <c r="D44" s="111"/>
      <c r="E44" s="111"/>
      <c r="F44" s="111"/>
      <c r="G44" s="112">
        <f t="shared" si="3"/>
        <v>0</v>
      </c>
      <c r="H44" s="112">
        <f t="shared" si="4"/>
        <v>0</v>
      </c>
      <c r="I44" s="113">
        <f t="shared" si="5"/>
        <v>0</v>
      </c>
      <c r="J44" s="113">
        <f t="shared" si="6"/>
        <v>0</v>
      </c>
      <c r="K44" s="114">
        <f>'Table 6'!P42</f>
        <v>47.170180400672166</v>
      </c>
      <c r="L44" s="115" t="str">
        <f t="shared" si="7"/>
        <v/>
      </c>
      <c r="M44" s="115" t="str">
        <f t="shared" si="8"/>
        <v/>
      </c>
      <c r="N44" s="116">
        <f>HLOOKUP($P$1,'Table 6'!$B$2:$P$383,A44,FALSE)</f>
        <v>47.170180400672166</v>
      </c>
      <c r="O44" s="115" t="str">
        <f t="shared" si="9"/>
        <v/>
      </c>
      <c r="P44" s="115" t="str">
        <f t="shared" si="10"/>
        <v/>
      </c>
      <c r="Q44" s="96"/>
    </row>
    <row r="45" spans="1:17" x14ac:dyDescent="0.35">
      <c r="A45" s="110">
        <f>'Table 6'!A43</f>
        <v>42</v>
      </c>
      <c r="B45" s="119" t="str">
        <f>'Table 6'!B43</f>
        <v>White/yellow onions*</v>
      </c>
      <c r="C45" s="111"/>
      <c r="D45" s="111"/>
      <c r="E45" s="111"/>
      <c r="F45" s="111"/>
      <c r="G45" s="112">
        <f t="shared" si="3"/>
        <v>0</v>
      </c>
      <c r="H45" s="112">
        <f t="shared" si="4"/>
        <v>0</v>
      </c>
      <c r="I45" s="113">
        <f t="shared" si="5"/>
        <v>0</v>
      </c>
      <c r="J45" s="113">
        <f t="shared" si="6"/>
        <v>0</v>
      </c>
      <c r="K45" s="114">
        <f>'Table 6'!P43</f>
        <v>73.5</v>
      </c>
      <c r="L45" s="115" t="str">
        <f t="shared" si="7"/>
        <v/>
      </c>
      <c r="M45" s="115" t="str">
        <f t="shared" si="8"/>
        <v/>
      </c>
      <c r="N45" s="116">
        <f>HLOOKUP($P$1,'Table 6'!$B$2:$P$383,A45,FALSE)</f>
        <v>73.5</v>
      </c>
      <c r="O45" s="115" t="str">
        <f t="shared" si="9"/>
        <v/>
      </c>
      <c r="P45" s="115" t="str">
        <f t="shared" si="10"/>
        <v/>
      </c>
      <c r="Q45" s="96"/>
    </row>
    <row r="46" spans="1:17" x14ac:dyDescent="0.35">
      <c r="A46" s="110">
        <f>'Table 6'!A44</f>
        <v>43</v>
      </c>
      <c r="B46" s="119" t="str">
        <f>'Table 6'!B44</f>
        <v>Celery*</v>
      </c>
      <c r="C46" s="111"/>
      <c r="D46" s="111"/>
      <c r="E46" s="111"/>
      <c r="F46" s="111"/>
      <c r="G46" s="112">
        <f t="shared" si="3"/>
        <v>0</v>
      </c>
      <c r="H46" s="112">
        <f t="shared" si="4"/>
        <v>0</v>
      </c>
      <c r="I46" s="113">
        <f t="shared" si="5"/>
        <v>0</v>
      </c>
      <c r="J46" s="113">
        <f t="shared" si="6"/>
        <v>0</v>
      </c>
      <c r="K46" s="114">
        <f>'Table 6'!P44</f>
        <v>47.6</v>
      </c>
      <c r="L46" s="115" t="str">
        <f t="shared" si="7"/>
        <v/>
      </c>
      <c r="M46" s="115" t="str">
        <f t="shared" si="8"/>
        <v/>
      </c>
      <c r="N46" s="116">
        <f>HLOOKUP($P$1,'Table 6'!$B$2:$P$383,A46,FALSE)</f>
        <v>47.6</v>
      </c>
      <c r="O46" s="115" t="str">
        <f t="shared" si="9"/>
        <v/>
      </c>
      <c r="P46" s="115" t="str">
        <f t="shared" si="10"/>
        <v/>
      </c>
      <c r="Q46" s="96"/>
    </row>
    <row r="47" spans="1:17" x14ac:dyDescent="0.35">
      <c r="A47" s="110">
        <f>'Table 6'!A45</f>
        <v>44</v>
      </c>
      <c r="B47" s="119" t="str">
        <f>'Table 6'!B45</f>
        <v>Broccoli*</v>
      </c>
      <c r="C47" s="111"/>
      <c r="D47" s="111"/>
      <c r="E47" s="111"/>
      <c r="F47" s="111"/>
      <c r="G47" s="112">
        <f t="shared" si="3"/>
        <v>0</v>
      </c>
      <c r="H47" s="112">
        <f t="shared" si="4"/>
        <v>0</v>
      </c>
      <c r="I47" s="113">
        <f t="shared" si="5"/>
        <v>0</v>
      </c>
      <c r="J47" s="113">
        <f t="shared" si="6"/>
        <v>0</v>
      </c>
      <c r="K47" s="114">
        <f>'Table 6'!P45</f>
        <v>55.5</v>
      </c>
      <c r="L47" s="115" t="str">
        <f t="shared" si="7"/>
        <v/>
      </c>
      <c r="M47" s="115" t="str">
        <f t="shared" si="8"/>
        <v/>
      </c>
      <c r="N47" s="116">
        <f>HLOOKUP($P$1,'Table 6'!$B$2:$P$383,A47,FALSE)</f>
        <v>55.5</v>
      </c>
      <c r="O47" s="115" t="str">
        <f t="shared" si="9"/>
        <v/>
      </c>
      <c r="P47" s="115" t="str">
        <f t="shared" si="10"/>
        <v/>
      </c>
      <c r="Q47" s="96"/>
    </row>
    <row r="48" spans="1:17" x14ac:dyDescent="0.35">
      <c r="A48" s="110">
        <f>'Table 6'!A46</f>
        <v>45</v>
      </c>
      <c r="B48" s="119" t="str">
        <f>'Table 6'!B46</f>
        <v>Cauliflower*</v>
      </c>
      <c r="C48" s="111"/>
      <c r="D48" s="111"/>
      <c r="E48" s="111"/>
      <c r="F48" s="111"/>
      <c r="G48" s="112">
        <f t="shared" si="3"/>
        <v>0</v>
      </c>
      <c r="H48" s="112">
        <f t="shared" si="4"/>
        <v>0</v>
      </c>
      <c r="I48" s="113">
        <f t="shared" si="5"/>
        <v>0</v>
      </c>
      <c r="J48" s="113">
        <f t="shared" si="6"/>
        <v>0</v>
      </c>
      <c r="K48" s="114">
        <f>'Table 6'!P46</f>
        <v>33</v>
      </c>
      <c r="L48" s="115" t="str">
        <f t="shared" si="7"/>
        <v/>
      </c>
      <c r="M48" s="115" t="str">
        <f t="shared" si="8"/>
        <v/>
      </c>
      <c r="N48" s="116">
        <f>HLOOKUP($P$1,'Table 6'!$B$2:$P$383,A48,FALSE)</f>
        <v>33</v>
      </c>
      <c r="O48" s="115" t="str">
        <f t="shared" si="9"/>
        <v/>
      </c>
      <c r="P48" s="115" t="str">
        <f t="shared" si="10"/>
        <v/>
      </c>
      <c r="Q48" s="96"/>
    </row>
    <row r="49" spans="1:17" x14ac:dyDescent="0.35">
      <c r="A49" s="110">
        <f>'Table 6'!A47</f>
        <v>46</v>
      </c>
      <c r="B49" s="119" t="str">
        <f>'Table 6'!B47</f>
        <v>Leeks*</v>
      </c>
      <c r="C49" s="111"/>
      <c r="D49" s="111"/>
      <c r="E49" s="111"/>
      <c r="F49" s="111"/>
      <c r="G49" s="112">
        <f t="shared" si="3"/>
        <v>0</v>
      </c>
      <c r="H49" s="112">
        <f t="shared" si="4"/>
        <v>0</v>
      </c>
      <c r="I49" s="113">
        <f t="shared" si="5"/>
        <v>0</v>
      </c>
      <c r="J49" s="113">
        <f t="shared" si="6"/>
        <v>0</v>
      </c>
      <c r="K49" s="114">
        <f>'Table 6'!P47</f>
        <v>9.1999999999999993</v>
      </c>
      <c r="L49" s="115" t="str">
        <f t="shared" si="7"/>
        <v/>
      </c>
      <c r="M49" s="115" t="str">
        <f t="shared" si="8"/>
        <v/>
      </c>
      <c r="N49" s="116">
        <f>HLOOKUP($P$1,'Table 6'!$B$2:$P$383,A49,FALSE)</f>
        <v>9.1999999999999993</v>
      </c>
      <c r="O49" s="115" t="str">
        <f t="shared" si="9"/>
        <v/>
      </c>
      <c r="P49" s="115" t="str">
        <f t="shared" si="10"/>
        <v/>
      </c>
      <c r="Q49" s="96"/>
    </row>
    <row r="50" spans="1:17" x14ac:dyDescent="0.35">
      <c r="A50" s="110">
        <f>'Table 6'!A48</f>
        <v>47</v>
      </c>
      <c r="B50" s="119" t="str">
        <f>'Table 6'!B48</f>
        <v>Fresh garlic*</v>
      </c>
      <c r="C50" s="111"/>
      <c r="D50" s="111"/>
      <c r="E50" s="111"/>
      <c r="F50" s="111"/>
      <c r="G50" s="112">
        <f t="shared" si="3"/>
        <v>0</v>
      </c>
      <c r="H50" s="112">
        <f t="shared" si="4"/>
        <v>0</v>
      </c>
      <c r="I50" s="113">
        <f t="shared" si="5"/>
        <v>0</v>
      </c>
      <c r="J50" s="113">
        <f t="shared" si="6"/>
        <v>0</v>
      </c>
      <c r="K50" s="114">
        <f>'Table 6'!P48</f>
        <v>48.9</v>
      </c>
      <c r="L50" s="115" t="str">
        <f t="shared" si="7"/>
        <v/>
      </c>
      <c r="M50" s="115" t="str">
        <f t="shared" si="8"/>
        <v/>
      </c>
      <c r="N50" s="116">
        <f>HLOOKUP($P$1,'Table 6'!$B$2:$P$383,A50,FALSE)</f>
        <v>48.9</v>
      </c>
      <c r="O50" s="115" t="str">
        <f t="shared" si="9"/>
        <v/>
      </c>
      <c r="P50" s="115" t="str">
        <f t="shared" si="10"/>
        <v/>
      </c>
      <c r="Q50" s="96"/>
    </row>
    <row r="51" spans="1:17" x14ac:dyDescent="0.35">
      <c r="A51" s="110">
        <f>'Table 6'!A49</f>
        <v>48</v>
      </c>
      <c r="B51" s="119" t="str">
        <f>'Table 6'!B49</f>
        <v>Zucchini*</v>
      </c>
      <c r="C51" s="111"/>
      <c r="D51" s="111"/>
      <c r="E51" s="111"/>
      <c r="F51" s="111"/>
      <c r="G51" s="112">
        <f t="shared" si="3"/>
        <v>0</v>
      </c>
      <c r="H51" s="112">
        <f t="shared" si="4"/>
        <v>0</v>
      </c>
      <c r="I51" s="113">
        <f t="shared" si="5"/>
        <v>0</v>
      </c>
      <c r="J51" s="113">
        <f t="shared" si="6"/>
        <v>0</v>
      </c>
      <c r="K51" s="114">
        <f>'Table 6'!P49</f>
        <v>21.1</v>
      </c>
      <c r="L51" s="115" t="str">
        <f t="shared" si="7"/>
        <v/>
      </c>
      <c r="M51" s="115" t="str">
        <f t="shared" si="8"/>
        <v/>
      </c>
      <c r="N51" s="116">
        <f>HLOOKUP($P$1,'Table 6'!$B$2:$P$383,A51,FALSE)</f>
        <v>21.1</v>
      </c>
      <c r="O51" s="115" t="str">
        <f t="shared" si="9"/>
        <v/>
      </c>
      <c r="P51" s="115" t="str">
        <f t="shared" si="10"/>
        <v/>
      </c>
      <c r="Q51" s="96"/>
    </row>
    <row r="52" spans="1:17" x14ac:dyDescent="0.35">
      <c r="A52" s="110">
        <f>'Table 6'!A50</f>
        <v>49</v>
      </c>
      <c r="B52" s="119" t="str">
        <f>'Table 6'!B50</f>
        <v>Any vegetable juices*</v>
      </c>
      <c r="C52" s="111"/>
      <c r="D52" s="111"/>
      <c r="E52" s="111"/>
      <c r="F52" s="111"/>
      <c r="G52" s="112">
        <f t="shared" si="3"/>
        <v>0</v>
      </c>
      <c r="H52" s="112">
        <f t="shared" si="4"/>
        <v>0</v>
      </c>
      <c r="I52" s="113">
        <f t="shared" si="5"/>
        <v>0</v>
      </c>
      <c r="J52" s="113">
        <f t="shared" si="6"/>
        <v>0</v>
      </c>
      <c r="K52" s="114">
        <f>'Table 6'!P50</f>
        <v>18.2</v>
      </c>
      <c r="L52" s="115" t="str">
        <f t="shared" si="7"/>
        <v/>
      </c>
      <c r="M52" s="115" t="str">
        <f t="shared" si="8"/>
        <v/>
      </c>
      <c r="N52" s="116">
        <f>HLOOKUP($P$1,'Table 6'!$B$2:$P$383,A52,FALSE)</f>
        <v>18.2</v>
      </c>
      <c r="O52" s="115" t="str">
        <f t="shared" si="9"/>
        <v/>
      </c>
      <c r="P52" s="115" t="str">
        <f t="shared" si="10"/>
        <v/>
      </c>
      <c r="Q52" s="96"/>
    </row>
    <row r="53" spans="1:17" x14ac:dyDescent="0.35">
      <c r="A53" s="110">
        <f>'Table 6'!A51</f>
        <v>50</v>
      </c>
      <c r="B53" s="119" t="str">
        <f>'Table 6'!B51</f>
        <v>Frozen vegetables*</v>
      </c>
      <c r="C53" s="111"/>
      <c r="D53" s="111"/>
      <c r="E53" s="111"/>
      <c r="F53" s="111"/>
      <c r="G53" s="112">
        <f t="shared" si="3"/>
        <v>0</v>
      </c>
      <c r="H53" s="112">
        <f t="shared" si="4"/>
        <v>0</v>
      </c>
      <c r="I53" s="113">
        <f t="shared" si="5"/>
        <v>0</v>
      </c>
      <c r="J53" s="113">
        <f t="shared" si="6"/>
        <v>0</v>
      </c>
      <c r="K53" s="114">
        <f>'Table 6'!P51</f>
        <v>38.700000000000003</v>
      </c>
      <c r="L53" s="115" t="str">
        <f t="shared" si="7"/>
        <v/>
      </c>
      <c r="M53" s="115" t="str">
        <f t="shared" si="8"/>
        <v/>
      </c>
      <c r="N53" s="116">
        <f>HLOOKUP($P$1,'Table 6'!$B$2:$P$383,A53,FALSE)</f>
        <v>38.700000000000003</v>
      </c>
      <c r="O53" s="115" t="str">
        <f t="shared" si="9"/>
        <v/>
      </c>
      <c r="P53" s="115" t="str">
        <f t="shared" si="10"/>
        <v/>
      </c>
      <c r="Q53" s="96"/>
    </row>
    <row r="54" spans="1:17" x14ac:dyDescent="0.35">
      <c r="A54" s="110">
        <f>'Table 6'!A52</f>
        <v>51</v>
      </c>
      <c r="B54" s="245" t="str">
        <f>'Table 6'!B52</f>
        <v>HERBS &amp; SPICES</v>
      </c>
      <c r="C54" s="246"/>
      <c r="D54" s="246"/>
      <c r="E54" s="246"/>
      <c r="F54" s="246"/>
      <c r="G54" s="246"/>
      <c r="H54" s="246"/>
      <c r="I54" s="246"/>
      <c r="J54" s="246"/>
      <c r="K54" s="246"/>
      <c r="L54" s="246"/>
      <c r="M54" s="246"/>
      <c r="N54" s="246"/>
      <c r="O54" s="246"/>
      <c r="P54" s="247"/>
      <c r="Q54" s="96"/>
    </row>
    <row r="55" spans="1:17" x14ac:dyDescent="0.35">
      <c r="A55" s="110">
        <f>'Table 6'!A53</f>
        <v>52</v>
      </c>
      <c r="B55" s="119" t="str">
        <f>'Table 6'!B53</f>
        <v>Any fresh herbs</v>
      </c>
      <c r="C55" s="111"/>
      <c r="D55" s="111"/>
      <c r="E55" s="111"/>
      <c r="F55" s="111"/>
      <c r="G55" s="112">
        <f t="shared" si="3"/>
        <v>0</v>
      </c>
      <c r="H55" s="112">
        <f t="shared" si="4"/>
        <v>0</v>
      </c>
      <c r="I55" s="113">
        <f t="shared" si="5"/>
        <v>0</v>
      </c>
      <c r="J55" s="113">
        <f t="shared" si="6"/>
        <v>0</v>
      </c>
      <c r="K55" s="114">
        <f>'Table 6'!P53</f>
        <v>49.1</v>
      </c>
      <c r="L55" s="115" t="str">
        <f t="shared" si="7"/>
        <v/>
      </c>
      <c r="M55" s="115" t="str">
        <f t="shared" si="8"/>
        <v/>
      </c>
      <c r="N55" s="116">
        <f>HLOOKUP($P$1,'Table 6'!$B$2:$P$383,A55,FALSE)</f>
        <v>49.1</v>
      </c>
      <c r="O55" s="115" t="str">
        <f t="shared" si="9"/>
        <v/>
      </c>
      <c r="P55" s="115" t="str">
        <f t="shared" si="10"/>
        <v/>
      </c>
      <c r="Q55" s="96"/>
    </row>
    <row r="56" spans="1:17" x14ac:dyDescent="0.35">
      <c r="A56" s="110">
        <f>'Table 6'!A54</f>
        <v>53</v>
      </c>
      <c r="B56" s="119" t="str">
        <f>'Table 6'!B54</f>
        <v>Fresh basil</v>
      </c>
      <c r="C56" s="111"/>
      <c r="D56" s="111"/>
      <c r="E56" s="111"/>
      <c r="F56" s="111"/>
      <c r="G56" s="112">
        <f t="shared" si="3"/>
        <v>0</v>
      </c>
      <c r="H56" s="112">
        <f t="shared" si="4"/>
        <v>0</v>
      </c>
      <c r="I56" s="113">
        <f t="shared" si="5"/>
        <v>0</v>
      </c>
      <c r="J56" s="113">
        <f t="shared" si="6"/>
        <v>0</v>
      </c>
      <c r="K56" s="114">
        <f>'Table 6'!P54</f>
        <v>23.578173681887733</v>
      </c>
      <c r="L56" s="115" t="str">
        <f t="shared" si="7"/>
        <v/>
      </c>
      <c r="M56" s="115" t="str">
        <f t="shared" si="8"/>
        <v/>
      </c>
      <c r="N56" s="116">
        <f>HLOOKUP($P$1,'Table 6'!$B$2:$P$383,A56,FALSE)</f>
        <v>23.578173681887733</v>
      </c>
      <c r="O56" s="115" t="str">
        <f t="shared" si="9"/>
        <v/>
      </c>
      <c r="P56" s="115" t="str">
        <f t="shared" si="10"/>
        <v/>
      </c>
      <c r="Q56" s="96"/>
    </row>
    <row r="57" spans="1:17" x14ac:dyDescent="0.35">
      <c r="A57" s="110">
        <f>'Table 6'!A55</f>
        <v>54</v>
      </c>
      <c r="B57" s="119" t="str">
        <f>'Table 6'!B55</f>
        <v>Fresh Thai basil*</v>
      </c>
      <c r="C57" s="111"/>
      <c r="D57" s="111"/>
      <c r="E57" s="111"/>
      <c r="F57" s="111"/>
      <c r="G57" s="112">
        <f t="shared" si="3"/>
        <v>0</v>
      </c>
      <c r="H57" s="112">
        <f t="shared" si="4"/>
        <v>0</v>
      </c>
      <c r="I57" s="113">
        <f t="shared" si="5"/>
        <v>0</v>
      </c>
      <c r="J57" s="113">
        <f t="shared" si="6"/>
        <v>0</v>
      </c>
      <c r="K57" s="114">
        <f>'Table 6'!P55</f>
        <v>9.1999999999999993</v>
      </c>
      <c r="L57" s="115" t="str">
        <f t="shared" si="7"/>
        <v/>
      </c>
      <c r="M57" s="115" t="str">
        <f t="shared" si="8"/>
        <v/>
      </c>
      <c r="N57" s="116">
        <f>HLOOKUP($P$1,'Table 6'!$B$2:$P$383,A57,FALSE)</f>
        <v>9.1999999999999993</v>
      </c>
      <c r="O57" s="115" t="str">
        <f t="shared" si="9"/>
        <v/>
      </c>
      <c r="P57" s="115" t="str">
        <f t="shared" si="10"/>
        <v/>
      </c>
      <c r="Q57" s="96"/>
    </row>
    <row r="58" spans="1:17" x14ac:dyDescent="0.35">
      <c r="A58" s="110">
        <f>'Table 6'!A56</f>
        <v>55</v>
      </c>
      <c r="B58" s="119" t="str">
        <f>'Table 6'!B56</f>
        <v>Fresh cilantro/coriander</v>
      </c>
      <c r="C58" s="111"/>
      <c r="D58" s="111"/>
      <c r="E58" s="111"/>
      <c r="F58" s="111"/>
      <c r="G58" s="112">
        <f t="shared" si="3"/>
        <v>0</v>
      </c>
      <c r="H58" s="112">
        <f t="shared" si="4"/>
        <v>0</v>
      </c>
      <c r="I58" s="113">
        <f t="shared" si="5"/>
        <v>0</v>
      </c>
      <c r="J58" s="113">
        <f t="shared" si="6"/>
        <v>0</v>
      </c>
      <c r="K58" s="114">
        <f>'Table 6'!P56</f>
        <v>24.255438583312134</v>
      </c>
      <c r="L58" s="115" t="str">
        <f t="shared" si="7"/>
        <v/>
      </c>
      <c r="M58" s="115" t="str">
        <f t="shared" si="8"/>
        <v/>
      </c>
      <c r="N58" s="116">
        <f>HLOOKUP($P$1,'Table 6'!$B$2:$P$383,A58,FALSE)</f>
        <v>24.255438583312134</v>
      </c>
      <c r="O58" s="115" t="str">
        <f t="shared" si="9"/>
        <v/>
      </c>
      <c r="P58" s="115" t="str">
        <f t="shared" si="10"/>
        <v/>
      </c>
      <c r="Q58" s="96"/>
    </row>
    <row r="59" spans="1:17" x14ac:dyDescent="0.35">
      <c r="A59" s="110">
        <f>'Table 6'!A57</f>
        <v>56</v>
      </c>
      <c r="B59" s="119" t="str">
        <f>'Table 6'!B57</f>
        <v>Fresh parsley</v>
      </c>
      <c r="C59" s="111"/>
      <c r="D59" s="111"/>
      <c r="E59" s="111"/>
      <c r="F59" s="111"/>
      <c r="G59" s="112">
        <f t="shared" si="3"/>
        <v>0</v>
      </c>
      <c r="H59" s="112">
        <f t="shared" si="4"/>
        <v>0</v>
      </c>
      <c r="I59" s="113">
        <f t="shared" si="5"/>
        <v>0</v>
      </c>
      <c r="J59" s="113">
        <f t="shared" si="6"/>
        <v>0</v>
      </c>
      <c r="K59" s="114">
        <f>'Table 6'!P57</f>
        <v>25.291169509999683</v>
      </c>
      <c r="L59" s="115" t="str">
        <f t="shared" si="7"/>
        <v/>
      </c>
      <c r="M59" s="115" t="str">
        <f t="shared" si="8"/>
        <v/>
      </c>
      <c r="N59" s="116">
        <f>HLOOKUP($P$1,'Table 6'!$B$2:$P$383,A59,FALSE)</f>
        <v>25.291169509999683</v>
      </c>
      <c r="O59" s="115" t="str">
        <f t="shared" si="9"/>
        <v/>
      </c>
      <c r="P59" s="115" t="str">
        <f t="shared" si="10"/>
        <v/>
      </c>
      <c r="Q59" s="96"/>
    </row>
    <row r="60" spans="1:17" x14ac:dyDescent="0.35">
      <c r="A60" s="110">
        <f>'Table 6'!A58</f>
        <v>57</v>
      </c>
      <c r="B60" s="119" t="str">
        <f>'Table 6'!B58</f>
        <v>Other fresh herbs</v>
      </c>
      <c r="C60" s="111"/>
      <c r="D60" s="111"/>
      <c r="E60" s="111"/>
      <c r="F60" s="111"/>
      <c r="G60" s="112">
        <f t="shared" si="3"/>
        <v>0</v>
      </c>
      <c r="H60" s="112">
        <f t="shared" si="4"/>
        <v>0</v>
      </c>
      <c r="I60" s="113">
        <f t="shared" si="5"/>
        <v>0</v>
      </c>
      <c r="J60" s="113">
        <f t="shared" si="6"/>
        <v>0</v>
      </c>
      <c r="K60" s="114">
        <f>'Table 6'!P58</f>
        <v>20.074077881773686</v>
      </c>
      <c r="L60" s="115" t="str">
        <f t="shared" si="7"/>
        <v/>
      </c>
      <c r="M60" s="115" t="str">
        <f t="shared" si="8"/>
        <v/>
      </c>
      <c r="N60" s="116">
        <f>HLOOKUP($P$1,'Table 6'!$B$2:$P$383,A60,FALSE)</f>
        <v>20.074077881773686</v>
      </c>
      <c r="O60" s="115" t="str">
        <f t="shared" si="9"/>
        <v/>
      </c>
      <c r="P60" s="115" t="str">
        <f t="shared" si="10"/>
        <v/>
      </c>
      <c r="Q60" s="96"/>
    </row>
    <row r="61" spans="1:17" x14ac:dyDescent="0.35">
      <c r="A61" s="110">
        <f>'Table 6'!A59</f>
        <v>58</v>
      </c>
      <c r="B61" s="119" t="str">
        <f>'Table 6'!B59</f>
        <v>Fresh tarragon*</v>
      </c>
      <c r="C61" s="111"/>
      <c r="D61" s="111"/>
      <c r="E61" s="111"/>
      <c r="F61" s="111"/>
      <c r="G61" s="112">
        <f t="shared" si="3"/>
        <v>0</v>
      </c>
      <c r="H61" s="112">
        <f t="shared" si="4"/>
        <v>0</v>
      </c>
      <c r="I61" s="113">
        <f t="shared" si="5"/>
        <v>0</v>
      </c>
      <c r="J61" s="113">
        <f t="shared" si="6"/>
        <v>0</v>
      </c>
      <c r="K61" s="114">
        <f>'Table 6'!P59</f>
        <v>3.2</v>
      </c>
      <c r="L61" s="115" t="str">
        <f t="shared" si="7"/>
        <v/>
      </c>
      <c r="M61" s="115" t="str">
        <f t="shared" si="8"/>
        <v/>
      </c>
      <c r="N61" s="116">
        <f>HLOOKUP($P$1,'Table 6'!$B$2:$P$383,A61,FALSE)</f>
        <v>3.2</v>
      </c>
      <c r="O61" s="115" t="str">
        <f t="shared" si="9"/>
        <v/>
      </c>
      <c r="P61" s="115" t="str">
        <f t="shared" si="10"/>
        <v/>
      </c>
      <c r="Q61" s="96"/>
    </row>
    <row r="62" spans="1:17" x14ac:dyDescent="0.35">
      <c r="A62" s="110">
        <f>'Table 6'!A60</f>
        <v>59</v>
      </c>
      <c r="B62" s="119" t="str">
        <f>'Table 6'!B60</f>
        <v>Any spices*</v>
      </c>
      <c r="C62" s="111"/>
      <c r="D62" s="111"/>
      <c r="E62" s="111"/>
      <c r="F62" s="111"/>
      <c r="G62" s="112">
        <f t="shared" si="3"/>
        <v>0</v>
      </c>
      <c r="H62" s="112">
        <f t="shared" si="4"/>
        <v>0</v>
      </c>
      <c r="I62" s="113">
        <f t="shared" si="5"/>
        <v>0</v>
      </c>
      <c r="J62" s="113">
        <f t="shared" si="6"/>
        <v>0</v>
      </c>
      <c r="K62" s="114">
        <f>'Table 6'!P60</f>
        <v>90.7</v>
      </c>
      <c r="L62" s="115" t="str">
        <f t="shared" si="7"/>
        <v/>
      </c>
      <c r="M62" s="115" t="str">
        <f t="shared" si="8"/>
        <v/>
      </c>
      <c r="N62" s="116">
        <f>HLOOKUP($P$1,'Table 6'!$B$2:$P$383,A62,FALSE)</f>
        <v>90.7</v>
      </c>
      <c r="O62" s="115" t="str">
        <f t="shared" si="9"/>
        <v/>
      </c>
      <c r="P62" s="115" t="str">
        <f t="shared" si="10"/>
        <v/>
      </c>
      <c r="Q62" s="96"/>
    </row>
    <row r="63" spans="1:17" x14ac:dyDescent="0.35">
      <c r="A63" s="110">
        <f>'Table 6'!A61</f>
        <v>60</v>
      </c>
      <c r="B63" s="119" t="str">
        <f>'Table 6'!B61</f>
        <v>Pepper (whole/ground, white, black, blended)*</v>
      </c>
      <c r="C63" s="111"/>
      <c r="D63" s="111"/>
      <c r="E63" s="111"/>
      <c r="F63" s="111"/>
      <c r="G63" s="112">
        <f t="shared" si="3"/>
        <v>0</v>
      </c>
      <c r="H63" s="112">
        <f t="shared" si="4"/>
        <v>0</v>
      </c>
      <c r="I63" s="113">
        <f t="shared" si="5"/>
        <v>0</v>
      </c>
      <c r="J63" s="113">
        <f t="shared" si="6"/>
        <v>0</v>
      </c>
      <c r="K63" s="114">
        <f>'Table 6'!P61</f>
        <v>84.8</v>
      </c>
      <c r="L63" s="115" t="str">
        <f t="shared" si="7"/>
        <v/>
      </c>
      <c r="M63" s="115" t="str">
        <f t="shared" si="8"/>
        <v/>
      </c>
      <c r="N63" s="116">
        <f>HLOOKUP($P$1,'Table 6'!$B$2:$P$383,A63,FALSE)</f>
        <v>84.8</v>
      </c>
      <c r="O63" s="115" t="str">
        <f t="shared" si="9"/>
        <v/>
      </c>
      <c r="P63" s="115" t="str">
        <f t="shared" si="10"/>
        <v/>
      </c>
      <c r="Q63" s="96"/>
    </row>
    <row r="64" spans="1:17" x14ac:dyDescent="0.35">
      <c r="A64" s="110">
        <f>'Table 6'!A62</f>
        <v>61</v>
      </c>
      <c r="B64" s="119" t="str">
        <f>'Table 6'!B62</f>
        <v>Curry powder*</v>
      </c>
      <c r="C64" s="111"/>
      <c r="D64" s="111"/>
      <c r="E64" s="111"/>
      <c r="F64" s="111"/>
      <c r="G64" s="112">
        <f t="shared" si="3"/>
        <v>0</v>
      </c>
      <c r="H64" s="112">
        <f t="shared" si="4"/>
        <v>0</v>
      </c>
      <c r="I64" s="113">
        <f t="shared" si="5"/>
        <v>0</v>
      </c>
      <c r="J64" s="113">
        <f t="shared" si="6"/>
        <v>0</v>
      </c>
      <c r="K64" s="114">
        <f>'Table 6'!P62</f>
        <v>17.600000000000001</v>
      </c>
      <c r="L64" s="115" t="str">
        <f t="shared" si="7"/>
        <v/>
      </c>
      <c r="M64" s="115" t="str">
        <f t="shared" si="8"/>
        <v/>
      </c>
      <c r="N64" s="116">
        <f>HLOOKUP($P$1,'Table 6'!$B$2:$P$383,A64,FALSE)</f>
        <v>17.600000000000001</v>
      </c>
      <c r="O64" s="115" t="str">
        <f t="shared" si="9"/>
        <v/>
      </c>
      <c r="P64" s="115" t="str">
        <f t="shared" si="10"/>
        <v/>
      </c>
      <c r="Q64" s="96"/>
    </row>
    <row r="65" spans="1:17" x14ac:dyDescent="0.35">
      <c r="A65" s="110">
        <f>'Table 6'!A63</f>
        <v>62</v>
      </c>
      <c r="B65" s="119" t="str">
        <f>'Table 6'!B63</f>
        <v>Paprika*</v>
      </c>
      <c r="C65" s="111"/>
      <c r="D65" s="111"/>
      <c r="E65" s="111"/>
      <c r="F65" s="111"/>
      <c r="G65" s="112">
        <f t="shared" si="3"/>
        <v>0</v>
      </c>
      <c r="H65" s="112">
        <f t="shared" si="4"/>
        <v>0</v>
      </c>
      <c r="I65" s="113">
        <f t="shared" si="5"/>
        <v>0</v>
      </c>
      <c r="J65" s="113">
        <f t="shared" si="6"/>
        <v>0</v>
      </c>
      <c r="K65" s="114">
        <f>'Table 6'!P63</f>
        <v>22.2</v>
      </c>
      <c r="L65" s="115" t="str">
        <f t="shared" si="7"/>
        <v/>
      </c>
      <c r="M65" s="115" t="str">
        <f t="shared" si="8"/>
        <v/>
      </c>
      <c r="N65" s="116">
        <f>HLOOKUP($P$1,'Table 6'!$B$2:$P$383,A65,FALSE)</f>
        <v>22.2</v>
      </c>
      <c r="O65" s="115" t="str">
        <f t="shared" si="9"/>
        <v/>
      </c>
      <c r="P65" s="115" t="str">
        <f t="shared" si="10"/>
        <v/>
      </c>
      <c r="Q65" s="96"/>
    </row>
    <row r="66" spans="1:17" x14ac:dyDescent="0.35">
      <c r="A66" s="110">
        <f>'Table 6'!A64</f>
        <v>63</v>
      </c>
      <c r="B66" s="119" t="str">
        <f>'Table 6'!B64</f>
        <v>Turmeric*</v>
      </c>
      <c r="C66" s="111"/>
      <c r="D66" s="111"/>
      <c r="E66" s="111"/>
      <c r="F66" s="111"/>
      <c r="G66" s="112">
        <f t="shared" si="3"/>
        <v>0</v>
      </c>
      <c r="H66" s="112">
        <f t="shared" si="4"/>
        <v>0</v>
      </c>
      <c r="I66" s="113">
        <f t="shared" si="5"/>
        <v>0</v>
      </c>
      <c r="J66" s="113">
        <f t="shared" si="6"/>
        <v>0</v>
      </c>
      <c r="K66" s="114">
        <f>'Table 6'!P64</f>
        <v>15.4</v>
      </c>
      <c r="L66" s="115" t="str">
        <f t="shared" si="7"/>
        <v/>
      </c>
      <c r="M66" s="115" t="str">
        <f t="shared" si="8"/>
        <v/>
      </c>
      <c r="N66" s="116">
        <f>HLOOKUP($P$1,'Table 6'!$B$2:$P$383,A66,FALSE)</f>
        <v>15.4</v>
      </c>
      <c r="O66" s="115" t="str">
        <f t="shared" si="9"/>
        <v/>
      </c>
      <c r="P66" s="115" t="str">
        <f t="shared" si="10"/>
        <v/>
      </c>
      <c r="Q66" s="96"/>
    </row>
    <row r="67" spans="1:17" x14ac:dyDescent="0.35">
      <c r="A67" s="110">
        <f>'Table 6'!A65</f>
        <v>64</v>
      </c>
      <c r="B67" s="119" t="str">
        <f>'Table 6'!B65</f>
        <v>Other spices*</v>
      </c>
      <c r="C67" s="111"/>
      <c r="D67" s="111"/>
      <c r="E67" s="111"/>
      <c r="F67" s="111"/>
      <c r="G67" s="112">
        <f t="shared" si="3"/>
        <v>0</v>
      </c>
      <c r="H67" s="112">
        <f t="shared" si="4"/>
        <v>0</v>
      </c>
      <c r="I67" s="113">
        <f t="shared" si="5"/>
        <v>0</v>
      </c>
      <c r="J67" s="113">
        <f t="shared" si="6"/>
        <v>0</v>
      </c>
      <c r="K67" s="114">
        <f>'Table 6'!P65</f>
        <v>48.8</v>
      </c>
      <c r="L67" s="115" t="str">
        <f t="shared" si="7"/>
        <v/>
      </c>
      <c r="M67" s="115" t="str">
        <f t="shared" si="8"/>
        <v/>
      </c>
      <c r="N67" s="116">
        <f>HLOOKUP($P$1,'Table 6'!$B$2:$P$383,A67,FALSE)</f>
        <v>48.8</v>
      </c>
      <c r="O67" s="115" t="str">
        <f t="shared" si="9"/>
        <v/>
      </c>
      <c r="P67" s="115" t="str">
        <f t="shared" si="10"/>
        <v/>
      </c>
      <c r="Q67" s="96"/>
    </row>
    <row r="68" spans="1:17" x14ac:dyDescent="0.35">
      <c r="A68" s="110">
        <f>'Table 6'!A66</f>
        <v>65</v>
      </c>
      <c r="B68" s="245" t="str">
        <f>'Table 6'!B66</f>
        <v>STORE-BOUGHT PREPARED SALADS</v>
      </c>
      <c r="C68" s="246"/>
      <c r="D68" s="246"/>
      <c r="E68" s="246"/>
      <c r="F68" s="246"/>
      <c r="G68" s="246"/>
      <c r="H68" s="246"/>
      <c r="I68" s="246"/>
      <c r="J68" s="246"/>
      <c r="K68" s="246"/>
      <c r="L68" s="246"/>
      <c r="M68" s="246"/>
      <c r="N68" s="246"/>
      <c r="O68" s="246"/>
      <c r="P68" s="247"/>
      <c r="Q68" s="96"/>
    </row>
    <row r="69" spans="1:17" x14ac:dyDescent="0.35">
      <c r="A69" s="110">
        <f>'Table 6'!A67</f>
        <v>66</v>
      </c>
      <c r="B69" s="119" t="str">
        <f>'Table 6'!B67</f>
        <v>Any store-bought prepared salads?*</v>
      </c>
      <c r="C69" s="111"/>
      <c r="D69" s="111"/>
      <c r="E69" s="111"/>
      <c r="F69" s="111"/>
      <c r="G69" s="112">
        <f t="shared" si="3"/>
        <v>0</v>
      </c>
      <c r="H69" s="112">
        <f t="shared" si="4"/>
        <v>0</v>
      </c>
      <c r="I69" s="113">
        <f t="shared" si="5"/>
        <v>0</v>
      </c>
      <c r="J69" s="113">
        <f t="shared" si="6"/>
        <v>0</v>
      </c>
      <c r="K69" s="114">
        <f>'Table 6'!P67</f>
        <v>14.5</v>
      </c>
      <c r="L69" s="115" t="str">
        <f t="shared" si="7"/>
        <v/>
      </c>
      <c r="M69" s="115" t="str">
        <f t="shared" si="8"/>
        <v/>
      </c>
      <c r="N69" s="116">
        <f>HLOOKUP($P$1,'Table 6'!$B$2:$P$383,A69,FALSE)</f>
        <v>14.5</v>
      </c>
      <c r="O69" s="115" t="str">
        <f t="shared" si="9"/>
        <v/>
      </c>
      <c r="P69" s="115" t="str">
        <f t="shared" si="10"/>
        <v/>
      </c>
      <c r="Q69" s="96"/>
    </row>
    <row r="70" spans="1:17" x14ac:dyDescent="0.35">
      <c r="A70" s="110">
        <f>'Table 6'!A68</f>
        <v>67</v>
      </c>
      <c r="B70" s="119" t="str">
        <f>'Table 6'!B68</f>
        <v>Potato salad (store-bought prepared)*</v>
      </c>
      <c r="C70" s="111"/>
      <c r="D70" s="111"/>
      <c r="E70" s="111"/>
      <c r="F70" s="111"/>
      <c r="G70" s="112">
        <f t="shared" si="3"/>
        <v>0</v>
      </c>
      <c r="H70" s="112">
        <f t="shared" si="4"/>
        <v>0</v>
      </c>
      <c r="I70" s="113">
        <f t="shared" si="5"/>
        <v>0</v>
      </c>
      <c r="J70" s="113">
        <f t="shared" si="6"/>
        <v>0</v>
      </c>
      <c r="K70" s="114">
        <f>'Table 6'!P68</f>
        <v>2.6</v>
      </c>
      <c r="L70" s="115" t="str">
        <f t="shared" si="7"/>
        <v/>
      </c>
      <c r="M70" s="115" t="str">
        <f t="shared" si="8"/>
        <v/>
      </c>
      <c r="N70" s="116">
        <f>HLOOKUP($P$1,'Table 6'!$B$2:$P$383,A70,FALSE)</f>
        <v>2.6</v>
      </c>
      <c r="O70" s="115" t="str">
        <f t="shared" si="9"/>
        <v/>
      </c>
      <c r="P70" s="115" t="str">
        <f t="shared" si="10"/>
        <v/>
      </c>
      <c r="Q70" s="96"/>
    </row>
    <row r="71" spans="1:17" x14ac:dyDescent="0.35">
      <c r="A71" s="110">
        <f>'Table 6'!A69</f>
        <v>68</v>
      </c>
      <c r="B71" s="119" t="str">
        <f>'Table 6'!B69</f>
        <v>Pasta salad (store-bought prepared)*</v>
      </c>
      <c r="C71" s="111"/>
      <c r="D71" s="111"/>
      <c r="E71" s="111"/>
      <c r="F71" s="111"/>
      <c r="G71" s="112">
        <f t="shared" ref="G71:G134" si="11">C71+D71</f>
        <v>0</v>
      </c>
      <c r="H71" s="112">
        <f t="shared" ref="H71:H134" si="12">C71+D71+E71</f>
        <v>0</v>
      </c>
      <c r="I71" s="113">
        <f t="shared" ref="I71:I134" si="13">IF((COUNTA(C71)=0),0,(C71)/(C71+E71))</f>
        <v>0</v>
      </c>
      <c r="J71" s="113">
        <f t="shared" ref="J71:J134" si="14">IF((COUNTA(C71:D71)=0),0,(C71+D71)/(C71+D71+E71))</f>
        <v>0</v>
      </c>
      <c r="K71" s="114">
        <f>'Table 6'!P69</f>
        <v>1.8</v>
      </c>
      <c r="L71" s="115" t="str">
        <f t="shared" ref="L71:L134" si="15">IF(H71=0,"",(IF(AND($G71&lt;=$H71,$G71&gt;=0),BINOMDIST($G71,$H71,K71/100,0),"")))</f>
        <v/>
      </c>
      <c r="M71" s="115" t="str">
        <f t="shared" ref="M71:M134" si="16">IF(H71=0,"",(IF(AND(L71&lt;=0.05,J71*100&gt;K71),"Alert",IF(AND(L71&lt;=0.05,J71*100&lt;K71),"protective",""))))</f>
        <v/>
      </c>
      <c r="N71" s="116">
        <f>HLOOKUP($P$1,'Table 6'!$B$2:$P$383,A71,FALSE)</f>
        <v>1.8</v>
      </c>
      <c r="O71" s="115" t="str">
        <f t="shared" ref="O71:O134" si="17">IF(H71=0,"",(IF(AND($G71&lt;=$H71,$G71&gt;=0),BINOMDIST($G71,$H71,N71/100,0),"")))</f>
        <v/>
      </c>
      <c r="P71" s="115" t="str">
        <f t="shared" ref="P71:P134" si="18">IF(H71=0,"",(IF(AND(O71&lt;=0.05,J71*100&gt;N71),"Alert",IF(AND(O71&lt;=0.05,J71*100&lt;N71),"protective",""))))</f>
        <v/>
      </c>
      <c r="Q71" s="96"/>
    </row>
    <row r="72" spans="1:17" x14ac:dyDescent="0.35">
      <c r="A72" s="110">
        <f>'Table 6'!A70</f>
        <v>69</v>
      </c>
      <c r="B72" s="119" t="str">
        <f>'Table 6'!B70</f>
        <v>Fruit salad/pre-cut fruit/fruit platter (store-bought prepared)*</v>
      </c>
      <c r="C72" s="111"/>
      <c r="D72" s="111"/>
      <c r="E72" s="111"/>
      <c r="F72" s="111"/>
      <c r="G72" s="112">
        <f t="shared" si="11"/>
        <v>0</v>
      </c>
      <c r="H72" s="112">
        <f t="shared" si="12"/>
        <v>0</v>
      </c>
      <c r="I72" s="113">
        <f t="shared" si="13"/>
        <v>0</v>
      </c>
      <c r="J72" s="113">
        <f t="shared" si="14"/>
        <v>0</v>
      </c>
      <c r="K72" s="114">
        <f>'Table 6'!P70</f>
        <v>3.1</v>
      </c>
      <c r="L72" s="115" t="str">
        <f t="shared" si="15"/>
        <v/>
      </c>
      <c r="M72" s="115" t="str">
        <f t="shared" si="16"/>
        <v/>
      </c>
      <c r="N72" s="116">
        <f>HLOOKUP($P$1,'Table 6'!$B$2:$P$383,A72,FALSE)</f>
        <v>3.1</v>
      </c>
      <c r="O72" s="115" t="str">
        <f t="shared" si="17"/>
        <v/>
      </c>
      <c r="P72" s="115" t="str">
        <f t="shared" si="18"/>
        <v/>
      </c>
      <c r="Q72" s="96"/>
    </row>
    <row r="73" spans="1:17" x14ac:dyDescent="0.35">
      <c r="A73" s="110">
        <f>'Table 6'!A71</f>
        <v>70</v>
      </c>
      <c r="B73" s="119" t="str">
        <f>'Table 6'!B71</f>
        <v>Store-bought salsa*</v>
      </c>
      <c r="C73" s="111"/>
      <c r="D73" s="111"/>
      <c r="E73" s="111"/>
      <c r="F73" s="111"/>
      <c r="G73" s="112">
        <f t="shared" si="11"/>
        <v>0</v>
      </c>
      <c r="H73" s="112">
        <f t="shared" si="12"/>
        <v>0</v>
      </c>
      <c r="I73" s="113">
        <f t="shared" si="13"/>
        <v>0</v>
      </c>
      <c r="J73" s="113">
        <f t="shared" si="14"/>
        <v>0</v>
      </c>
      <c r="K73" s="114">
        <f>'Table 6'!P71</f>
        <v>21.7</v>
      </c>
      <c r="L73" s="115" t="str">
        <f t="shared" si="15"/>
        <v/>
      </c>
      <c r="M73" s="115" t="str">
        <f t="shared" si="16"/>
        <v/>
      </c>
      <c r="N73" s="116">
        <f>HLOOKUP($P$1,'Table 6'!$B$2:$P$383,A73,FALSE)</f>
        <v>21.7</v>
      </c>
      <c r="O73" s="115" t="str">
        <f t="shared" si="17"/>
        <v/>
      </c>
      <c r="P73" s="115" t="str">
        <f t="shared" si="18"/>
        <v/>
      </c>
      <c r="Q73" s="96"/>
    </row>
    <row r="74" spans="1:17" x14ac:dyDescent="0.35">
      <c r="A74" s="110">
        <f>'Table 6'!A72</f>
        <v>71</v>
      </c>
      <c r="B74" s="245" t="str">
        <f>'Table 6'!B72</f>
        <v>FRUITS</v>
      </c>
      <c r="C74" s="246"/>
      <c r="D74" s="246"/>
      <c r="E74" s="246"/>
      <c r="F74" s="246"/>
      <c r="G74" s="246"/>
      <c r="H74" s="246"/>
      <c r="I74" s="246"/>
      <c r="J74" s="246"/>
      <c r="K74" s="246"/>
      <c r="L74" s="246"/>
      <c r="M74" s="246"/>
      <c r="N74" s="246"/>
      <c r="O74" s="246"/>
      <c r="P74" s="247"/>
      <c r="Q74" s="96"/>
    </row>
    <row r="75" spans="1:17" x14ac:dyDescent="0.35">
      <c r="A75" s="110">
        <f>'Table 6'!A73</f>
        <v>72</v>
      </c>
      <c r="B75" s="119" t="str">
        <f>'Table 6'!B73</f>
        <v xml:space="preserve">Mangoes </v>
      </c>
      <c r="C75" s="111"/>
      <c r="D75" s="111"/>
      <c r="E75" s="111"/>
      <c r="F75" s="111"/>
      <c r="G75" s="112">
        <f t="shared" si="11"/>
        <v>0</v>
      </c>
      <c r="H75" s="112">
        <f t="shared" si="12"/>
        <v>0</v>
      </c>
      <c r="I75" s="113">
        <f t="shared" si="13"/>
        <v>0</v>
      </c>
      <c r="J75" s="113">
        <f t="shared" si="14"/>
        <v>0</v>
      </c>
      <c r="K75" s="114">
        <f>'Table 6'!P73</f>
        <v>25.582428825913407</v>
      </c>
      <c r="L75" s="115" t="str">
        <f t="shared" si="15"/>
        <v/>
      </c>
      <c r="M75" s="115" t="str">
        <f t="shared" si="16"/>
        <v/>
      </c>
      <c r="N75" s="116">
        <f>HLOOKUP($P$1,'Table 6'!$B$2:$P$383,A75,FALSE)</f>
        <v>25.582428825913407</v>
      </c>
      <c r="O75" s="115" t="str">
        <f t="shared" si="17"/>
        <v/>
      </c>
      <c r="P75" s="115" t="str">
        <f t="shared" si="18"/>
        <v/>
      </c>
      <c r="Q75" s="96"/>
    </row>
    <row r="76" spans="1:17" x14ac:dyDescent="0.35">
      <c r="A76" s="110">
        <f>'Table 6'!A74</f>
        <v>73</v>
      </c>
      <c r="B76" s="119" t="str">
        <f>'Table 6'!B74</f>
        <v>Fresh mango</v>
      </c>
      <c r="C76" s="111"/>
      <c r="D76" s="111"/>
      <c r="E76" s="111"/>
      <c r="F76" s="111"/>
      <c r="G76" s="112">
        <f t="shared" si="11"/>
        <v>0</v>
      </c>
      <c r="H76" s="112">
        <f t="shared" si="12"/>
        <v>0</v>
      </c>
      <c r="I76" s="113">
        <f t="shared" si="13"/>
        <v>0</v>
      </c>
      <c r="J76" s="113">
        <f t="shared" si="14"/>
        <v>0</v>
      </c>
      <c r="K76" s="114">
        <f>'Table 6'!P74</f>
        <v>18.084688962362726</v>
      </c>
      <c r="L76" s="115" t="str">
        <f t="shared" si="15"/>
        <v/>
      </c>
      <c r="M76" s="115" t="str">
        <f t="shared" si="16"/>
        <v/>
      </c>
      <c r="N76" s="116">
        <f>HLOOKUP($P$1,'Table 6'!$B$2:$P$383,A76,FALSE)</f>
        <v>18.084688962362726</v>
      </c>
      <c r="O76" s="115" t="str">
        <f t="shared" si="17"/>
        <v/>
      </c>
      <c r="P76" s="115" t="str">
        <f t="shared" si="18"/>
        <v/>
      </c>
      <c r="Q76" s="96"/>
    </row>
    <row r="77" spans="1:17" x14ac:dyDescent="0.35">
      <c r="A77" s="110">
        <f>'Table 6'!A75</f>
        <v>74</v>
      </c>
      <c r="B77" s="119" t="str">
        <f>'Table 6'!B75</f>
        <v>Frozen mango</v>
      </c>
      <c r="C77" s="111"/>
      <c r="D77" s="111"/>
      <c r="E77" s="111"/>
      <c r="F77" s="111"/>
      <c r="G77" s="112">
        <f t="shared" si="11"/>
        <v>0</v>
      </c>
      <c r="H77" s="112">
        <f t="shared" si="12"/>
        <v>0</v>
      </c>
      <c r="I77" s="113">
        <f t="shared" si="13"/>
        <v>0</v>
      </c>
      <c r="J77" s="113">
        <f t="shared" si="14"/>
        <v>0</v>
      </c>
      <c r="K77" s="114">
        <f>'Table 6'!P75</f>
        <v>7.6497186372868997</v>
      </c>
      <c r="L77" s="115" t="str">
        <f t="shared" si="15"/>
        <v/>
      </c>
      <c r="M77" s="115" t="str">
        <f t="shared" si="16"/>
        <v/>
      </c>
      <c r="N77" s="116">
        <f>HLOOKUP($P$1,'Table 6'!$B$2:$P$383,A77,FALSE)</f>
        <v>7.6497186372868997</v>
      </c>
      <c r="O77" s="115" t="str">
        <f t="shared" si="17"/>
        <v/>
      </c>
      <c r="P77" s="115" t="str">
        <f t="shared" si="18"/>
        <v/>
      </c>
      <c r="Q77" s="96"/>
    </row>
    <row r="78" spans="1:17" x14ac:dyDescent="0.35">
      <c r="A78" s="110">
        <f>'Table 6'!A76</f>
        <v>75</v>
      </c>
      <c r="B78" s="119" t="str">
        <f>'Table 6'!B76</f>
        <v>Dried mango</v>
      </c>
      <c r="C78" s="111"/>
      <c r="D78" s="111"/>
      <c r="E78" s="111"/>
      <c r="F78" s="111"/>
      <c r="G78" s="112">
        <f t="shared" si="11"/>
        <v>0</v>
      </c>
      <c r="H78" s="112">
        <f t="shared" si="12"/>
        <v>0</v>
      </c>
      <c r="I78" s="113">
        <f t="shared" si="13"/>
        <v>0</v>
      </c>
      <c r="J78" s="113">
        <f t="shared" si="14"/>
        <v>0</v>
      </c>
      <c r="K78" s="114">
        <f>'Table 6'!P76</f>
        <v>3.9306864514259541</v>
      </c>
      <c r="L78" s="115" t="str">
        <f t="shared" si="15"/>
        <v/>
      </c>
      <c r="M78" s="115" t="str">
        <f t="shared" si="16"/>
        <v/>
      </c>
      <c r="N78" s="116">
        <f>HLOOKUP($P$1,'Table 6'!$B$2:$P$383,A78,FALSE)</f>
        <v>3.9306864514259541</v>
      </c>
      <c r="O78" s="115" t="str">
        <f t="shared" si="17"/>
        <v/>
      </c>
      <c r="P78" s="115" t="str">
        <f t="shared" si="18"/>
        <v/>
      </c>
      <c r="Q78" s="96"/>
    </row>
    <row r="79" spans="1:17" x14ac:dyDescent="0.35">
      <c r="A79" s="110">
        <f>'Table 6'!A77</f>
        <v>76</v>
      </c>
      <c r="B79" s="119" t="str">
        <f>'Table 6'!B77</f>
        <v>Papayas</v>
      </c>
      <c r="C79" s="111"/>
      <c r="D79" s="111"/>
      <c r="E79" s="111"/>
      <c r="F79" s="111"/>
      <c r="G79" s="112">
        <f t="shared" si="11"/>
        <v>0</v>
      </c>
      <c r="H79" s="112">
        <f t="shared" si="12"/>
        <v>0</v>
      </c>
      <c r="I79" s="113">
        <f t="shared" si="13"/>
        <v>0</v>
      </c>
      <c r="J79" s="113">
        <f t="shared" si="14"/>
        <v>0</v>
      </c>
      <c r="K79" s="114">
        <f>'Table 6'!P77</f>
        <v>3.9314377106239951</v>
      </c>
      <c r="L79" s="115" t="str">
        <f t="shared" si="15"/>
        <v/>
      </c>
      <c r="M79" s="115" t="str">
        <f t="shared" si="16"/>
        <v/>
      </c>
      <c r="N79" s="116">
        <f>HLOOKUP($P$1,'Table 6'!$B$2:$P$383,A79,FALSE)</f>
        <v>3.9314377106239951</v>
      </c>
      <c r="O79" s="115" t="str">
        <f t="shared" si="17"/>
        <v/>
      </c>
      <c r="P79" s="115" t="str">
        <f t="shared" si="18"/>
        <v/>
      </c>
      <c r="Q79" s="96"/>
    </row>
    <row r="80" spans="1:17" x14ac:dyDescent="0.35">
      <c r="A80" s="110">
        <f>'Table 6'!A78</f>
        <v>77</v>
      </c>
      <c r="B80" s="119" t="str">
        <f>'Table 6'!B78</f>
        <v>Fresh papaya</v>
      </c>
      <c r="C80" s="111"/>
      <c r="D80" s="111"/>
      <c r="E80" s="111"/>
      <c r="F80" s="111"/>
      <c r="G80" s="112">
        <f t="shared" si="11"/>
        <v>0</v>
      </c>
      <c r="H80" s="112">
        <f t="shared" si="12"/>
        <v>0</v>
      </c>
      <c r="I80" s="113">
        <f t="shared" si="13"/>
        <v>0</v>
      </c>
      <c r="J80" s="113">
        <f t="shared" si="14"/>
        <v>0</v>
      </c>
      <c r="K80" s="114">
        <f>'Table 6'!P78</f>
        <v>3.1364631901380844</v>
      </c>
      <c r="L80" s="115" t="str">
        <f t="shared" si="15"/>
        <v/>
      </c>
      <c r="M80" s="115" t="str">
        <f t="shared" si="16"/>
        <v/>
      </c>
      <c r="N80" s="116">
        <f>HLOOKUP($P$1,'Table 6'!$B$2:$P$383,A80,FALSE)</f>
        <v>3.1364631901380844</v>
      </c>
      <c r="O80" s="115" t="str">
        <f t="shared" si="17"/>
        <v/>
      </c>
      <c r="P80" s="115" t="str">
        <f t="shared" si="18"/>
        <v/>
      </c>
      <c r="Q80" s="96"/>
    </row>
    <row r="81" spans="1:17" x14ac:dyDescent="0.35">
      <c r="A81" s="110">
        <f>'Table 6'!A79</f>
        <v>78</v>
      </c>
      <c r="B81" s="119" t="str">
        <f>'Table 6'!B79</f>
        <v>Frozen papaya</v>
      </c>
      <c r="C81" s="111"/>
      <c r="D81" s="111"/>
      <c r="E81" s="111"/>
      <c r="F81" s="111"/>
      <c r="G81" s="112">
        <f t="shared" si="11"/>
        <v>0</v>
      </c>
      <c r="H81" s="112">
        <f t="shared" si="12"/>
        <v>0</v>
      </c>
      <c r="I81" s="113">
        <f t="shared" si="13"/>
        <v>0</v>
      </c>
      <c r="J81" s="113">
        <f t="shared" si="14"/>
        <v>0</v>
      </c>
      <c r="K81" s="114">
        <f>'Table 6'!P79</f>
        <v>0.36529652144644398</v>
      </c>
      <c r="L81" s="115" t="str">
        <f t="shared" si="15"/>
        <v/>
      </c>
      <c r="M81" s="115" t="str">
        <f t="shared" si="16"/>
        <v/>
      </c>
      <c r="N81" s="116">
        <f>HLOOKUP($P$1,'Table 6'!$B$2:$P$383,A81,FALSE)</f>
        <v>0.36529652144644398</v>
      </c>
      <c r="O81" s="115" t="str">
        <f t="shared" si="17"/>
        <v/>
      </c>
      <c r="P81" s="115" t="str">
        <f t="shared" si="18"/>
        <v/>
      </c>
      <c r="Q81" s="96"/>
    </row>
    <row r="82" spans="1:17" x14ac:dyDescent="0.35">
      <c r="A82" s="110">
        <f>'Table 6'!A80</f>
        <v>79</v>
      </c>
      <c r="B82" s="119" t="str">
        <f>'Table 6'!B80</f>
        <v>Dried papaya</v>
      </c>
      <c r="C82" s="111"/>
      <c r="D82" s="111"/>
      <c r="E82" s="111"/>
      <c r="F82" s="111"/>
      <c r="G82" s="112">
        <f t="shared" si="11"/>
        <v>0</v>
      </c>
      <c r="H82" s="112">
        <f t="shared" si="12"/>
        <v>0</v>
      </c>
      <c r="I82" s="113">
        <f t="shared" si="13"/>
        <v>0</v>
      </c>
      <c r="J82" s="113">
        <f t="shared" si="14"/>
        <v>0</v>
      </c>
      <c r="K82" s="114">
        <f>'Table 6'!P80</f>
        <v>0.2234790160254749</v>
      </c>
      <c r="L82" s="115" t="str">
        <f t="shared" si="15"/>
        <v/>
      </c>
      <c r="M82" s="115" t="str">
        <f t="shared" si="16"/>
        <v/>
      </c>
      <c r="N82" s="116">
        <f>HLOOKUP($P$1,'Table 6'!$B$2:$P$383,A82,FALSE)</f>
        <v>0.2234790160254749</v>
      </c>
      <c r="O82" s="115" t="str">
        <f t="shared" si="17"/>
        <v/>
      </c>
      <c r="P82" s="115" t="str">
        <f t="shared" si="18"/>
        <v/>
      </c>
      <c r="Q82" s="96"/>
    </row>
    <row r="83" spans="1:17" x14ac:dyDescent="0.35">
      <c r="A83" s="110">
        <f>'Table 6'!A81</f>
        <v>80</v>
      </c>
      <c r="B83" s="119" t="str">
        <f>'Table 6'!B81</f>
        <v>Pomegranate</v>
      </c>
      <c r="C83" s="111"/>
      <c r="D83" s="111"/>
      <c r="E83" s="111"/>
      <c r="F83" s="111"/>
      <c r="G83" s="112">
        <f t="shared" si="11"/>
        <v>0</v>
      </c>
      <c r="H83" s="112">
        <f t="shared" si="12"/>
        <v>0</v>
      </c>
      <c r="I83" s="113">
        <f t="shared" si="13"/>
        <v>0</v>
      </c>
      <c r="J83" s="113">
        <f t="shared" si="14"/>
        <v>0</v>
      </c>
      <c r="K83" s="114">
        <f>'Table 6'!P81</f>
        <v>7.0503362248836163</v>
      </c>
      <c r="L83" s="115" t="str">
        <f t="shared" si="15"/>
        <v/>
      </c>
      <c r="M83" s="115" t="str">
        <f t="shared" si="16"/>
        <v/>
      </c>
      <c r="N83" s="116">
        <f>HLOOKUP($P$1,'Table 6'!$B$2:$P$383,A83,FALSE)</f>
        <v>7.0503362248836163</v>
      </c>
      <c r="O83" s="115" t="str">
        <f t="shared" si="17"/>
        <v/>
      </c>
      <c r="P83" s="115" t="str">
        <f t="shared" si="18"/>
        <v/>
      </c>
      <c r="Q83" s="96"/>
    </row>
    <row r="84" spans="1:17" x14ac:dyDescent="0.35">
      <c r="A84" s="110">
        <f>'Table 6'!A82</f>
        <v>81</v>
      </c>
      <c r="B84" s="119" t="str">
        <f>'Table 6'!B82</f>
        <v>Fresh pomegranate (including seeds)</v>
      </c>
      <c r="C84" s="111"/>
      <c r="D84" s="111"/>
      <c r="E84" s="111"/>
      <c r="F84" s="111"/>
      <c r="G84" s="112">
        <f t="shared" si="11"/>
        <v>0</v>
      </c>
      <c r="H84" s="112">
        <f t="shared" si="12"/>
        <v>0</v>
      </c>
      <c r="I84" s="113">
        <f t="shared" si="13"/>
        <v>0</v>
      </c>
      <c r="J84" s="113">
        <f t="shared" si="14"/>
        <v>0</v>
      </c>
      <c r="K84" s="114">
        <f>'Table 6'!P82</f>
        <v>5.3924595085178586</v>
      </c>
      <c r="L84" s="115" t="str">
        <f t="shared" si="15"/>
        <v/>
      </c>
      <c r="M84" s="115" t="str">
        <f t="shared" si="16"/>
        <v/>
      </c>
      <c r="N84" s="116">
        <f>HLOOKUP($P$1,'Table 6'!$B$2:$P$383,A84,FALSE)</f>
        <v>5.3924595085178586</v>
      </c>
      <c r="O84" s="115" t="str">
        <f t="shared" si="17"/>
        <v/>
      </c>
      <c r="P84" s="115" t="str">
        <f t="shared" si="18"/>
        <v/>
      </c>
      <c r="Q84" s="96"/>
    </row>
    <row r="85" spans="1:17" x14ac:dyDescent="0.35">
      <c r="A85" s="110">
        <f>'Table 6'!A83</f>
        <v>82</v>
      </c>
      <c r="B85" s="119" t="str">
        <f>'Table 6'!B83</f>
        <v>Frozen pomegranate</v>
      </c>
      <c r="C85" s="111"/>
      <c r="D85" s="111"/>
      <c r="E85" s="111"/>
      <c r="F85" s="111"/>
      <c r="G85" s="112">
        <f t="shared" si="11"/>
        <v>0</v>
      </c>
      <c r="H85" s="112">
        <f t="shared" si="12"/>
        <v>0</v>
      </c>
      <c r="I85" s="113">
        <f t="shared" si="13"/>
        <v>0</v>
      </c>
      <c r="J85" s="113">
        <f t="shared" si="14"/>
        <v>0</v>
      </c>
      <c r="K85" s="114">
        <f>'Table 6'!P83</f>
        <v>0.75241868243819665</v>
      </c>
      <c r="L85" s="115" t="str">
        <f t="shared" si="15"/>
        <v/>
      </c>
      <c r="M85" s="115" t="str">
        <f t="shared" si="16"/>
        <v/>
      </c>
      <c r="N85" s="116">
        <f>HLOOKUP($P$1,'Table 6'!$B$2:$P$383,A85,FALSE)</f>
        <v>0.75241868243819665</v>
      </c>
      <c r="O85" s="115" t="str">
        <f t="shared" si="17"/>
        <v/>
      </c>
      <c r="P85" s="115" t="str">
        <f t="shared" si="18"/>
        <v/>
      </c>
      <c r="Q85" s="96"/>
    </row>
    <row r="86" spans="1:17" x14ac:dyDescent="0.35">
      <c r="A86" s="110">
        <f>'Table 6'!A84</f>
        <v>83</v>
      </c>
      <c r="B86" s="119" t="str">
        <f>'Table 6'!B84</f>
        <v>Avocado (including guacamole)</v>
      </c>
      <c r="C86" s="111"/>
      <c r="D86" s="111"/>
      <c r="E86" s="111"/>
      <c r="F86" s="111"/>
      <c r="G86" s="112">
        <f t="shared" si="11"/>
        <v>0</v>
      </c>
      <c r="H86" s="112">
        <f t="shared" si="12"/>
        <v>0</v>
      </c>
      <c r="I86" s="113">
        <f t="shared" si="13"/>
        <v>0</v>
      </c>
      <c r="J86" s="113">
        <f t="shared" si="14"/>
        <v>0</v>
      </c>
      <c r="K86" s="114">
        <f>'Table 6'!P84</f>
        <v>43.646534126524344</v>
      </c>
      <c r="L86" s="115" t="str">
        <f t="shared" si="15"/>
        <v/>
      </c>
      <c r="M86" s="115" t="str">
        <f t="shared" si="16"/>
        <v/>
      </c>
      <c r="N86" s="116">
        <f>HLOOKUP($P$1,'Table 6'!$B$2:$P$383,A86,FALSE)</f>
        <v>43.646534126524344</v>
      </c>
      <c r="O86" s="115" t="str">
        <f t="shared" si="17"/>
        <v/>
      </c>
      <c r="P86" s="115" t="str">
        <f t="shared" si="18"/>
        <v/>
      </c>
      <c r="Q86" s="96"/>
    </row>
    <row r="87" spans="1:17" x14ac:dyDescent="0.35">
      <c r="A87" s="110">
        <f>'Table 6'!A85</f>
        <v>84</v>
      </c>
      <c r="B87" s="119" t="str">
        <f>'Table 6'!B85</f>
        <v>Fresh avocado</v>
      </c>
      <c r="C87" s="111"/>
      <c r="D87" s="111"/>
      <c r="E87" s="111"/>
      <c r="F87" s="111"/>
      <c r="G87" s="112">
        <f t="shared" si="11"/>
        <v>0</v>
      </c>
      <c r="H87" s="112">
        <f t="shared" si="12"/>
        <v>0</v>
      </c>
      <c r="I87" s="113">
        <f t="shared" si="13"/>
        <v>0</v>
      </c>
      <c r="J87" s="113">
        <f t="shared" si="14"/>
        <v>0</v>
      </c>
      <c r="K87" s="114">
        <f>'Table 6'!P85</f>
        <v>40.149445259852577</v>
      </c>
      <c r="L87" s="115" t="str">
        <f t="shared" si="15"/>
        <v/>
      </c>
      <c r="M87" s="115" t="str">
        <f t="shared" si="16"/>
        <v/>
      </c>
      <c r="N87" s="116">
        <f>HLOOKUP($P$1,'Table 6'!$B$2:$P$383,A87,FALSE)</f>
        <v>40.149445259852577</v>
      </c>
      <c r="O87" s="115" t="str">
        <f t="shared" si="17"/>
        <v/>
      </c>
      <c r="P87" s="115" t="str">
        <f t="shared" si="18"/>
        <v/>
      </c>
      <c r="Q87" s="96"/>
    </row>
    <row r="88" spans="1:17" x14ac:dyDescent="0.35">
      <c r="A88" s="110">
        <f>'Table 6'!A86</f>
        <v>85</v>
      </c>
      <c r="B88" s="119" t="str">
        <f>'Table 6'!B86</f>
        <v>Frozen avocado</v>
      </c>
      <c r="C88" s="111"/>
      <c r="D88" s="111"/>
      <c r="E88" s="111"/>
      <c r="F88" s="111"/>
      <c r="G88" s="112">
        <f t="shared" si="11"/>
        <v>0</v>
      </c>
      <c r="H88" s="112">
        <f t="shared" si="12"/>
        <v>0</v>
      </c>
      <c r="I88" s="113">
        <f t="shared" si="13"/>
        <v>0</v>
      </c>
      <c r="J88" s="113">
        <f t="shared" si="14"/>
        <v>0</v>
      </c>
      <c r="K88" s="114">
        <f>'Table 6'!P86</f>
        <v>1.8430863736725904</v>
      </c>
      <c r="L88" s="115" t="str">
        <f t="shared" si="15"/>
        <v/>
      </c>
      <c r="M88" s="115" t="str">
        <f t="shared" si="16"/>
        <v/>
      </c>
      <c r="N88" s="116">
        <f>HLOOKUP($P$1,'Table 6'!$B$2:$P$383,A88,FALSE)</f>
        <v>1.8430863736725904</v>
      </c>
      <c r="O88" s="115" t="str">
        <f t="shared" si="17"/>
        <v/>
      </c>
      <c r="P88" s="115" t="str">
        <f t="shared" si="18"/>
        <v/>
      </c>
      <c r="Q88" s="96"/>
    </row>
    <row r="89" spans="1:17" x14ac:dyDescent="0.35">
      <c r="A89" s="110">
        <f>'Table 6'!A87</f>
        <v>86</v>
      </c>
      <c r="B89" s="119" t="str">
        <f>'Table 6'!B87</f>
        <v>Any melon</v>
      </c>
      <c r="C89" s="111"/>
      <c r="D89" s="111"/>
      <c r="E89" s="111"/>
      <c r="F89" s="111"/>
      <c r="G89" s="112">
        <f t="shared" si="11"/>
        <v>0</v>
      </c>
      <c r="H89" s="112">
        <f t="shared" si="12"/>
        <v>0</v>
      </c>
      <c r="I89" s="113">
        <f t="shared" si="13"/>
        <v>0</v>
      </c>
      <c r="J89" s="113">
        <f t="shared" si="14"/>
        <v>0</v>
      </c>
      <c r="K89" s="114">
        <f>'Table 6'!P87</f>
        <v>40.227510411043028</v>
      </c>
      <c r="L89" s="115" t="str">
        <f t="shared" si="15"/>
        <v/>
      </c>
      <c r="M89" s="115" t="str">
        <f t="shared" si="16"/>
        <v/>
      </c>
      <c r="N89" s="116">
        <f>HLOOKUP($P$1,'Table 6'!$B$2:$P$383,A89,FALSE)</f>
        <v>40.227510411043028</v>
      </c>
      <c r="O89" s="115" t="str">
        <f t="shared" si="17"/>
        <v/>
      </c>
      <c r="P89" s="115" t="str">
        <f t="shared" si="18"/>
        <v/>
      </c>
      <c r="Q89" s="96"/>
    </row>
    <row r="90" spans="1:17" x14ac:dyDescent="0.35">
      <c r="A90" s="110">
        <f>'Table 6'!A88</f>
        <v>87</v>
      </c>
      <c r="B90" s="119" t="str">
        <f>'Table 6'!B88</f>
        <v>Cantaloupe</v>
      </c>
      <c r="C90" s="111"/>
      <c r="D90" s="111"/>
      <c r="E90" s="111"/>
      <c r="F90" s="111"/>
      <c r="G90" s="112">
        <f t="shared" si="11"/>
        <v>0</v>
      </c>
      <c r="H90" s="112">
        <f t="shared" si="12"/>
        <v>0</v>
      </c>
      <c r="I90" s="113">
        <f t="shared" si="13"/>
        <v>0</v>
      </c>
      <c r="J90" s="113">
        <f t="shared" si="14"/>
        <v>0</v>
      </c>
      <c r="K90" s="114">
        <f>'Table 6'!P88</f>
        <v>22.378726344889291</v>
      </c>
      <c r="L90" s="115" t="str">
        <f t="shared" si="15"/>
        <v/>
      </c>
      <c r="M90" s="115" t="str">
        <f t="shared" si="16"/>
        <v/>
      </c>
      <c r="N90" s="116">
        <f>HLOOKUP($P$1,'Table 6'!$B$2:$P$383,A90,FALSE)</f>
        <v>22.378726344889291</v>
      </c>
      <c r="O90" s="115" t="str">
        <f t="shared" si="17"/>
        <v/>
      </c>
      <c r="P90" s="115" t="str">
        <f t="shared" si="18"/>
        <v/>
      </c>
      <c r="Q90" s="96"/>
    </row>
    <row r="91" spans="1:17" x14ac:dyDescent="0.35">
      <c r="A91" s="110">
        <f>'Table 6'!A89</f>
        <v>88</v>
      </c>
      <c r="B91" s="119" t="str">
        <f>'Table 6'!B89</f>
        <v>Fresh cantaloupe</v>
      </c>
      <c r="C91" s="111"/>
      <c r="D91" s="111"/>
      <c r="E91" s="111"/>
      <c r="F91" s="111"/>
      <c r="G91" s="112">
        <f t="shared" si="11"/>
        <v>0</v>
      </c>
      <c r="H91" s="112">
        <f t="shared" si="12"/>
        <v>0</v>
      </c>
      <c r="I91" s="113">
        <f t="shared" si="13"/>
        <v>0</v>
      </c>
      <c r="J91" s="113">
        <f t="shared" si="14"/>
        <v>0</v>
      </c>
      <c r="K91" s="114">
        <f>'Table 6'!P89</f>
        <v>20.777128316758471</v>
      </c>
      <c r="L91" s="115" t="str">
        <f t="shared" si="15"/>
        <v/>
      </c>
      <c r="M91" s="115" t="str">
        <f t="shared" si="16"/>
        <v/>
      </c>
      <c r="N91" s="116">
        <f>HLOOKUP($P$1,'Table 6'!$B$2:$P$383,A91,FALSE)</f>
        <v>20.777128316758471</v>
      </c>
      <c r="O91" s="115" t="str">
        <f t="shared" si="17"/>
        <v/>
      </c>
      <c r="P91" s="115" t="str">
        <f t="shared" si="18"/>
        <v/>
      </c>
      <c r="Q91" s="96"/>
    </row>
    <row r="92" spans="1:17" x14ac:dyDescent="0.35">
      <c r="A92" s="110">
        <f>'Table 6'!A90</f>
        <v>89</v>
      </c>
      <c r="B92" s="119" t="str">
        <f>'Table 6'!B90</f>
        <v>Frozen cantaloupe</v>
      </c>
      <c r="C92" s="111"/>
      <c r="D92" s="111"/>
      <c r="E92" s="111"/>
      <c r="F92" s="111"/>
      <c r="G92" s="112">
        <f t="shared" si="11"/>
        <v>0</v>
      </c>
      <c r="H92" s="112">
        <f t="shared" si="12"/>
        <v>0</v>
      </c>
      <c r="I92" s="113">
        <f t="shared" si="13"/>
        <v>0</v>
      </c>
      <c r="J92" s="113">
        <f t="shared" si="14"/>
        <v>0</v>
      </c>
      <c r="K92" s="114">
        <f>'Table 6'!P90</f>
        <v>0.66060861443449348</v>
      </c>
      <c r="L92" s="115" t="str">
        <f t="shared" si="15"/>
        <v/>
      </c>
      <c r="M92" s="115" t="str">
        <f t="shared" si="16"/>
        <v/>
      </c>
      <c r="N92" s="116">
        <f>HLOOKUP($P$1,'Table 6'!$B$2:$P$383,A92,FALSE)</f>
        <v>0.66060861443449348</v>
      </c>
      <c r="O92" s="115" t="str">
        <f t="shared" si="17"/>
        <v/>
      </c>
      <c r="P92" s="115" t="str">
        <f t="shared" si="18"/>
        <v/>
      </c>
      <c r="Q92" s="96"/>
    </row>
    <row r="93" spans="1:17" x14ac:dyDescent="0.35">
      <c r="A93" s="110">
        <f>'Table 6'!A91</f>
        <v>90</v>
      </c>
      <c r="B93" s="119" t="str">
        <f>'Table 6'!B91</f>
        <v>Honeydew melon</v>
      </c>
      <c r="C93" s="111"/>
      <c r="D93" s="111"/>
      <c r="E93" s="111"/>
      <c r="F93" s="111"/>
      <c r="G93" s="112">
        <f t="shared" si="11"/>
        <v>0</v>
      </c>
      <c r="H93" s="112">
        <f t="shared" si="12"/>
        <v>0</v>
      </c>
      <c r="I93" s="113">
        <f t="shared" si="13"/>
        <v>0</v>
      </c>
      <c r="J93" s="113">
        <f t="shared" si="14"/>
        <v>0</v>
      </c>
      <c r="K93" s="114">
        <f>'Table 6'!P91</f>
        <v>12.54245549576537</v>
      </c>
      <c r="L93" s="115" t="str">
        <f t="shared" si="15"/>
        <v/>
      </c>
      <c r="M93" s="115" t="str">
        <f t="shared" si="16"/>
        <v/>
      </c>
      <c r="N93" s="116">
        <f>HLOOKUP($P$1,'Table 6'!$B$2:$P$383,A93,FALSE)</f>
        <v>12.54245549576537</v>
      </c>
      <c r="O93" s="115" t="str">
        <f t="shared" si="17"/>
        <v/>
      </c>
      <c r="P93" s="115" t="str">
        <f t="shared" si="18"/>
        <v/>
      </c>
      <c r="Q93" s="96"/>
    </row>
    <row r="94" spans="1:17" x14ac:dyDescent="0.35">
      <c r="A94" s="110">
        <f>'Table 6'!A92</f>
        <v>91</v>
      </c>
      <c r="B94" s="119" t="str">
        <f>'Table 6'!B92</f>
        <v>Fresh honeydew melon</v>
      </c>
      <c r="C94" s="111"/>
      <c r="D94" s="111"/>
      <c r="E94" s="111"/>
      <c r="F94" s="111"/>
      <c r="G94" s="112">
        <f t="shared" si="11"/>
        <v>0</v>
      </c>
      <c r="H94" s="112">
        <f t="shared" si="12"/>
        <v>0</v>
      </c>
      <c r="I94" s="113">
        <f t="shared" si="13"/>
        <v>0</v>
      </c>
      <c r="J94" s="113">
        <f t="shared" si="14"/>
        <v>0</v>
      </c>
      <c r="K94" s="114">
        <f>'Table 6'!P92</f>
        <v>3.726525493719715</v>
      </c>
      <c r="L94" s="115" t="str">
        <f t="shared" si="15"/>
        <v/>
      </c>
      <c r="M94" s="115" t="str">
        <f t="shared" si="16"/>
        <v/>
      </c>
      <c r="N94" s="116">
        <f>HLOOKUP($P$1,'Table 6'!$B$2:$P$383,A94,FALSE)</f>
        <v>3.726525493719715</v>
      </c>
      <c r="O94" s="115" t="str">
        <f t="shared" si="17"/>
        <v/>
      </c>
      <c r="P94" s="115" t="str">
        <f t="shared" si="18"/>
        <v/>
      </c>
      <c r="Q94" s="96"/>
    </row>
    <row r="95" spans="1:17" x14ac:dyDescent="0.35">
      <c r="A95" s="110">
        <f>'Table 6'!A93</f>
        <v>92</v>
      </c>
      <c r="B95" s="119" t="str">
        <f>'Table 6'!B93</f>
        <v>Frozen honeydew melon</v>
      </c>
      <c r="C95" s="111"/>
      <c r="D95" s="111"/>
      <c r="E95" s="111"/>
      <c r="F95" s="111"/>
      <c r="G95" s="112">
        <f t="shared" si="11"/>
        <v>0</v>
      </c>
      <c r="H95" s="112">
        <f t="shared" si="12"/>
        <v>0</v>
      </c>
      <c r="I95" s="113">
        <f t="shared" si="13"/>
        <v>0</v>
      </c>
      <c r="J95" s="113">
        <f t="shared" si="14"/>
        <v>0</v>
      </c>
      <c r="K95" s="114">
        <f>'Table 6'!P93</f>
        <v>0.18293942818189032</v>
      </c>
      <c r="L95" s="115" t="str">
        <f t="shared" si="15"/>
        <v/>
      </c>
      <c r="M95" s="115" t="str">
        <f t="shared" si="16"/>
        <v/>
      </c>
      <c r="N95" s="116">
        <f>HLOOKUP($P$1,'Table 6'!$B$2:$P$383,A95,FALSE)</f>
        <v>0.18293942818189032</v>
      </c>
      <c r="O95" s="115" t="str">
        <f t="shared" si="17"/>
        <v/>
      </c>
      <c r="P95" s="115" t="str">
        <f t="shared" si="18"/>
        <v/>
      </c>
      <c r="Q95" s="96"/>
    </row>
    <row r="96" spans="1:17" x14ac:dyDescent="0.35">
      <c r="A96" s="110">
        <f>'Table 6'!A94</f>
        <v>93</v>
      </c>
      <c r="B96" s="119" t="str">
        <f>'Table 6'!B94</f>
        <v>Watermelon</v>
      </c>
      <c r="C96" s="111"/>
      <c r="D96" s="111"/>
      <c r="E96" s="111"/>
      <c r="F96" s="111"/>
      <c r="G96" s="112">
        <f t="shared" si="11"/>
        <v>0</v>
      </c>
      <c r="H96" s="112">
        <f t="shared" si="12"/>
        <v>0</v>
      </c>
      <c r="I96" s="113">
        <f t="shared" si="13"/>
        <v>0</v>
      </c>
      <c r="J96" s="113">
        <f t="shared" si="14"/>
        <v>0</v>
      </c>
      <c r="K96" s="114">
        <f>'Table 6'!P94</f>
        <v>27.057497996906609</v>
      </c>
      <c r="L96" s="115" t="str">
        <f t="shared" si="15"/>
        <v/>
      </c>
      <c r="M96" s="115" t="str">
        <f t="shared" si="16"/>
        <v/>
      </c>
      <c r="N96" s="116">
        <f>HLOOKUP($P$1,'Table 6'!$B$2:$P$383,A96,FALSE)</f>
        <v>27.057497996906609</v>
      </c>
      <c r="O96" s="115" t="str">
        <f t="shared" si="17"/>
        <v/>
      </c>
      <c r="P96" s="115" t="str">
        <f t="shared" si="18"/>
        <v/>
      </c>
      <c r="Q96" s="96"/>
    </row>
    <row r="97" spans="1:17" x14ac:dyDescent="0.35">
      <c r="A97" s="110">
        <f>'Table 6'!A95</f>
        <v>94</v>
      </c>
      <c r="B97" s="119" t="str">
        <f>'Table 6'!B95</f>
        <v>Fresh watermelon</v>
      </c>
      <c r="C97" s="111"/>
      <c r="D97" s="111"/>
      <c r="E97" s="111"/>
      <c r="F97" s="111"/>
      <c r="G97" s="112">
        <f t="shared" si="11"/>
        <v>0</v>
      </c>
      <c r="H97" s="112">
        <f t="shared" si="12"/>
        <v>0</v>
      </c>
      <c r="I97" s="113">
        <f t="shared" si="13"/>
        <v>0</v>
      </c>
      <c r="J97" s="113">
        <f t="shared" si="14"/>
        <v>0</v>
      </c>
      <c r="K97" s="114">
        <f>'Table 6'!P95</f>
        <v>25.627213612503478</v>
      </c>
      <c r="L97" s="115" t="str">
        <f t="shared" si="15"/>
        <v/>
      </c>
      <c r="M97" s="115" t="str">
        <f t="shared" si="16"/>
        <v/>
      </c>
      <c r="N97" s="116">
        <f>HLOOKUP($P$1,'Table 6'!$B$2:$P$383,A97,FALSE)</f>
        <v>25.627213612503478</v>
      </c>
      <c r="O97" s="115" t="str">
        <f t="shared" si="17"/>
        <v/>
      </c>
      <c r="P97" s="115" t="str">
        <f t="shared" si="18"/>
        <v/>
      </c>
      <c r="Q97" s="96"/>
    </row>
    <row r="98" spans="1:17" x14ac:dyDescent="0.35">
      <c r="A98" s="110">
        <f>'Table 6'!A96</f>
        <v>95</v>
      </c>
      <c r="B98" s="119" t="str">
        <f>'Table 6'!B96</f>
        <v>Frozen watermelon</v>
      </c>
      <c r="C98" s="111"/>
      <c r="D98" s="111"/>
      <c r="E98" s="111"/>
      <c r="F98" s="111"/>
      <c r="G98" s="112">
        <f t="shared" si="11"/>
        <v>0</v>
      </c>
      <c r="H98" s="112">
        <f t="shared" si="12"/>
        <v>0</v>
      </c>
      <c r="I98" s="113">
        <f t="shared" si="13"/>
        <v>0</v>
      </c>
      <c r="J98" s="113">
        <f t="shared" si="14"/>
        <v>0</v>
      </c>
      <c r="K98" s="114">
        <f>'Table 6'!P96</f>
        <v>1.0412732736877013</v>
      </c>
      <c r="L98" s="115" t="str">
        <f t="shared" si="15"/>
        <v/>
      </c>
      <c r="M98" s="115" t="str">
        <f t="shared" si="16"/>
        <v/>
      </c>
      <c r="N98" s="116">
        <f>HLOOKUP($P$1,'Table 6'!$B$2:$P$383,A98,FALSE)</f>
        <v>1.0412732736877013</v>
      </c>
      <c r="O98" s="115" t="str">
        <f t="shared" si="17"/>
        <v/>
      </c>
      <c r="P98" s="115" t="str">
        <f t="shared" si="18"/>
        <v/>
      </c>
      <c r="Q98" s="96"/>
    </row>
    <row r="99" spans="1:17" x14ac:dyDescent="0.35">
      <c r="A99" s="110">
        <f>'Table 6'!A97</f>
        <v>96</v>
      </c>
      <c r="B99" s="119" t="str">
        <f>'Table 6'!B97</f>
        <v xml:space="preserve">Peaches </v>
      </c>
      <c r="C99" s="111"/>
      <c r="D99" s="111"/>
      <c r="E99" s="111"/>
      <c r="F99" s="111"/>
      <c r="G99" s="112">
        <f t="shared" si="11"/>
        <v>0</v>
      </c>
      <c r="H99" s="112">
        <f t="shared" si="12"/>
        <v>0</v>
      </c>
      <c r="I99" s="113">
        <f t="shared" si="13"/>
        <v>0</v>
      </c>
      <c r="J99" s="113">
        <f t="shared" si="14"/>
        <v>0</v>
      </c>
      <c r="K99" s="114">
        <f>'Table 6'!P97</f>
        <v>17.355304257696471</v>
      </c>
      <c r="L99" s="115" t="str">
        <f t="shared" si="15"/>
        <v/>
      </c>
      <c r="M99" s="115" t="str">
        <f t="shared" si="16"/>
        <v/>
      </c>
      <c r="N99" s="116">
        <f>HLOOKUP($P$1,'Table 6'!$B$2:$P$383,A99,FALSE)</f>
        <v>17.355304257696471</v>
      </c>
      <c r="O99" s="115" t="str">
        <f t="shared" si="17"/>
        <v/>
      </c>
      <c r="P99" s="115" t="str">
        <f t="shared" si="18"/>
        <v/>
      </c>
      <c r="Q99" s="96"/>
    </row>
    <row r="100" spans="1:17" x14ac:dyDescent="0.35">
      <c r="A100" s="110">
        <f>'Table 6'!A98</f>
        <v>97</v>
      </c>
      <c r="B100" s="119" t="str">
        <f>'Table 6'!B98</f>
        <v>Fresh peaches</v>
      </c>
      <c r="C100" s="111"/>
      <c r="D100" s="111"/>
      <c r="E100" s="111"/>
      <c r="F100" s="111"/>
      <c r="G100" s="112">
        <f t="shared" si="11"/>
        <v>0</v>
      </c>
      <c r="H100" s="112">
        <f t="shared" si="12"/>
        <v>0</v>
      </c>
      <c r="I100" s="113">
        <f t="shared" si="13"/>
        <v>0</v>
      </c>
      <c r="J100" s="113">
        <f t="shared" si="14"/>
        <v>0</v>
      </c>
      <c r="K100" s="114">
        <f>'Table 6'!P98</f>
        <v>12.748636541772512</v>
      </c>
      <c r="L100" s="115" t="str">
        <f t="shared" si="15"/>
        <v/>
      </c>
      <c r="M100" s="115" t="str">
        <f t="shared" si="16"/>
        <v/>
      </c>
      <c r="N100" s="116">
        <f>HLOOKUP($P$1,'Table 6'!$B$2:$P$383,A100,FALSE)</f>
        <v>12.748636541772512</v>
      </c>
      <c r="O100" s="115" t="str">
        <f t="shared" si="17"/>
        <v/>
      </c>
      <c r="P100" s="115" t="str">
        <f t="shared" si="18"/>
        <v/>
      </c>
      <c r="Q100" s="96"/>
    </row>
    <row r="101" spans="1:17" x14ac:dyDescent="0.35">
      <c r="A101" s="110">
        <f>'Table 6'!A99</f>
        <v>98</v>
      </c>
      <c r="B101" s="119" t="str">
        <f>'Table 6'!B99</f>
        <v>Frozen peaches</v>
      </c>
      <c r="C101" s="111"/>
      <c r="D101" s="111"/>
      <c r="E101" s="111"/>
      <c r="F101" s="111"/>
      <c r="G101" s="112">
        <f t="shared" si="11"/>
        <v>0</v>
      </c>
      <c r="H101" s="112">
        <f t="shared" si="12"/>
        <v>0</v>
      </c>
      <c r="I101" s="113">
        <f t="shared" si="13"/>
        <v>0</v>
      </c>
      <c r="J101" s="113">
        <f t="shared" si="14"/>
        <v>0</v>
      </c>
      <c r="K101" s="114">
        <f>'Table 6'!P99</f>
        <v>3.9488995705438956</v>
      </c>
      <c r="L101" s="115" t="str">
        <f t="shared" si="15"/>
        <v/>
      </c>
      <c r="M101" s="115" t="str">
        <f t="shared" si="16"/>
        <v/>
      </c>
      <c r="N101" s="116">
        <f>HLOOKUP($P$1,'Table 6'!$B$2:$P$383,A101,FALSE)</f>
        <v>3.9488995705438956</v>
      </c>
      <c r="O101" s="115" t="str">
        <f t="shared" si="17"/>
        <v/>
      </c>
      <c r="P101" s="115" t="str">
        <f t="shared" si="18"/>
        <v/>
      </c>
      <c r="Q101" s="96"/>
    </row>
    <row r="102" spans="1:17" x14ac:dyDescent="0.35">
      <c r="A102" s="110">
        <f>'Table 6'!A100</f>
        <v>99</v>
      </c>
      <c r="B102" s="119" t="str">
        <f>'Table 6'!B100</f>
        <v>Nectarines</v>
      </c>
      <c r="C102" s="111"/>
      <c r="D102" s="111"/>
      <c r="E102" s="111"/>
      <c r="F102" s="111"/>
      <c r="G102" s="112">
        <f t="shared" si="11"/>
        <v>0</v>
      </c>
      <c r="H102" s="112">
        <f t="shared" si="12"/>
        <v>0</v>
      </c>
      <c r="I102" s="113">
        <f t="shared" si="13"/>
        <v>0</v>
      </c>
      <c r="J102" s="113">
        <f t="shared" si="14"/>
        <v>0</v>
      </c>
      <c r="K102" s="114">
        <f>'Table 6'!P100</f>
        <v>12.35529383571448</v>
      </c>
      <c r="L102" s="115" t="str">
        <f t="shared" si="15"/>
        <v/>
      </c>
      <c r="M102" s="115" t="str">
        <f t="shared" si="16"/>
        <v/>
      </c>
      <c r="N102" s="116">
        <f>HLOOKUP($P$1,'Table 6'!$B$2:$P$383,A102,FALSE)</f>
        <v>12.35529383571448</v>
      </c>
      <c r="O102" s="115" t="str">
        <f t="shared" si="17"/>
        <v/>
      </c>
      <c r="P102" s="115" t="str">
        <f t="shared" si="18"/>
        <v/>
      </c>
      <c r="Q102" s="96"/>
    </row>
    <row r="103" spans="1:17" x14ac:dyDescent="0.35">
      <c r="A103" s="110">
        <f>'Table 6'!A101</f>
        <v>100</v>
      </c>
      <c r="B103" s="119" t="str">
        <f>'Table 6'!B101</f>
        <v>Fresh nectarines</v>
      </c>
      <c r="C103" s="111"/>
      <c r="D103" s="111"/>
      <c r="E103" s="111"/>
      <c r="F103" s="111"/>
      <c r="G103" s="112">
        <f t="shared" si="11"/>
        <v>0</v>
      </c>
      <c r="H103" s="112">
        <f t="shared" si="12"/>
        <v>0</v>
      </c>
      <c r="I103" s="113">
        <f t="shared" si="13"/>
        <v>0</v>
      </c>
      <c r="J103" s="113">
        <f t="shared" si="14"/>
        <v>0</v>
      </c>
      <c r="K103" s="114">
        <f>'Table 6'!P101</f>
        <v>11.150105342456213</v>
      </c>
      <c r="L103" s="115" t="str">
        <f t="shared" si="15"/>
        <v/>
      </c>
      <c r="M103" s="115" t="str">
        <f t="shared" si="16"/>
        <v/>
      </c>
      <c r="N103" s="116">
        <f>HLOOKUP($P$1,'Table 6'!$B$2:$P$383,A103,FALSE)</f>
        <v>11.150105342456213</v>
      </c>
      <c r="O103" s="115" t="str">
        <f t="shared" si="17"/>
        <v/>
      </c>
      <c r="P103" s="115" t="str">
        <f t="shared" si="18"/>
        <v/>
      </c>
      <c r="Q103" s="96"/>
    </row>
    <row r="104" spans="1:17" x14ac:dyDescent="0.35">
      <c r="A104" s="110">
        <f>'Table 6'!A102</f>
        <v>101</v>
      </c>
      <c r="B104" s="119" t="str">
        <f>'Table 6'!B102</f>
        <v>Frozen nectarines</v>
      </c>
      <c r="C104" s="111"/>
      <c r="D104" s="111"/>
      <c r="E104" s="111"/>
      <c r="F104" s="111"/>
      <c r="G104" s="112">
        <f t="shared" si="11"/>
        <v>0</v>
      </c>
      <c r="H104" s="112">
        <f t="shared" si="12"/>
        <v>0</v>
      </c>
      <c r="I104" s="113">
        <f t="shared" si="13"/>
        <v>0</v>
      </c>
      <c r="J104" s="113">
        <f t="shared" si="14"/>
        <v>0</v>
      </c>
      <c r="K104" s="114">
        <f>'Table 6'!P102</f>
        <v>0.47618267274580844</v>
      </c>
      <c r="L104" s="115" t="str">
        <f t="shared" si="15"/>
        <v/>
      </c>
      <c r="M104" s="115" t="str">
        <f t="shared" si="16"/>
        <v/>
      </c>
      <c r="N104" s="116">
        <f>HLOOKUP($P$1,'Table 6'!$B$2:$P$383,A104,FALSE)</f>
        <v>0.47618267274580844</v>
      </c>
      <c r="O104" s="115" t="str">
        <f t="shared" si="17"/>
        <v/>
      </c>
      <c r="P104" s="115" t="str">
        <f t="shared" si="18"/>
        <v/>
      </c>
      <c r="Q104" s="96"/>
    </row>
    <row r="105" spans="1:17" x14ac:dyDescent="0.35">
      <c r="A105" s="110">
        <f>'Table 6'!A103</f>
        <v>102</v>
      </c>
      <c r="B105" s="119" t="str">
        <f>'Table 6'!B103</f>
        <v>Any berries</v>
      </c>
      <c r="C105" s="111"/>
      <c r="D105" s="111"/>
      <c r="E105" s="111"/>
      <c r="F105" s="111"/>
      <c r="G105" s="112">
        <f t="shared" si="11"/>
        <v>0</v>
      </c>
      <c r="H105" s="112">
        <f t="shared" si="12"/>
        <v>0</v>
      </c>
      <c r="I105" s="113">
        <f t="shared" si="13"/>
        <v>0</v>
      </c>
      <c r="J105" s="113">
        <f t="shared" si="14"/>
        <v>0</v>
      </c>
      <c r="K105" s="114">
        <f>'Table 6'!P103</f>
        <v>77.47825905430193</v>
      </c>
      <c r="L105" s="115" t="str">
        <f t="shared" si="15"/>
        <v/>
      </c>
      <c r="M105" s="115" t="str">
        <f t="shared" si="16"/>
        <v/>
      </c>
      <c r="N105" s="116">
        <f>HLOOKUP($P$1,'Table 6'!$B$2:$P$383,A105,FALSE)</f>
        <v>77.47825905430193</v>
      </c>
      <c r="O105" s="115" t="str">
        <f t="shared" si="17"/>
        <v/>
      </c>
      <c r="P105" s="115" t="str">
        <f t="shared" si="18"/>
        <v/>
      </c>
      <c r="Q105" s="96"/>
    </row>
    <row r="106" spans="1:17" x14ac:dyDescent="0.35">
      <c r="A106" s="110">
        <f>'Table 6'!A104</f>
        <v>103</v>
      </c>
      <c r="B106" s="119" t="str">
        <f>'Table 6'!B104</f>
        <v>Strawberries</v>
      </c>
      <c r="C106" s="111"/>
      <c r="D106" s="111"/>
      <c r="E106" s="111"/>
      <c r="F106" s="111"/>
      <c r="G106" s="112">
        <f t="shared" si="11"/>
        <v>0</v>
      </c>
      <c r="H106" s="112">
        <f t="shared" si="12"/>
        <v>0</v>
      </c>
      <c r="I106" s="113">
        <f t="shared" si="13"/>
        <v>0</v>
      </c>
      <c r="J106" s="113">
        <f t="shared" si="14"/>
        <v>0</v>
      </c>
      <c r="K106" s="114">
        <f>'Table 6'!P104</f>
        <v>60.227620001870562</v>
      </c>
      <c r="L106" s="115" t="str">
        <f t="shared" si="15"/>
        <v/>
      </c>
      <c r="M106" s="115" t="str">
        <f t="shared" si="16"/>
        <v/>
      </c>
      <c r="N106" s="116">
        <f>HLOOKUP($P$1,'Table 6'!$B$2:$P$383,A106,FALSE)</f>
        <v>60.227620001870562</v>
      </c>
      <c r="O106" s="115" t="str">
        <f t="shared" si="17"/>
        <v/>
      </c>
      <c r="P106" s="115" t="str">
        <f t="shared" si="18"/>
        <v/>
      </c>
      <c r="Q106" s="96"/>
    </row>
    <row r="107" spans="1:17" x14ac:dyDescent="0.35">
      <c r="A107" s="110">
        <f>'Table 6'!A105</f>
        <v>104</v>
      </c>
      <c r="B107" s="119" t="str">
        <f>'Table 6'!B105</f>
        <v>Fresh strawberries</v>
      </c>
      <c r="C107" s="111"/>
      <c r="D107" s="111"/>
      <c r="E107" s="111"/>
      <c r="F107" s="111"/>
      <c r="G107" s="112">
        <f t="shared" si="11"/>
        <v>0</v>
      </c>
      <c r="H107" s="112">
        <f t="shared" si="12"/>
        <v>0</v>
      </c>
      <c r="I107" s="113">
        <f t="shared" si="13"/>
        <v>0</v>
      </c>
      <c r="J107" s="113">
        <f t="shared" si="14"/>
        <v>0</v>
      </c>
      <c r="K107" s="114">
        <f>'Table 6'!P105</f>
        <v>52.351333842674805</v>
      </c>
      <c r="L107" s="115" t="str">
        <f t="shared" si="15"/>
        <v/>
      </c>
      <c r="M107" s="115" t="str">
        <f t="shared" si="16"/>
        <v/>
      </c>
      <c r="N107" s="116">
        <f>HLOOKUP($P$1,'Table 6'!$B$2:$P$383,A107,FALSE)</f>
        <v>52.351333842674805</v>
      </c>
      <c r="O107" s="115" t="str">
        <f t="shared" si="17"/>
        <v/>
      </c>
      <c r="P107" s="115" t="str">
        <f t="shared" si="18"/>
        <v/>
      </c>
      <c r="Q107" s="96"/>
    </row>
    <row r="108" spans="1:17" x14ac:dyDescent="0.35">
      <c r="A108" s="110">
        <f>'Table 6'!A106</f>
        <v>105</v>
      </c>
      <c r="B108" s="119" t="str">
        <f>'Table 6'!B106</f>
        <v>Frozen strawberries</v>
      </c>
      <c r="C108" s="111"/>
      <c r="D108" s="111"/>
      <c r="E108" s="111"/>
      <c r="F108" s="111"/>
      <c r="G108" s="112">
        <f t="shared" si="11"/>
        <v>0</v>
      </c>
      <c r="H108" s="112">
        <f t="shared" si="12"/>
        <v>0</v>
      </c>
      <c r="I108" s="113">
        <f t="shared" si="13"/>
        <v>0</v>
      </c>
      <c r="J108" s="113">
        <f t="shared" si="14"/>
        <v>0</v>
      </c>
      <c r="K108" s="114">
        <f>'Table 6'!P106</f>
        <v>17.850237885398133</v>
      </c>
      <c r="L108" s="115" t="str">
        <f t="shared" si="15"/>
        <v/>
      </c>
      <c r="M108" s="115" t="str">
        <f t="shared" si="16"/>
        <v/>
      </c>
      <c r="N108" s="116">
        <f>HLOOKUP($P$1,'Table 6'!$B$2:$P$383,A108,FALSE)</f>
        <v>17.850237885398133</v>
      </c>
      <c r="O108" s="115" t="str">
        <f t="shared" si="17"/>
        <v/>
      </c>
      <c r="P108" s="115" t="str">
        <f t="shared" si="18"/>
        <v/>
      </c>
      <c r="Q108" s="96"/>
    </row>
    <row r="109" spans="1:17" x14ac:dyDescent="0.35">
      <c r="A109" s="110">
        <f>'Table 6'!A107</f>
        <v>106</v>
      </c>
      <c r="B109" s="119" t="str">
        <f>'Table 6'!B107</f>
        <v>Dried strawberries</v>
      </c>
      <c r="C109" s="111"/>
      <c r="D109" s="111"/>
      <c r="E109" s="111"/>
      <c r="F109" s="111"/>
      <c r="G109" s="112">
        <f t="shared" si="11"/>
        <v>0</v>
      </c>
      <c r="H109" s="112">
        <f t="shared" si="12"/>
        <v>0</v>
      </c>
      <c r="I109" s="113">
        <f t="shared" si="13"/>
        <v>0</v>
      </c>
      <c r="J109" s="113">
        <f t="shared" si="14"/>
        <v>0</v>
      </c>
      <c r="K109" s="114">
        <f>'Table 6'!P107</f>
        <v>1.9691074548278884</v>
      </c>
      <c r="L109" s="115" t="str">
        <f t="shared" si="15"/>
        <v/>
      </c>
      <c r="M109" s="115" t="str">
        <f t="shared" si="16"/>
        <v/>
      </c>
      <c r="N109" s="116">
        <f>HLOOKUP($P$1,'Table 6'!$B$2:$P$383,A109,FALSE)</f>
        <v>1.9691074548278884</v>
      </c>
      <c r="O109" s="115" t="str">
        <f t="shared" si="17"/>
        <v/>
      </c>
      <c r="P109" s="115" t="str">
        <f t="shared" si="18"/>
        <v/>
      </c>
      <c r="Q109" s="96"/>
    </row>
    <row r="110" spans="1:17" x14ac:dyDescent="0.35">
      <c r="A110" s="110">
        <f>'Table 6'!A108</f>
        <v>107</v>
      </c>
      <c r="B110" s="119" t="str">
        <f>'Table 6'!B108</f>
        <v>Raspberries</v>
      </c>
      <c r="C110" s="111"/>
      <c r="D110" s="111"/>
      <c r="E110" s="111"/>
      <c r="F110" s="111"/>
      <c r="G110" s="112">
        <f t="shared" si="11"/>
        <v>0</v>
      </c>
      <c r="H110" s="112">
        <f t="shared" si="12"/>
        <v>0</v>
      </c>
      <c r="I110" s="113">
        <f t="shared" si="13"/>
        <v>0</v>
      </c>
      <c r="J110" s="113">
        <f t="shared" si="14"/>
        <v>0</v>
      </c>
      <c r="K110" s="114">
        <f>'Table 6'!P108</f>
        <v>37.821231535834968</v>
      </c>
      <c r="L110" s="115" t="str">
        <f t="shared" si="15"/>
        <v/>
      </c>
      <c r="M110" s="115" t="str">
        <f t="shared" si="16"/>
        <v/>
      </c>
      <c r="N110" s="116">
        <f>HLOOKUP($P$1,'Table 6'!$B$2:$P$383,A110,FALSE)</f>
        <v>37.821231535834968</v>
      </c>
      <c r="O110" s="115" t="str">
        <f t="shared" si="17"/>
        <v/>
      </c>
      <c r="P110" s="115" t="str">
        <f t="shared" si="18"/>
        <v/>
      </c>
      <c r="Q110" s="96"/>
    </row>
    <row r="111" spans="1:17" x14ac:dyDescent="0.35">
      <c r="A111" s="110">
        <f>'Table 6'!A109</f>
        <v>108</v>
      </c>
      <c r="B111" s="119" t="str">
        <f>'Table 6'!B109</f>
        <v>Fresh raspberries</v>
      </c>
      <c r="C111" s="111"/>
      <c r="D111" s="111"/>
      <c r="E111" s="111"/>
      <c r="F111" s="111"/>
      <c r="G111" s="112">
        <f t="shared" si="11"/>
        <v>0</v>
      </c>
      <c r="H111" s="112">
        <f t="shared" si="12"/>
        <v>0</v>
      </c>
      <c r="I111" s="113">
        <f t="shared" si="13"/>
        <v>0</v>
      </c>
      <c r="J111" s="113">
        <f t="shared" si="14"/>
        <v>0</v>
      </c>
      <c r="K111" s="114">
        <f>'Table 6'!P109</f>
        <v>30.823365680788271</v>
      </c>
      <c r="L111" s="115" t="str">
        <f t="shared" si="15"/>
        <v/>
      </c>
      <c r="M111" s="115" t="str">
        <f t="shared" si="16"/>
        <v/>
      </c>
      <c r="N111" s="116">
        <f>HLOOKUP($P$1,'Table 6'!$B$2:$P$383,A111,FALSE)</f>
        <v>30.823365680788271</v>
      </c>
      <c r="O111" s="115" t="str">
        <f t="shared" si="17"/>
        <v/>
      </c>
      <c r="P111" s="115" t="str">
        <f t="shared" si="18"/>
        <v/>
      </c>
      <c r="Q111" s="96"/>
    </row>
    <row r="112" spans="1:17" x14ac:dyDescent="0.35">
      <c r="A112" s="110">
        <f>'Table 6'!A110</f>
        <v>109</v>
      </c>
      <c r="B112" s="119" t="str">
        <f>'Table 6'!B110</f>
        <v>Frozen raspberries</v>
      </c>
      <c r="C112" s="111"/>
      <c r="D112" s="111"/>
      <c r="E112" s="111"/>
      <c r="F112" s="111"/>
      <c r="G112" s="112">
        <f t="shared" si="11"/>
        <v>0</v>
      </c>
      <c r="H112" s="112">
        <f t="shared" si="12"/>
        <v>0</v>
      </c>
      <c r="I112" s="113">
        <f t="shared" si="13"/>
        <v>0</v>
      </c>
      <c r="J112" s="113">
        <f t="shared" si="14"/>
        <v>0</v>
      </c>
      <c r="K112" s="114">
        <f>'Table 6'!P110</f>
        <v>10.488359841708011</v>
      </c>
      <c r="L112" s="115" t="str">
        <f t="shared" si="15"/>
        <v/>
      </c>
      <c r="M112" s="115" t="str">
        <f t="shared" si="16"/>
        <v/>
      </c>
      <c r="N112" s="116">
        <f>HLOOKUP($P$1,'Table 6'!$B$2:$P$383,A112,FALSE)</f>
        <v>10.488359841708011</v>
      </c>
      <c r="O112" s="115" t="str">
        <f t="shared" si="17"/>
        <v/>
      </c>
      <c r="P112" s="115" t="str">
        <f t="shared" si="18"/>
        <v/>
      </c>
      <c r="Q112" s="96"/>
    </row>
    <row r="113" spans="1:17" x14ac:dyDescent="0.35">
      <c r="A113" s="110">
        <f>'Table 6'!A111</f>
        <v>110</v>
      </c>
      <c r="B113" s="119" t="str">
        <f>'Table 6'!B111</f>
        <v>Dried raspberries</v>
      </c>
      <c r="C113" s="111"/>
      <c r="D113" s="111"/>
      <c r="E113" s="111"/>
      <c r="F113" s="111"/>
      <c r="G113" s="112">
        <f t="shared" si="11"/>
        <v>0</v>
      </c>
      <c r="H113" s="112">
        <f t="shared" si="12"/>
        <v>0</v>
      </c>
      <c r="I113" s="113">
        <f t="shared" si="13"/>
        <v>0</v>
      </c>
      <c r="J113" s="113">
        <f t="shared" si="14"/>
        <v>0</v>
      </c>
      <c r="K113" s="114">
        <f>'Table 6'!P111</f>
        <v>0.77102473116521064</v>
      </c>
      <c r="L113" s="115" t="str">
        <f t="shared" si="15"/>
        <v/>
      </c>
      <c r="M113" s="115" t="str">
        <f t="shared" si="16"/>
        <v/>
      </c>
      <c r="N113" s="116">
        <f>HLOOKUP($P$1,'Table 6'!$B$2:$P$383,A113,FALSE)</f>
        <v>0.77102473116521064</v>
      </c>
      <c r="O113" s="115" t="str">
        <f t="shared" si="17"/>
        <v/>
      </c>
      <c r="P113" s="115" t="str">
        <f t="shared" si="18"/>
        <v/>
      </c>
      <c r="Q113" s="96"/>
    </row>
    <row r="114" spans="1:17" x14ac:dyDescent="0.35">
      <c r="A114" s="110">
        <f>'Table 6'!A112</f>
        <v>111</v>
      </c>
      <c r="B114" s="119" t="str">
        <f>'Table 6'!B112</f>
        <v>Blueberries</v>
      </c>
      <c r="C114" s="111"/>
      <c r="D114" s="111"/>
      <c r="E114" s="111"/>
      <c r="F114" s="111"/>
      <c r="G114" s="112">
        <f t="shared" si="11"/>
        <v>0</v>
      </c>
      <c r="H114" s="112">
        <f t="shared" si="12"/>
        <v>0</v>
      </c>
      <c r="I114" s="113">
        <f t="shared" si="13"/>
        <v>0</v>
      </c>
      <c r="J114" s="113">
        <f t="shared" si="14"/>
        <v>0</v>
      </c>
      <c r="K114" s="114">
        <f>'Table 6'!P112</f>
        <v>51.847099656059584</v>
      </c>
      <c r="L114" s="115" t="str">
        <f t="shared" si="15"/>
        <v/>
      </c>
      <c r="M114" s="115" t="str">
        <f t="shared" si="16"/>
        <v/>
      </c>
      <c r="N114" s="116">
        <f>HLOOKUP($P$1,'Table 6'!$B$2:$P$383,A114,FALSE)</f>
        <v>51.847099656059584</v>
      </c>
      <c r="O114" s="115" t="str">
        <f t="shared" si="17"/>
        <v/>
      </c>
      <c r="P114" s="115" t="str">
        <f t="shared" si="18"/>
        <v/>
      </c>
      <c r="Q114" s="96"/>
    </row>
    <row r="115" spans="1:17" x14ac:dyDescent="0.35">
      <c r="A115" s="110">
        <f>'Table 6'!A113</f>
        <v>112</v>
      </c>
      <c r="B115" s="119" t="str">
        <f>'Table 6'!B113</f>
        <v>Fresh blueberries</v>
      </c>
      <c r="C115" s="111"/>
      <c r="D115" s="111"/>
      <c r="E115" s="111"/>
      <c r="F115" s="111"/>
      <c r="G115" s="112">
        <f t="shared" si="11"/>
        <v>0</v>
      </c>
      <c r="H115" s="112">
        <f t="shared" si="12"/>
        <v>0</v>
      </c>
      <c r="I115" s="113">
        <f t="shared" si="13"/>
        <v>0</v>
      </c>
      <c r="J115" s="113">
        <f t="shared" si="14"/>
        <v>0</v>
      </c>
      <c r="K115" s="114">
        <f>'Table 6'!P113</f>
        <v>38.603316770080127</v>
      </c>
      <c r="L115" s="115" t="str">
        <f t="shared" si="15"/>
        <v/>
      </c>
      <c r="M115" s="115" t="str">
        <f t="shared" si="16"/>
        <v/>
      </c>
      <c r="N115" s="116">
        <f>HLOOKUP($P$1,'Table 6'!$B$2:$P$383,A115,FALSE)</f>
        <v>38.603316770080127</v>
      </c>
      <c r="O115" s="115" t="str">
        <f t="shared" si="17"/>
        <v/>
      </c>
      <c r="P115" s="115" t="str">
        <f t="shared" si="18"/>
        <v/>
      </c>
      <c r="Q115" s="96"/>
    </row>
    <row r="116" spans="1:17" x14ac:dyDescent="0.35">
      <c r="A116" s="110">
        <f>'Table 6'!A114</f>
        <v>113</v>
      </c>
      <c r="B116" s="119" t="str">
        <f>'Table 6'!B114</f>
        <v>Frozen blueberries</v>
      </c>
      <c r="C116" s="111"/>
      <c r="D116" s="111"/>
      <c r="E116" s="111"/>
      <c r="F116" s="111"/>
      <c r="G116" s="112">
        <f t="shared" si="11"/>
        <v>0</v>
      </c>
      <c r="H116" s="112">
        <f t="shared" si="12"/>
        <v>0</v>
      </c>
      <c r="I116" s="113">
        <f t="shared" si="13"/>
        <v>0</v>
      </c>
      <c r="J116" s="113">
        <f t="shared" si="14"/>
        <v>0</v>
      </c>
      <c r="K116" s="114">
        <f>'Table 6'!P114</f>
        <v>22.139566051482255</v>
      </c>
      <c r="L116" s="115" t="str">
        <f t="shared" si="15"/>
        <v/>
      </c>
      <c r="M116" s="115" t="str">
        <f t="shared" si="16"/>
        <v/>
      </c>
      <c r="N116" s="116">
        <f>HLOOKUP($P$1,'Table 6'!$B$2:$P$383,A116,FALSE)</f>
        <v>22.139566051482255</v>
      </c>
      <c r="O116" s="115" t="str">
        <f t="shared" si="17"/>
        <v/>
      </c>
      <c r="P116" s="115" t="str">
        <f t="shared" si="18"/>
        <v/>
      </c>
      <c r="Q116" s="96"/>
    </row>
    <row r="117" spans="1:17" x14ac:dyDescent="0.35">
      <c r="A117" s="110">
        <f>'Table 6'!A115</f>
        <v>114</v>
      </c>
      <c r="B117" s="119" t="str">
        <f>'Table 6'!B115</f>
        <v>Dried blueberries</v>
      </c>
      <c r="C117" s="111"/>
      <c r="D117" s="111"/>
      <c r="E117" s="111"/>
      <c r="F117" s="111"/>
      <c r="G117" s="112">
        <f t="shared" si="11"/>
        <v>0</v>
      </c>
      <c r="H117" s="112">
        <f t="shared" si="12"/>
        <v>0</v>
      </c>
      <c r="I117" s="113">
        <f t="shared" si="13"/>
        <v>0</v>
      </c>
      <c r="J117" s="113">
        <f t="shared" si="14"/>
        <v>0</v>
      </c>
      <c r="K117" s="114">
        <f>'Table 6'!P115</f>
        <v>1.6602490670228713</v>
      </c>
      <c r="L117" s="115" t="str">
        <f t="shared" si="15"/>
        <v/>
      </c>
      <c r="M117" s="115" t="str">
        <f t="shared" si="16"/>
        <v/>
      </c>
      <c r="N117" s="116">
        <f>HLOOKUP($P$1,'Table 6'!$B$2:$P$383,A117,FALSE)</f>
        <v>1.6602490670228713</v>
      </c>
      <c r="O117" s="115" t="str">
        <f t="shared" si="17"/>
        <v/>
      </c>
      <c r="P117" s="115" t="str">
        <f t="shared" si="18"/>
        <v/>
      </c>
      <c r="Q117" s="96"/>
    </row>
    <row r="118" spans="1:17" x14ac:dyDescent="0.35">
      <c r="A118" s="110">
        <f>'Table 6'!A116</f>
        <v>115</v>
      </c>
      <c r="B118" s="119" t="str">
        <f>'Table 6'!B116</f>
        <v>Blackberries</v>
      </c>
      <c r="C118" s="111"/>
      <c r="D118" s="111"/>
      <c r="E118" s="111"/>
      <c r="F118" s="111"/>
      <c r="G118" s="112">
        <f t="shared" si="11"/>
        <v>0</v>
      </c>
      <c r="H118" s="112">
        <f t="shared" si="12"/>
        <v>0</v>
      </c>
      <c r="I118" s="113">
        <f t="shared" si="13"/>
        <v>0</v>
      </c>
      <c r="J118" s="113">
        <f t="shared" si="14"/>
        <v>0</v>
      </c>
      <c r="K118" s="114">
        <f>'Table 6'!P116</f>
        <v>17.744897146789935</v>
      </c>
      <c r="L118" s="115" t="str">
        <f t="shared" si="15"/>
        <v/>
      </c>
      <c r="M118" s="115" t="str">
        <f t="shared" si="16"/>
        <v/>
      </c>
      <c r="N118" s="116">
        <f>HLOOKUP($P$1,'Table 6'!$B$2:$P$383,A118,FALSE)</f>
        <v>17.744897146789935</v>
      </c>
      <c r="O118" s="115" t="str">
        <f t="shared" si="17"/>
        <v/>
      </c>
      <c r="P118" s="115" t="str">
        <f t="shared" si="18"/>
        <v/>
      </c>
      <c r="Q118" s="96"/>
    </row>
    <row r="119" spans="1:17" x14ac:dyDescent="0.35">
      <c r="A119" s="110">
        <f>'Table 6'!A117</f>
        <v>116</v>
      </c>
      <c r="B119" s="119" t="str">
        <f>'Table 6'!B117</f>
        <v>Fresh blackberries</v>
      </c>
      <c r="C119" s="111"/>
      <c r="D119" s="111"/>
      <c r="E119" s="111"/>
      <c r="F119" s="111"/>
      <c r="G119" s="112">
        <f t="shared" si="11"/>
        <v>0</v>
      </c>
      <c r="H119" s="112">
        <f t="shared" si="12"/>
        <v>0</v>
      </c>
      <c r="I119" s="113">
        <f t="shared" si="13"/>
        <v>0</v>
      </c>
      <c r="J119" s="113">
        <f t="shared" si="14"/>
        <v>0</v>
      </c>
      <c r="K119" s="114">
        <f>'Table 6'!P117</f>
        <v>13.065454187499032</v>
      </c>
      <c r="L119" s="115" t="str">
        <f t="shared" si="15"/>
        <v/>
      </c>
      <c r="M119" s="115" t="str">
        <f t="shared" si="16"/>
        <v/>
      </c>
      <c r="N119" s="116">
        <f>HLOOKUP($P$1,'Table 6'!$B$2:$P$383,A119,FALSE)</f>
        <v>13.065454187499032</v>
      </c>
      <c r="O119" s="115" t="str">
        <f t="shared" si="17"/>
        <v/>
      </c>
      <c r="P119" s="115" t="str">
        <f t="shared" si="18"/>
        <v/>
      </c>
      <c r="Q119" s="96"/>
    </row>
    <row r="120" spans="1:17" x14ac:dyDescent="0.35">
      <c r="A120" s="110">
        <f>'Table 6'!A118</f>
        <v>117</v>
      </c>
      <c r="B120" s="119" t="str">
        <f>'Table 6'!B118</f>
        <v>Frozen blackberries</v>
      </c>
      <c r="C120" s="111"/>
      <c r="D120" s="111"/>
      <c r="E120" s="111"/>
      <c r="F120" s="111"/>
      <c r="G120" s="112">
        <f t="shared" si="11"/>
        <v>0</v>
      </c>
      <c r="H120" s="112">
        <f t="shared" si="12"/>
        <v>0</v>
      </c>
      <c r="I120" s="113">
        <f t="shared" si="13"/>
        <v>0</v>
      </c>
      <c r="J120" s="113">
        <f t="shared" si="14"/>
        <v>0</v>
      </c>
      <c r="K120" s="114">
        <f>'Table 6'!P118</f>
        <v>5.3140096180426273</v>
      </c>
      <c r="L120" s="115" t="str">
        <f t="shared" si="15"/>
        <v/>
      </c>
      <c r="M120" s="115" t="str">
        <f t="shared" si="16"/>
        <v/>
      </c>
      <c r="N120" s="116">
        <f>HLOOKUP($P$1,'Table 6'!$B$2:$P$383,A120,FALSE)</f>
        <v>5.3140096180426273</v>
      </c>
      <c r="O120" s="115" t="str">
        <f t="shared" si="17"/>
        <v/>
      </c>
      <c r="P120" s="115" t="str">
        <f t="shared" si="18"/>
        <v/>
      </c>
      <c r="Q120" s="96"/>
    </row>
    <row r="121" spans="1:17" x14ac:dyDescent="0.35">
      <c r="A121" s="110">
        <f>'Table 6'!A119</f>
        <v>118</v>
      </c>
      <c r="B121" s="119" t="str">
        <f>'Table 6'!B119</f>
        <v>Dried blackberries</v>
      </c>
      <c r="C121" s="111"/>
      <c r="D121" s="111"/>
      <c r="E121" s="111"/>
      <c r="F121" s="111"/>
      <c r="G121" s="112">
        <f t="shared" si="11"/>
        <v>0</v>
      </c>
      <c r="H121" s="112">
        <f t="shared" si="12"/>
        <v>0</v>
      </c>
      <c r="I121" s="113">
        <f t="shared" si="13"/>
        <v>0</v>
      </c>
      <c r="J121" s="113">
        <f t="shared" si="14"/>
        <v>0</v>
      </c>
      <c r="K121" s="114">
        <f>'Table 6'!P119</f>
        <v>0.2285471315493495</v>
      </c>
      <c r="L121" s="115" t="str">
        <f t="shared" si="15"/>
        <v/>
      </c>
      <c r="M121" s="115" t="str">
        <f t="shared" si="16"/>
        <v/>
      </c>
      <c r="N121" s="116">
        <f>HLOOKUP($P$1,'Table 6'!$B$2:$P$383,A121,FALSE)</f>
        <v>0.2285471315493495</v>
      </c>
      <c r="O121" s="115" t="str">
        <f t="shared" si="17"/>
        <v/>
      </c>
      <c r="P121" s="115" t="str">
        <f t="shared" si="18"/>
        <v/>
      </c>
      <c r="Q121" s="96"/>
    </row>
    <row r="122" spans="1:17" x14ac:dyDescent="0.35">
      <c r="A122" s="110">
        <f>'Table 6'!A120</f>
        <v>119</v>
      </c>
      <c r="B122" s="119" t="str">
        <f>'Table 6'!B120</f>
        <v>Coconut</v>
      </c>
      <c r="C122" s="111"/>
      <c r="D122" s="111"/>
      <c r="E122" s="111"/>
      <c r="F122" s="111"/>
      <c r="G122" s="112">
        <f t="shared" si="11"/>
        <v>0</v>
      </c>
      <c r="H122" s="112">
        <f t="shared" si="12"/>
        <v>0</v>
      </c>
      <c r="I122" s="113">
        <f t="shared" si="13"/>
        <v>0</v>
      </c>
      <c r="J122" s="113">
        <f t="shared" si="14"/>
        <v>0</v>
      </c>
      <c r="K122" s="114">
        <f>'Table 6'!P120</f>
        <v>8.0606013379111072</v>
      </c>
      <c r="L122" s="115" t="str">
        <f t="shared" si="15"/>
        <v/>
      </c>
      <c r="M122" s="115" t="str">
        <f t="shared" si="16"/>
        <v/>
      </c>
      <c r="N122" s="116">
        <f>HLOOKUP($P$1,'Table 6'!$B$2:$P$383,A122,FALSE)</f>
        <v>8.0606013379111072</v>
      </c>
      <c r="O122" s="115" t="str">
        <f t="shared" si="17"/>
        <v/>
      </c>
      <c r="P122" s="115" t="str">
        <f t="shared" si="18"/>
        <v/>
      </c>
      <c r="Q122" s="96"/>
    </row>
    <row r="123" spans="1:17" x14ac:dyDescent="0.35">
      <c r="A123" s="110">
        <f>'Table 6'!A121</f>
        <v>120</v>
      </c>
      <c r="B123" s="119" t="str">
        <f>'Table 6'!B121</f>
        <v>Fresh coconut</v>
      </c>
      <c r="C123" s="111"/>
      <c r="D123" s="111"/>
      <c r="E123" s="111"/>
      <c r="F123" s="111"/>
      <c r="G123" s="112">
        <f t="shared" si="11"/>
        <v>0</v>
      </c>
      <c r="H123" s="112">
        <f t="shared" si="12"/>
        <v>0</v>
      </c>
      <c r="I123" s="113">
        <f t="shared" si="13"/>
        <v>0</v>
      </c>
      <c r="J123" s="113">
        <f t="shared" si="14"/>
        <v>0</v>
      </c>
      <c r="K123" s="114">
        <f>'Table 6'!P121</f>
        <v>2.5703261877372414</v>
      </c>
      <c r="L123" s="115" t="str">
        <f t="shared" si="15"/>
        <v/>
      </c>
      <c r="M123" s="115" t="str">
        <f t="shared" si="16"/>
        <v/>
      </c>
      <c r="N123" s="116">
        <f>HLOOKUP($P$1,'Table 6'!$B$2:$P$383,A123,FALSE)</f>
        <v>2.5703261877372414</v>
      </c>
      <c r="O123" s="115" t="str">
        <f t="shared" si="17"/>
        <v/>
      </c>
      <c r="P123" s="115" t="str">
        <f t="shared" si="18"/>
        <v/>
      </c>
      <c r="Q123" s="96"/>
    </row>
    <row r="124" spans="1:17" x14ac:dyDescent="0.35">
      <c r="A124" s="110">
        <f>'Table 6'!A122</f>
        <v>121</v>
      </c>
      <c r="B124" s="119" t="str">
        <f>'Table 6'!B122</f>
        <v>Frozen coconut</v>
      </c>
      <c r="C124" s="111"/>
      <c r="D124" s="111"/>
      <c r="E124" s="111"/>
      <c r="F124" s="111"/>
      <c r="G124" s="112">
        <f t="shared" si="11"/>
        <v>0</v>
      </c>
      <c r="H124" s="112">
        <f t="shared" si="12"/>
        <v>0</v>
      </c>
      <c r="I124" s="113">
        <f t="shared" si="13"/>
        <v>0</v>
      </c>
      <c r="J124" s="113">
        <f t="shared" si="14"/>
        <v>0</v>
      </c>
      <c r="K124" s="114">
        <f>'Table 6'!P122</f>
        <v>1.0073435722913469</v>
      </c>
      <c r="L124" s="115" t="str">
        <f t="shared" si="15"/>
        <v/>
      </c>
      <c r="M124" s="115" t="str">
        <f t="shared" si="16"/>
        <v/>
      </c>
      <c r="N124" s="116">
        <f>HLOOKUP($P$1,'Table 6'!$B$2:$P$383,A124,FALSE)</f>
        <v>1.0073435722913469</v>
      </c>
      <c r="O124" s="115" t="str">
        <f t="shared" si="17"/>
        <v/>
      </c>
      <c r="P124" s="115" t="str">
        <f t="shared" si="18"/>
        <v/>
      </c>
      <c r="Q124" s="96"/>
    </row>
    <row r="125" spans="1:17" x14ac:dyDescent="0.35">
      <c r="A125" s="110">
        <f>'Table 6'!A123</f>
        <v>122</v>
      </c>
      <c r="B125" s="119" t="str">
        <f>'Table 6'!B123</f>
        <v>Dried/shredded coconut</v>
      </c>
      <c r="C125" s="111"/>
      <c r="D125" s="111"/>
      <c r="E125" s="111"/>
      <c r="F125" s="111"/>
      <c r="G125" s="112">
        <f t="shared" si="11"/>
        <v>0</v>
      </c>
      <c r="H125" s="112">
        <f t="shared" si="12"/>
        <v>0</v>
      </c>
      <c r="I125" s="113">
        <f t="shared" si="13"/>
        <v>0</v>
      </c>
      <c r="J125" s="113">
        <f t="shared" si="14"/>
        <v>0</v>
      </c>
      <c r="K125" s="114">
        <f>'Table 6'!P123</f>
        <v>5.2812270127905325</v>
      </c>
      <c r="L125" s="115" t="str">
        <f t="shared" si="15"/>
        <v/>
      </c>
      <c r="M125" s="115" t="str">
        <f t="shared" si="16"/>
        <v/>
      </c>
      <c r="N125" s="116">
        <f>HLOOKUP($P$1,'Table 6'!$B$2:$P$383,A125,FALSE)</f>
        <v>5.2812270127905325</v>
      </c>
      <c r="O125" s="115" t="str">
        <f t="shared" si="17"/>
        <v/>
      </c>
      <c r="P125" s="115" t="str">
        <f t="shared" si="18"/>
        <v/>
      </c>
      <c r="Q125" s="96"/>
    </row>
    <row r="126" spans="1:17" x14ac:dyDescent="0.35">
      <c r="A126" s="110">
        <f>'Table 6'!A124</f>
        <v>123</v>
      </c>
      <c r="B126" s="119" t="str">
        <f>'Table 6'!B124</f>
        <v>Apples*</v>
      </c>
      <c r="C126" s="111"/>
      <c r="D126" s="111"/>
      <c r="E126" s="111"/>
      <c r="F126" s="111"/>
      <c r="G126" s="112">
        <f t="shared" si="11"/>
        <v>0</v>
      </c>
      <c r="H126" s="112">
        <f t="shared" si="12"/>
        <v>0</v>
      </c>
      <c r="I126" s="113">
        <f t="shared" si="13"/>
        <v>0</v>
      </c>
      <c r="J126" s="113">
        <f t="shared" si="14"/>
        <v>0</v>
      </c>
      <c r="K126" s="114">
        <f>'Table 6'!P124</f>
        <v>72.3</v>
      </c>
      <c r="L126" s="115" t="str">
        <f t="shared" si="15"/>
        <v/>
      </c>
      <c r="M126" s="115" t="str">
        <f t="shared" si="16"/>
        <v/>
      </c>
      <c r="N126" s="116">
        <f>HLOOKUP($P$1,'Table 6'!$B$2:$P$383,A126,FALSE)</f>
        <v>72.3</v>
      </c>
      <c r="O126" s="115" t="str">
        <f t="shared" si="17"/>
        <v/>
      </c>
      <c r="P126" s="115" t="str">
        <f t="shared" si="18"/>
        <v/>
      </c>
      <c r="Q126" s="96"/>
    </row>
    <row r="127" spans="1:17" x14ac:dyDescent="0.35">
      <c r="A127" s="110">
        <f>'Table 6'!A125</f>
        <v>124</v>
      </c>
      <c r="B127" s="119" t="str">
        <f>'Table 6'!B125</f>
        <v>Pears*</v>
      </c>
      <c r="C127" s="111"/>
      <c r="D127" s="111"/>
      <c r="E127" s="111"/>
      <c r="F127" s="111"/>
      <c r="G127" s="112">
        <f t="shared" si="11"/>
        <v>0</v>
      </c>
      <c r="H127" s="112">
        <f t="shared" si="12"/>
        <v>0</v>
      </c>
      <c r="I127" s="113">
        <f t="shared" si="13"/>
        <v>0</v>
      </c>
      <c r="J127" s="113">
        <f t="shared" si="14"/>
        <v>0</v>
      </c>
      <c r="K127" s="114">
        <f>'Table 6'!P125</f>
        <v>23.9</v>
      </c>
      <c r="L127" s="115" t="str">
        <f t="shared" si="15"/>
        <v/>
      </c>
      <c r="M127" s="115" t="str">
        <f t="shared" si="16"/>
        <v/>
      </c>
      <c r="N127" s="116">
        <f>HLOOKUP($P$1,'Table 6'!$B$2:$P$383,A127,FALSE)</f>
        <v>23.9</v>
      </c>
      <c r="O127" s="115" t="str">
        <f t="shared" si="17"/>
        <v/>
      </c>
      <c r="P127" s="115" t="str">
        <f t="shared" si="18"/>
        <v/>
      </c>
      <c r="Q127" s="96"/>
    </row>
    <row r="128" spans="1:17" x14ac:dyDescent="0.35">
      <c r="A128" s="110">
        <f>'Table 6'!A126</f>
        <v>125</v>
      </c>
      <c r="B128" s="119" t="str">
        <f>'Table 6'!B126</f>
        <v>Apricots*</v>
      </c>
      <c r="C128" s="111"/>
      <c r="D128" s="111"/>
      <c r="E128" s="111"/>
      <c r="F128" s="111"/>
      <c r="G128" s="112">
        <f t="shared" si="11"/>
        <v>0</v>
      </c>
      <c r="H128" s="112">
        <f t="shared" si="12"/>
        <v>0</v>
      </c>
      <c r="I128" s="113">
        <f t="shared" si="13"/>
        <v>0</v>
      </c>
      <c r="J128" s="113">
        <f t="shared" si="14"/>
        <v>0</v>
      </c>
      <c r="K128" s="114">
        <f>'Table 6'!P126</f>
        <v>4.5999999999999996</v>
      </c>
      <c r="L128" s="115" t="str">
        <f t="shared" si="15"/>
        <v/>
      </c>
      <c r="M128" s="115" t="str">
        <f t="shared" si="16"/>
        <v/>
      </c>
      <c r="N128" s="116">
        <f>HLOOKUP($P$1,'Table 6'!$B$2:$P$383,A128,FALSE)</f>
        <v>4.5999999999999996</v>
      </c>
      <c r="O128" s="115" t="str">
        <f t="shared" si="17"/>
        <v/>
      </c>
      <c r="P128" s="115" t="str">
        <f t="shared" si="18"/>
        <v/>
      </c>
      <c r="Q128" s="96"/>
    </row>
    <row r="129" spans="1:17" x14ac:dyDescent="0.35">
      <c r="A129" s="110">
        <f>'Table 6'!A127</f>
        <v>126</v>
      </c>
      <c r="B129" s="119" t="str">
        <f>'Table 6'!B127</f>
        <v>Plums*</v>
      </c>
      <c r="C129" s="111"/>
      <c r="D129" s="111"/>
      <c r="E129" s="111"/>
      <c r="F129" s="111"/>
      <c r="G129" s="112">
        <f t="shared" si="11"/>
        <v>0</v>
      </c>
      <c r="H129" s="112">
        <f t="shared" si="12"/>
        <v>0</v>
      </c>
      <c r="I129" s="113">
        <f t="shared" si="13"/>
        <v>0</v>
      </c>
      <c r="J129" s="113">
        <f t="shared" si="14"/>
        <v>0</v>
      </c>
      <c r="K129" s="114">
        <f>'Table 6'!P127</f>
        <v>12.7</v>
      </c>
      <c r="L129" s="115" t="str">
        <f t="shared" si="15"/>
        <v/>
      </c>
      <c r="M129" s="115" t="str">
        <f t="shared" si="16"/>
        <v/>
      </c>
      <c r="N129" s="116">
        <f>HLOOKUP($P$1,'Table 6'!$B$2:$P$383,A129,FALSE)</f>
        <v>12.7</v>
      </c>
      <c r="O129" s="115" t="str">
        <f t="shared" si="17"/>
        <v/>
      </c>
      <c r="P129" s="115" t="str">
        <f t="shared" si="18"/>
        <v/>
      </c>
      <c r="Q129" s="96"/>
    </row>
    <row r="130" spans="1:17" x14ac:dyDescent="0.35">
      <c r="A130" s="110">
        <f>'Table 6'!A128</f>
        <v>127</v>
      </c>
      <c r="B130" s="119" t="str">
        <f>'Table 6'!B128</f>
        <v>Citrus fruits*</v>
      </c>
      <c r="C130" s="111"/>
      <c r="D130" s="111"/>
      <c r="E130" s="111"/>
      <c r="F130" s="111"/>
      <c r="G130" s="112">
        <f t="shared" si="11"/>
        <v>0</v>
      </c>
      <c r="H130" s="112">
        <f t="shared" si="12"/>
        <v>0</v>
      </c>
      <c r="I130" s="113">
        <f t="shared" si="13"/>
        <v>0</v>
      </c>
      <c r="J130" s="113">
        <f t="shared" si="14"/>
        <v>0</v>
      </c>
      <c r="K130" s="114">
        <f>'Table 6'!P128</f>
        <v>65</v>
      </c>
      <c r="L130" s="115" t="str">
        <f t="shared" si="15"/>
        <v/>
      </c>
      <c r="M130" s="115" t="str">
        <f t="shared" si="16"/>
        <v/>
      </c>
      <c r="N130" s="116">
        <f>HLOOKUP($P$1,'Table 6'!$B$2:$P$383,A130,FALSE)</f>
        <v>65</v>
      </c>
      <c r="O130" s="115" t="str">
        <f t="shared" si="17"/>
        <v/>
      </c>
      <c r="P130" s="115" t="str">
        <f t="shared" si="18"/>
        <v/>
      </c>
      <c r="Q130" s="96"/>
    </row>
    <row r="131" spans="1:17" x14ac:dyDescent="0.35">
      <c r="A131" s="110">
        <f>'Table 6'!A129</f>
        <v>128</v>
      </c>
      <c r="B131" s="119" t="str">
        <f>'Table 6'!B129</f>
        <v>Cherries*</v>
      </c>
      <c r="C131" s="111"/>
      <c r="D131" s="111"/>
      <c r="E131" s="111"/>
      <c r="F131" s="111"/>
      <c r="G131" s="112">
        <f t="shared" si="11"/>
        <v>0</v>
      </c>
      <c r="H131" s="112">
        <f t="shared" si="12"/>
        <v>0</v>
      </c>
      <c r="I131" s="113">
        <f t="shared" si="13"/>
        <v>0</v>
      </c>
      <c r="J131" s="113">
        <f t="shared" si="14"/>
        <v>0</v>
      </c>
      <c r="K131" s="114">
        <f>'Table 6'!P129</f>
        <v>14.7</v>
      </c>
      <c r="L131" s="115" t="str">
        <f t="shared" si="15"/>
        <v/>
      </c>
      <c r="M131" s="115" t="str">
        <f t="shared" si="16"/>
        <v/>
      </c>
      <c r="N131" s="116">
        <f>HLOOKUP($P$1,'Table 6'!$B$2:$P$383,A131,FALSE)</f>
        <v>14.7</v>
      </c>
      <c r="O131" s="115" t="str">
        <f t="shared" si="17"/>
        <v/>
      </c>
      <c r="P131" s="115" t="str">
        <f t="shared" si="18"/>
        <v/>
      </c>
      <c r="Q131" s="96"/>
    </row>
    <row r="132" spans="1:17" x14ac:dyDescent="0.35">
      <c r="A132" s="110">
        <f>'Table 6'!A130</f>
        <v>129</v>
      </c>
      <c r="B132" s="119" t="str">
        <f>'Table 6'!B130</f>
        <v>Grapes*</v>
      </c>
      <c r="C132" s="111"/>
      <c r="D132" s="111"/>
      <c r="E132" s="111"/>
      <c r="F132" s="111"/>
      <c r="G132" s="112">
        <f t="shared" si="11"/>
        <v>0</v>
      </c>
      <c r="H132" s="112">
        <f t="shared" si="12"/>
        <v>0</v>
      </c>
      <c r="I132" s="113">
        <f t="shared" si="13"/>
        <v>0</v>
      </c>
      <c r="J132" s="113">
        <f t="shared" si="14"/>
        <v>0</v>
      </c>
      <c r="K132" s="114">
        <f>'Table 6'!P130</f>
        <v>52.3</v>
      </c>
      <c r="L132" s="115" t="str">
        <f t="shared" si="15"/>
        <v/>
      </c>
      <c r="M132" s="115" t="str">
        <f t="shared" si="16"/>
        <v/>
      </c>
      <c r="N132" s="116">
        <f>HLOOKUP($P$1,'Table 6'!$B$2:$P$383,A132,FALSE)</f>
        <v>52.3</v>
      </c>
      <c r="O132" s="115" t="str">
        <f t="shared" si="17"/>
        <v/>
      </c>
      <c r="P132" s="115" t="str">
        <f t="shared" si="18"/>
        <v/>
      </c>
      <c r="Q132" s="96"/>
    </row>
    <row r="133" spans="1:17" x14ac:dyDescent="0.35">
      <c r="A133" s="110">
        <f>'Table 6'!A131</f>
        <v>130</v>
      </c>
      <c r="B133" s="119" t="str">
        <f>'Table 6'!B131</f>
        <v>Bananas*</v>
      </c>
      <c r="C133" s="111"/>
      <c r="D133" s="111"/>
      <c r="E133" s="111"/>
      <c r="F133" s="111"/>
      <c r="G133" s="112">
        <f t="shared" si="11"/>
        <v>0</v>
      </c>
      <c r="H133" s="112">
        <f t="shared" si="12"/>
        <v>0</v>
      </c>
      <c r="I133" s="113">
        <f t="shared" si="13"/>
        <v>0</v>
      </c>
      <c r="J133" s="113">
        <f t="shared" si="14"/>
        <v>0</v>
      </c>
      <c r="K133" s="114">
        <f>'Table 6'!P131</f>
        <v>76.7</v>
      </c>
      <c r="L133" s="115" t="str">
        <f t="shared" si="15"/>
        <v/>
      </c>
      <c r="M133" s="115" t="str">
        <f t="shared" si="16"/>
        <v/>
      </c>
      <c r="N133" s="116">
        <f>HLOOKUP($P$1,'Table 6'!$B$2:$P$383,A133,FALSE)</f>
        <v>76.7</v>
      </c>
      <c r="O133" s="115" t="str">
        <f t="shared" si="17"/>
        <v/>
      </c>
      <c r="P133" s="115" t="str">
        <f t="shared" si="18"/>
        <v/>
      </c>
      <c r="Q133" s="96"/>
    </row>
    <row r="134" spans="1:17" x14ac:dyDescent="0.35">
      <c r="A134" s="110">
        <f>'Table 6'!A132</f>
        <v>131</v>
      </c>
      <c r="B134" s="119" t="str">
        <f>'Table 6'!B132</f>
        <v>Pineapple*</v>
      </c>
      <c r="C134" s="111"/>
      <c r="D134" s="111"/>
      <c r="E134" s="111"/>
      <c r="F134" s="111"/>
      <c r="G134" s="112">
        <f t="shared" si="11"/>
        <v>0</v>
      </c>
      <c r="H134" s="112">
        <f t="shared" si="12"/>
        <v>0</v>
      </c>
      <c r="I134" s="113">
        <f t="shared" si="13"/>
        <v>0</v>
      </c>
      <c r="J134" s="113">
        <f t="shared" si="14"/>
        <v>0</v>
      </c>
      <c r="K134" s="114">
        <f>'Table 6'!P132</f>
        <v>30</v>
      </c>
      <c r="L134" s="115" t="str">
        <f t="shared" si="15"/>
        <v/>
      </c>
      <c r="M134" s="115" t="str">
        <f t="shared" si="16"/>
        <v/>
      </c>
      <c r="N134" s="116">
        <f>HLOOKUP($P$1,'Table 6'!$B$2:$P$383,A134,FALSE)</f>
        <v>30</v>
      </c>
      <c r="O134" s="115" t="str">
        <f t="shared" si="17"/>
        <v/>
      </c>
      <c r="P134" s="115" t="str">
        <f t="shared" si="18"/>
        <v/>
      </c>
      <c r="Q134" s="96"/>
    </row>
    <row r="135" spans="1:17" x14ac:dyDescent="0.35">
      <c r="A135" s="110">
        <f>'Table 6'!A133</f>
        <v>132</v>
      </c>
      <c r="B135" s="119" t="str">
        <f>'Table 6'!B133</f>
        <v>Olives*</v>
      </c>
      <c r="C135" s="111"/>
      <c r="D135" s="111"/>
      <c r="E135" s="111"/>
      <c r="F135" s="111"/>
      <c r="G135" s="112">
        <f t="shared" ref="G135:G198" si="19">C135+D135</f>
        <v>0</v>
      </c>
      <c r="H135" s="112">
        <f t="shared" ref="H135:H198" si="20">C135+D135+E135</f>
        <v>0</v>
      </c>
      <c r="I135" s="113">
        <f t="shared" ref="I135:I198" si="21">IF((COUNTA(C135)=0),0,(C135)/(C135+E135))</f>
        <v>0</v>
      </c>
      <c r="J135" s="113">
        <f t="shared" ref="J135:J198" si="22">IF((COUNTA(C135:D135)=0),0,(C135+D135)/(C135+D135+E135))</f>
        <v>0</v>
      </c>
      <c r="K135" s="114">
        <f>'Table 6'!P133</f>
        <v>27.2</v>
      </c>
      <c r="L135" s="115" t="str">
        <f t="shared" ref="L135:L198" si="23">IF(H135=0,"",(IF(AND($G135&lt;=$H135,$G135&gt;=0),BINOMDIST($G135,$H135,K135/100,0),"")))</f>
        <v/>
      </c>
      <c r="M135" s="115" t="str">
        <f t="shared" ref="M135:M198" si="24">IF(H135=0,"",(IF(AND(L135&lt;=0.05,J135*100&gt;K135),"Alert",IF(AND(L135&lt;=0.05,J135*100&lt;K135),"protective",""))))</f>
        <v/>
      </c>
      <c r="N135" s="116">
        <f>HLOOKUP($P$1,'Table 6'!$B$2:$P$383,A135,FALSE)</f>
        <v>27.2</v>
      </c>
      <c r="O135" s="115" t="str">
        <f t="shared" ref="O135:O198" si="25">IF(H135=0,"",(IF(AND($G135&lt;=$H135,$G135&gt;=0),BINOMDIST($G135,$H135,N135/100,0),"")))</f>
        <v/>
      </c>
      <c r="P135" s="115" t="str">
        <f t="shared" ref="P135:P198" si="26">IF(H135=0,"",(IF(AND(O135&lt;=0.05,J135*100&gt;N135),"Alert",IF(AND(O135&lt;=0.05,J135*100&lt;N135),"protective",""))))</f>
        <v/>
      </c>
      <c r="Q135" s="96"/>
    </row>
    <row r="136" spans="1:17" x14ac:dyDescent="0.35">
      <c r="A136" s="110">
        <f>'Table 6'!A134</f>
        <v>133</v>
      </c>
      <c r="B136" s="119" t="str">
        <f>'Table 6'!B134</f>
        <v>Kiwi*</v>
      </c>
      <c r="C136" s="111"/>
      <c r="D136" s="111"/>
      <c r="E136" s="111"/>
      <c r="F136" s="111"/>
      <c r="G136" s="112">
        <f t="shared" si="19"/>
        <v>0</v>
      </c>
      <c r="H136" s="112">
        <f t="shared" si="20"/>
        <v>0</v>
      </c>
      <c r="I136" s="113">
        <f t="shared" si="21"/>
        <v>0</v>
      </c>
      <c r="J136" s="113">
        <f t="shared" si="22"/>
        <v>0</v>
      </c>
      <c r="K136" s="114">
        <f>'Table 6'!P134</f>
        <v>12.3</v>
      </c>
      <c r="L136" s="115" t="str">
        <f t="shared" si="23"/>
        <v/>
      </c>
      <c r="M136" s="115" t="str">
        <f t="shared" si="24"/>
        <v/>
      </c>
      <c r="N136" s="116">
        <f>HLOOKUP($P$1,'Table 6'!$B$2:$P$383,A136,FALSE)</f>
        <v>12.3</v>
      </c>
      <c r="O136" s="115" t="str">
        <f t="shared" si="25"/>
        <v/>
      </c>
      <c r="P136" s="115" t="str">
        <f t="shared" si="26"/>
        <v/>
      </c>
      <c r="Q136" s="96"/>
    </row>
    <row r="137" spans="1:17" x14ac:dyDescent="0.35">
      <c r="A137" s="110">
        <f>'Table 6'!A135</f>
        <v>134</v>
      </c>
      <c r="B137" s="119" t="str">
        <f>'Table 6'!B135</f>
        <v>Bag of mixed frozen fruit or berries</v>
      </c>
      <c r="C137" s="111"/>
      <c r="D137" s="111"/>
      <c r="E137" s="111"/>
      <c r="F137" s="111"/>
      <c r="G137" s="112">
        <f t="shared" si="19"/>
        <v>0</v>
      </c>
      <c r="H137" s="112">
        <f t="shared" si="20"/>
        <v>0</v>
      </c>
      <c r="I137" s="113">
        <f t="shared" si="21"/>
        <v>0</v>
      </c>
      <c r="J137" s="113">
        <f t="shared" si="22"/>
        <v>0</v>
      </c>
      <c r="K137" s="114">
        <f>'Table 6'!P135</f>
        <v>19.861204468734172</v>
      </c>
      <c r="L137" s="115" t="str">
        <f t="shared" si="23"/>
        <v/>
      </c>
      <c r="M137" s="115" t="str">
        <f t="shared" si="24"/>
        <v/>
      </c>
      <c r="N137" s="116">
        <f>HLOOKUP($P$1,'Table 6'!$B$2:$P$383,A137,FALSE)</f>
        <v>19.861204468734172</v>
      </c>
      <c r="O137" s="115" t="str">
        <f t="shared" si="25"/>
        <v/>
      </c>
      <c r="P137" s="115" t="str">
        <f t="shared" si="26"/>
        <v/>
      </c>
      <c r="Q137" s="96"/>
    </row>
    <row r="138" spans="1:17" x14ac:dyDescent="0.35">
      <c r="A138" s="110">
        <f>'Table 6'!A136</f>
        <v>135</v>
      </c>
      <c r="B138" s="119" t="str">
        <f>'Table 6'!B136</f>
        <v>Any frozen fruit*</v>
      </c>
      <c r="C138" s="111"/>
      <c r="D138" s="111"/>
      <c r="E138" s="111"/>
      <c r="F138" s="111"/>
      <c r="G138" s="112">
        <f t="shared" si="19"/>
        <v>0</v>
      </c>
      <c r="H138" s="112">
        <f t="shared" si="20"/>
        <v>0</v>
      </c>
      <c r="I138" s="113">
        <f t="shared" si="21"/>
        <v>0</v>
      </c>
      <c r="J138" s="113">
        <f t="shared" si="22"/>
        <v>0</v>
      </c>
      <c r="K138" s="114">
        <f>'Table 6'!P136</f>
        <v>24.2</v>
      </c>
      <c r="L138" s="115" t="str">
        <f t="shared" si="23"/>
        <v/>
      </c>
      <c r="M138" s="115" t="str">
        <f t="shared" si="24"/>
        <v/>
      </c>
      <c r="N138" s="116">
        <f>HLOOKUP($P$1,'Table 6'!$B$2:$P$383,A138,FALSE)</f>
        <v>24.2</v>
      </c>
      <c r="O138" s="115" t="str">
        <f t="shared" si="25"/>
        <v/>
      </c>
      <c r="P138" s="115" t="str">
        <f t="shared" si="26"/>
        <v/>
      </c>
      <c r="Q138" s="96"/>
    </row>
    <row r="139" spans="1:17" x14ac:dyDescent="0.35">
      <c r="A139" s="110">
        <f>'Table 6'!A137</f>
        <v>136</v>
      </c>
      <c r="B139" s="119" t="str">
        <f>'Table 6'!B137</f>
        <v>Frozen berries*</v>
      </c>
      <c r="C139" s="111"/>
      <c r="D139" s="111"/>
      <c r="E139" s="111"/>
      <c r="F139" s="111"/>
      <c r="G139" s="112">
        <f t="shared" si="19"/>
        <v>0</v>
      </c>
      <c r="H139" s="112">
        <f t="shared" si="20"/>
        <v>0</v>
      </c>
      <c r="I139" s="113">
        <f t="shared" si="21"/>
        <v>0</v>
      </c>
      <c r="J139" s="113">
        <f t="shared" si="22"/>
        <v>0</v>
      </c>
      <c r="K139" s="114">
        <f>'Table 6'!P137</f>
        <v>21.3</v>
      </c>
      <c r="L139" s="115" t="str">
        <f t="shared" si="23"/>
        <v/>
      </c>
      <c r="M139" s="115" t="str">
        <f t="shared" si="24"/>
        <v/>
      </c>
      <c r="N139" s="116">
        <f>HLOOKUP($P$1,'Table 6'!$B$2:$P$383,A139,FALSE)</f>
        <v>21.3</v>
      </c>
      <c r="O139" s="115" t="str">
        <f t="shared" si="25"/>
        <v/>
      </c>
      <c r="P139" s="115" t="str">
        <f t="shared" si="26"/>
        <v/>
      </c>
      <c r="Q139" s="96"/>
    </row>
    <row r="140" spans="1:17" x14ac:dyDescent="0.35">
      <c r="A140" s="110">
        <f>'Table 6'!A138</f>
        <v>137</v>
      </c>
      <c r="B140" s="119" t="str">
        <f>'Table 6'!B138</f>
        <v>Frozen fruit (not including berries)*</v>
      </c>
      <c r="C140" s="111"/>
      <c r="D140" s="111"/>
      <c r="E140" s="111"/>
      <c r="F140" s="111"/>
      <c r="G140" s="112">
        <f t="shared" si="19"/>
        <v>0</v>
      </c>
      <c r="H140" s="112">
        <f t="shared" si="20"/>
        <v>0</v>
      </c>
      <c r="I140" s="113">
        <f t="shared" si="21"/>
        <v>0</v>
      </c>
      <c r="J140" s="113">
        <f t="shared" si="22"/>
        <v>0</v>
      </c>
      <c r="K140" s="114">
        <f>'Table 6'!P138</f>
        <v>9.4</v>
      </c>
      <c r="L140" s="115" t="str">
        <f t="shared" si="23"/>
        <v/>
      </c>
      <c r="M140" s="115" t="str">
        <f t="shared" si="24"/>
        <v/>
      </c>
      <c r="N140" s="116">
        <f>HLOOKUP($P$1,'Table 6'!$B$2:$P$383,A140,FALSE)</f>
        <v>9.4</v>
      </c>
      <c r="O140" s="115" t="str">
        <f t="shared" si="25"/>
        <v/>
      </c>
      <c r="P140" s="115" t="str">
        <f t="shared" si="26"/>
        <v/>
      </c>
      <c r="Q140" s="96"/>
    </row>
    <row r="141" spans="1:17" x14ac:dyDescent="0.35">
      <c r="A141" s="110">
        <f>'Table 6'!A139</f>
        <v>138</v>
      </c>
      <c r="B141" s="119" t="str">
        <f>'Table 6'!B139</f>
        <v>Dried fruit*</v>
      </c>
      <c r="C141" s="111"/>
      <c r="D141" s="111"/>
      <c r="E141" s="111"/>
      <c r="F141" s="111"/>
      <c r="G141" s="112">
        <f t="shared" si="19"/>
        <v>0</v>
      </c>
      <c r="H141" s="112">
        <f t="shared" si="20"/>
        <v>0</v>
      </c>
      <c r="I141" s="113">
        <f t="shared" si="21"/>
        <v>0</v>
      </c>
      <c r="J141" s="113">
        <f t="shared" si="22"/>
        <v>0</v>
      </c>
      <c r="K141" s="114">
        <f>'Table 6'!P139</f>
        <v>33.200000000000003</v>
      </c>
      <c r="L141" s="115" t="str">
        <f t="shared" si="23"/>
        <v/>
      </c>
      <c r="M141" s="115" t="str">
        <f t="shared" si="24"/>
        <v/>
      </c>
      <c r="N141" s="116">
        <f>HLOOKUP($P$1,'Table 6'!$B$2:$P$383,A141,FALSE)</f>
        <v>33.200000000000003</v>
      </c>
      <c r="O141" s="115" t="str">
        <f t="shared" si="25"/>
        <v/>
      </c>
      <c r="P141" s="115" t="str">
        <f t="shared" si="26"/>
        <v/>
      </c>
      <c r="Q141" s="96"/>
    </row>
    <row r="142" spans="1:17" x14ac:dyDescent="0.35">
      <c r="A142" s="110">
        <f>'Table 6'!A140</f>
        <v>139</v>
      </c>
      <c r="B142" s="119" t="str">
        <f>'Table 6'!B140</f>
        <v>Fruit smoothies (at home or store-bought)</v>
      </c>
      <c r="C142" s="111"/>
      <c r="D142" s="111"/>
      <c r="E142" s="111"/>
      <c r="F142" s="111"/>
      <c r="G142" s="112">
        <f t="shared" si="19"/>
        <v>0</v>
      </c>
      <c r="H142" s="112">
        <f t="shared" si="20"/>
        <v>0</v>
      </c>
      <c r="I142" s="113">
        <f t="shared" si="21"/>
        <v>0</v>
      </c>
      <c r="J142" s="113">
        <f t="shared" si="22"/>
        <v>0</v>
      </c>
      <c r="K142" s="114">
        <f>'Table 6'!P140</f>
        <v>27.966054665627603</v>
      </c>
      <c r="L142" s="115" t="str">
        <f t="shared" si="23"/>
        <v/>
      </c>
      <c r="M142" s="115" t="str">
        <f t="shared" si="24"/>
        <v/>
      </c>
      <c r="N142" s="116">
        <f>HLOOKUP($P$1,'Table 6'!$B$2:$P$383,A142,FALSE)</f>
        <v>27.966054665627603</v>
      </c>
      <c r="O142" s="115" t="str">
        <f t="shared" si="25"/>
        <v/>
      </c>
      <c r="P142" s="115" t="str">
        <f t="shared" si="26"/>
        <v/>
      </c>
      <c r="Q142" s="96"/>
    </row>
    <row r="143" spans="1:17" x14ac:dyDescent="0.35">
      <c r="A143" s="110">
        <f>'Table 6'!A141</f>
        <v>140</v>
      </c>
      <c r="B143" s="119" t="str">
        <f>'Table 6'!B141</f>
        <v>Unpasteurized apple cider or fruit juice</v>
      </c>
      <c r="C143" s="111"/>
      <c r="D143" s="111"/>
      <c r="E143" s="111"/>
      <c r="F143" s="111"/>
      <c r="G143" s="112">
        <f t="shared" si="19"/>
        <v>0</v>
      </c>
      <c r="H143" s="112">
        <f t="shared" si="20"/>
        <v>0</v>
      </c>
      <c r="I143" s="113">
        <f t="shared" si="21"/>
        <v>0</v>
      </c>
      <c r="J143" s="113">
        <f t="shared" si="22"/>
        <v>0</v>
      </c>
      <c r="K143" s="114">
        <f>'Table 6'!P141</f>
        <v>16.497287246282095</v>
      </c>
      <c r="L143" s="115" t="str">
        <f t="shared" si="23"/>
        <v/>
      </c>
      <c r="M143" s="115" t="str">
        <f t="shared" si="24"/>
        <v/>
      </c>
      <c r="N143" s="116">
        <f>HLOOKUP($P$1,'Table 6'!$B$2:$P$383,A143,FALSE)</f>
        <v>16.497287246282095</v>
      </c>
      <c r="O143" s="115" t="str">
        <f t="shared" si="25"/>
        <v/>
      </c>
      <c r="P143" s="115" t="str">
        <f t="shared" si="26"/>
        <v/>
      </c>
      <c r="Q143" s="96"/>
    </row>
    <row r="144" spans="1:17" x14ac:dyDescent="0.35">
      <c r="A144" s="110">
        <f>'Table 6'!A142</f>
        <v>141</v>
      </c>
      <c r="B144" s="119" t="str">
        <f>'Table 6'!B142</f>
        <v>Unpasteurized fruit juice*</v>
      </c>
      <c r="C144" s="111"/>
      <c r="D144" s="111"/>
      <c r="E144" s="111"/>
      <c r="F144" s="111"/>
      <c r="G144" s="112">
        <f t="shared" si="19"/>
        <v>0</v>
      </c>
      <c r="H144" s="112">
        <f t="shared" si="20"/>
        <v>0</v>
      </c>
      <c r="I144" s="113">
        <f t="shared" si="21"/>
        <v>0</v>
      </c>
      <c r="J144" s="113">
        <f t="shared" si="22"/>
        <v>0</v>
      </c>
      <c r="K144" s="114">
        <f>'Table 6'!P142</f>
        <v>7.8</v>
      </c>
      <c r="L144" s="115" t="str">
        <f t="shared" si="23"/>
        <v/>
      </c>
      <c r="M144" s="115" t="str">
        <f t="shared" si="24"/>
        <v/>
      </c>
      <c r="N144" s="116">
        <f>HLOOKUP($P$1,'Table 6'!$B$2:$P$383,A144,FALSE)</f>
        <v>7.8</v>
      </c>
      <c r="O144" s="115" t="str">
        <f t="shared" si="25"/>
        <v/>
      </c>
      <c r="P144" s="115" t="str">
        <f t="shared" si="26"/>
        <v/>
      </c>
      <c r="Q144" s="96"/>
    </row>
    <row r="145" spans="1:17" x14ac:dyDescent="0.35">
      <c r="A145" s="110">
        <f>'Table 6'!A143</f>
        <v>142</v>
      </c>
      <c r="B145" s="245" t="str">
        <f>'Table 6'!B143</f>
        <v>NUTS &amp; SEEDS</v>
      </c>
      <c r="C145" s="246"/>
      <c r="D145" s="246"/>
      <c r="E145" s="246"/>
      <c r="F145" s="246"/>
      <c r="G145" s="246"/>
      <c r="H145" s="246"/>
      <c r="I145" s="246"/>
      <c r="J145" s="246"/>
      <c r="K145" s="246"/>
      <c r="L145" s="246"/>
      <c r="M145" s="246"/>
      <c r="N145" s="246"/>
      <c r="O145" s="246"/>
      <c r="P145" s="247"/>
      <c r="Q145" s="96"/>
    </row>
    <row r="146" spans="1:17" x14ac:dyDescent="0.35">
      <c r="A146" s="110">
        <f>'Table 6'!A144</f>
        <v>143</v>
      </c>
      <c r="B146" s="119" t="str">
        <f>'Table 6'!B144</f>
        <v>Any nuts</v>
      </c>
      <c r="C146" s="111"/>
      <c r="D146" s="111"/>
      <c r="E146" s="111"/>
      <c r="F146" s="111"/>
      <c r="G146" s="112">
        <f t="shared" si="19"/>
        <v>0</v>
      </c>
      <c r="H146" s="112">
        <f t="shared" si="20"/>
        <v>0</v>
      </c>
      <c r="I146" s="113">
        <f t="shared" si="21"/>
        <v>0</v>
      </c>
      <c r="J146" s="113">
        <f t="shared" si="22"/>
        <v>0</v>
      </c>
      <c r="K146" s="114">
        <f>'Table 6'!P144</f>
        <v>74.095020586115396</v>
      </c>
      <c r="L146" s="115" t="str">
        <f t="shared" si="23"/>
        <v/>
      </c>
      <c r="M146" s="115" t="str">
        <f t="shared" si="24"/>
        <v/>
      </c>
      <c r="N146" s="116">
        <f>HLOOKUP($P$1,'Table 6'!$B$2:$P$383,A146,FALSE)</f>
        <v>74.095020586115396</v>
      </c>
      <c r="O146" s="115" t="str">
        <f t="shared" si="25"/>
        <v/>
      </c>
      <c r="P146" s="115" t="str">
        <f t="shared" si="26"/>
        <v/>
      </c>
      <c r="Q146" s="96"/>
    </row>
    <row r="147" spans="1:17" x14ac:dyDescent="0.35">
      <c r="A147" s="110">
        <f>'Table 6'!A145</f>
        <v>144</v>
      </c>
      <c r="B147" s="119" t="str">
        <f>'Table 6'!B145</f>
        <v>Peanuts (not including peanut butter)</v>
      </c>
      <c r="C147" s="111"/>
      <c r="D147" s="111"/>
      <c r="E147" s="111"/>
      <c r="F147" s="111"/>
      <c r="G147" s="112">
        <f t="shared" si="19"/>
        <v>0</v>
      </c>
      <c r="H147" s="112">
        <f t="shared" si="20"/>
        <v>0</v>
      </c>
      <c r="I147" s="113">
        <f t="shared" si="21"/>
        <v>0</v>
      </c>
      <c r="J147" s="113">
        <f t="shared" si="22"/>
        <v>0</v>
      </c>
      <c r="K147" s="114">
        <f>'Table 6'!P145</f>
        <v>34.092243604677833</v>
      </c>
      <c r="L147" s="115" t="str">
        <f t="shared" si="23"/>
        <v/>
      </c>
      <c r="M147" s="115" t="str">
        <f t="shared" si="24"/>
        <v/>
      </c>
      <c r="N147" s="116">
        <f>HLOOKUP($P$1,'Table 6'!$B$2:$P$383,A147,FALSE)</f>
        <v>34.092243604677833</v>
      </c>
      <c r="O147" s="115" t="str">
        <f t="shared" si="25"/>
        <v/>
      </c>
      <c r="P147" s="115" t="str">
        <f t="shared" si="26"/>
        <v/>
      </c>
      <c r="Q147" s="96"/>
    </row>
    <row r="148" spans="1:17" x14ac:dyDescent="0.35">
      <c r="A148" s="110">
        <f>'Table 6'!A146</f>
        <v>145</v>
      </c>
      <c r="B148" s="119" t="str">
        <f>'Table 6'!B146</f>
        <v>Peanut butter</v>
      </c>
      <c r="C148" s="111"/>
      <c r="D148" s="111"/>
      <c r="E148" s="111"/>
      <c r="F148" s="111"/>
      <c r="G148" s="112">
        <f t="shared" si="19"/>
        <v>0</v>
      </c>
      <c r="H148" s="112">
        <f t="shared" si="20"/>
        <v>0</v>
      </c>
      <c r="I148" s="113">
        <f t="shared" si="21"/>
        <v>0</v>
      </c>
      <c r="J148" s="113">
        <f t="shared" si="22"/>
        <v>0</v>
      </c>
      <c r="K148" s="114">
        <f>'Table 6'!P146</f>
        <v>52.477100281829756</v>
      </c>
      <c r="L148" s="115" t="str">
        <f t="shared" si="23"/>
        <v/>
      </c>
      <c r="M148" s="115" t="str">
        <f t="shared" si="24"/>
        <v/>
      </c>
      <c r="N148" s="116">
        <f>HLOOKUP($P$1,'Table 6'!$B$2:$P$383,A148,FALSE)</f>
        <v>52.477100281829756</v>
      </c>
      <c r="O148" s="115" t="str">
        <f t="shared" si="25"/>
        <v/>
      </c>
      <c r="P148" s="115" t="str">
        <f t="shared" si="26"/>
        <v/>
      </c>
      <c r="Q148" s="96"/>
    </row>
    <row r="149" spans="1:17" x14ac:dyDescent="0.35">
      <c r="A149" s="110">
        <f>'Table 6'!A147</f>
        <v>146</v>
      </c>
      <c r="B149" s="119" t="str">
        <f>'Table 6'!B147</f>
        <v>Almonds (excluding almond butter)</v>
      </c>
      <c r="C149" s="111"/>
      <c r="D149" s="111"/>
      <c r="E149" s="111"/>
      <c r="F149" s="111"/>
      <c r="G149" s="112">
        <f t="shared" si="19"/>
        <v>0</v>
      </c>
      <c r="H149" s="112">
        <f t="shared" si="20"/>
        <v>0</v>
      </c>
      <c r="I149" s="113">
        <f t="shared" si="21"/>
        <v>0</v>
      </c>
      <c r="J149" s="113">
        <f t="shared" si="22"/>
        <v>0</v>
      </c>
      <c r="K149" s="114">
        <f>'Table 6'!P147</f>
        <v>39.132461228500134</v>
      </c>
      <c r="L149" s="115" t="str">
        <f t="shared" si="23"/>
        <v/>
      </c>
      <c r="M149" s="115" t="str">
        <f t="shared" si="24"/>
        <v/>
      </c>
      <c r="N149" s="116">
        <f>HLOOKUP($P$1,'Table 6'!$B$2:$P$383,A149,FALSE)</f>
        <v>39.132461228500134</v>
      </c>
      <c r="O149" s="115" t="str">
        <f t="shared" si="25"/>
        <v/>
      </c>
      <c r="P149" s="115" t="str">
        <f t="shared" si="26"/>
        <v/>
      </c>
      <c r="Q149" s="96"/>
    </row>
    <row r="150" spans="1:17" x14ac:dyDescent="0.35">
      <c r="A150" s="110">
        <f>'Table 6'!A148</f>
        <v>147</v>
      </c>
      <c r="B150" s="119" t="str">
        <f>'Table 6'!B148</f>
        <v>Almond butter/spread</v>
      </c>
      <c r="C150" s="111"/>
      <c r="D150" s="111"/>
      <c r="E150" s="111"/>
      <c r="F150" s="111"/>
      <c r="G150" s="112">
        <f t="shared" si="19"/>
        <v>0</v>
      </c>
      <c r="H150" s="112">
        <f t="shared" si="20"/>
        <v>0</v>
      </c>
      <c r="I150" s="113">
        <f t="shared" si="21"/>
        <v>0</v>
      </c>
      <c r="J150" s="113">
        <f t="shared" si="22"/>
        <v>0</v>
      </c>
      <c r="K150" s="114">
        <f>'Table 6'!P148</f>
        <v>7.2403250082964412</v>
      </c>
      <c r="L150" s="115" t="str">
        <f t="shared" si="23"/>
        <v/>
      </c>
      <c r="M150" s="115" t="str">
        <f t="shared" si="24"/>
        <v/>
      </c>
      <c r="N150" s="116">
        <f>HLOOKUP($P$1,'Table 6'!$B$2:$P$383,A150,FALSE)</f>
        <v>7.2403250082964412</v>
      </c>
      <c r="O150" s="115" t="str">
        <f t="shared" si="25"/>
        <v/>
      </c>
      <c r="P150" s="115" t="str">
        <f t="shared" si="26"/>
        <v/>
      </c>
      <c r="Q150" s="96"/>
    </row>
    <row r="151" spans="1:17" x14ac:dyDescent="0.35">
      <c r="A151" s="110">
        <f>'Table 6'!A149</f>
        <v>148</v>
      </c>
      <c r="B151" s="119" t="str">
        <f>'Table 6'!B149</f>
        <v>Walnuts</v>
      </c>
      <c r="C151" s="111"/>
      <c r="D151" s="111"/>
      <c r="E151" s="111"/>
      <c r="F151" s="111"/>
      <c r="G151" s="112">
        <f t="shared" si="19"/>
        <v>0</v>
      </c>
      <c r="H151" s="112">
        <f t="shared" si="20"/>
        <v>0</v>
      </c>
      <c r="I151" s="113">
        <f t="shared" si="21"/>
        <v>0</v>
      </c>
      <c r="J151" s="113">
        <f t="shared" si="22"/>
        <v>0</v>
      </c>
      <c r="K151" s="114">
        <f>'Table 6'!P149</f>
        <v>23.966761769761092</v>
      </c>
      <c r="L151" s="115" t="str">
        <f t="shared" si="23"/>
        <v/>
      </c>
      <c r="M151" s="115" t="str">
        <f t="shared" si="24"/>
        <v/>
      </c>
      <c r="N151" s="116">
        <f>HLOOKUP($P$1,'Table 6'!$B$2:$P$383,A151,FALSE)</f>
        <v>23.966761769761092</v>
      </c>
      <c r="O151" s="115" t="str">
        <f t="shared" si="25"/>
        <v/>
      </c>
      <c r="P151" s="115" t="str">
        <f t="shared" si="26"/>
        <v/>
      </c>
      <c r="Q151" s="96"/>
    </row>
    <row r="152" spans="1:17" x14ac:dyDescent="0.35">
      <c r="A152" s="110">
        <f>'Table 6'!A150</f>
        <v>149</v>
      </c>
      <c r="B152" s="119" t="str">
        <f>'Table 6'!B150</f>
        <v>Hazelnuts (Filberts)</v>
      </c>
      <c r="C152" s="111"/>
      <c r="D152" s="111"/>
      <c r="E152" s="111"/>
      <c r="F152" s="111"/>
      <c r="G152" s="112">
        <f t="shared" si="19"/>
        <v>0</v>
      </c>
      <c r="H152" s="112">
        <f t="shared" si="20"/>
        <v>0</v>
      </c>
      <c r="I152" s="113">
        <f t="shared" si="21"/>
        <v>0</v>
      </c>
      <c r="J152" s="113">
        <f t="shared" si="22"/>
        <v>0</v>
      </c>
      <c r="K152" s="114">
        <f>'Table 6'!P150</f>
        <v>10.341715599796016</v>
      </c>
      <c r="L152" s="115" t="str">
        <f t="shared" si="23"/>
        <v/>
      </c>
      <c r="M152" s="115" t="str">
        <f t="shared" si="24"/>
        <v/>
      </c>
      <c r="N152" s="116">
        <f>HLOOKUP($P$1,'Table 6'!$B$2:$P$383,A152,FALSE)</f>
        <v>10.341715599796016</v>
      </c>
      <c r="O152" s="115" t="str">
        <f t="shared" si="25"/>
        <v/>
      </c>
      <c r="P152" s="115" t="str">
        <f t="shared" si="26"/>
        <v/>
      </c>
      <c r="Q152" s="96"/>
    </row>
    <row r="153" spans="1:17" x14ac:dyDescent="0.35">
      <c r="A153" s="110">
        <f>'Table 6'!A151</f>
        <v>150</v>
      </c>
      <c r="B153" s="119" t="str">
        <f>'Table 6'!B151</f>
        <v>Butter/spread containing hazelnuts</v>
      </c>
      <c r="C153" s="111"/>
      <c r="D153" s="111"/>
      <c r="E153" s="111"/>
      <c r="F153" s="111"/>
      <c r="G153" s="112">
        <f t="shared" si="19"/>
        <v>0</v>
      </c>
      <c r="H153" s="112">
        <f t="shared" si="20"/>
        <v>0</v>
      </c>
      <c r="I153" s="113">
        <f t="shared" si="21"/>
        <v>0</v>
      </c>
      <c r="J153" s="113">
        <f t="shared" si="22"/>
        <v>0</v>
      </c>
      <c r="K153" s="114">
        <f>'Table 6'!P151</f>
        <v>15.383660929404117</v>
      </c>
      <c r="L153" s="115" t="str">
        <f t="shared" si="23"/>
        <v/>
      </c>
      <c r="M153" s="115" t="str">
        <f t="shared" si="24"/>
        <v/>
      </c>
      <c r="N153" s="116">
        <f>HLOOKUP($P$1,'Table 6'!$B$2:$P$383,A153,FALSE)</f>
        <v>15.383660929404117</v>
      </c>
      <c r="O153" s="115" t="str">
        <f t="shared" si="25"/>
        <v/>
      </c>
      <c r="P153" s="115" t="str">
        <f t="shared" si="26"/>
        <v/>
      </c>
      <c r="Q153" s="96"/>
    </row>
    <row r="154" spans="1:17" x14ac:dyDescent="0.35">
      <c r="A154" s="110">
        <f>'Table 6'!A152</f>
        <v>151</v>
      </c>
      <c r="B154" s="119" t="str">
        <f>'Table 6'!B152</f>
        <v>Cashews</v>
      </c>
      <c r="C154" s="111"/>
      <c r="D154" s="111"/>
      <c r="E154" s="111"/>
      <c r="F154" s="111"/>
      <c r="G154" s="112">
        <f t="shared" si="19"/>
        <v>0</v>
      </c>
      <c r="H154" s="112">
        <f t="shared" si="20"/>
        <v>0</v>
      </c>
      <c r="I154" s="113">
        <f t="shared" si="21"/>
        <v>0</v>
      </c>
      <c r="J154" s="113">
        <f t="shared" si="22"/>
        <v>0</v>
      </c>
      <c r="K154" s="114">
        <f>'Table 6'!P152</f>
        <v>31.760167946670304</v>
      </c>
      <c r="L154" s="115" t="str">
        <f t="shared" si="23"/>
        <v/>
      </c>
      <c r="M154" s="115" t="str">
        <f t="shared" si="24"/>
        <v/>
      </c>
      <c r="N154" s="116">
        <f>HLOOKUP($P$1,'Table 6'!$B$2:$P$383,A154,FALSE)</f>
        <v>31.760167946670304</v>
      </c>
      <c r="O154" s="115" t="str">
        <f t="shared" si="25"/>
        <v/>
      </c>
      <c r="P154" s="115" t="str">
        <f t="shared" si="26"/>
        <v/>
      </c>
      <c r="Q154" s="96"/>
    </row>
    <row r="155" spans="1:17" x14ac:dyDescent="0.35">
      <c r="A155" s="110">
        <f>'Table 6'!A153</f>
        <v>152</v>
      </c>
      <c r="B155" s="119" t="str">
        <f>'Table 6'!B153</f>
        <v>Cashew butter/spread</v>
      </c>
      <c r="C155" s="111"/>
      <c r="D155" s="111"/>
      <c r="E155" s="111"/>
      <c r="F155" s="111"/>
      <c r="G155" s="112">
        <f t="shared" si="19"/>
        <v>0</v>
      </c>
      <c r="H155" s="112">
        <f t="shared" si="20"/>
        <v>0</v>
      </c>
      <c r="I155" s="113">
        <f t="shared" si="21"/>
        <v>0</v>
      </c>
      <c r="J155" s="113">
        <f t="shared" si="22"/>
        <v>0</v>
      </c>
      <c r="K155" s="114">
        <f>'Table 6'!P153</f>
        <v>1.7065309340616734</v>
      </c>
      <c r="L155" s="115" t="str">
        <f t="shared" si="23"/>
        <v/>
      </c>
      <c r="M155" s="115" t="str">
        <f t="shared" si="24"/>
        <v/>
      </c>
      <c r="N155" s="116">
        <f>HLOOKUP($P$1,'Table 6'!$B$2:$P$383,A155,FALSE)</f>
        <v>1.7065309340616734</v>
      </c>
      <c r="O155" s="115" t="str">
        <f t="shared" si="25"/>
        <v/>
      </c>
      <c r="P155" s="115" t="str">
        <f t="shared" si="26"/>
        <v/>
      </c>
      <c r="Q155" s="96"/>
    </row>
    <row r="156" spans="1:17" x14ac:dyDescent="0.35">
      <c r="A156" s="110">
        <f>'Table 6'!A154</f>
        <v>153</v>
      </c>
      <c r="B156" s="119" t="str">
        <f>'Table 6'!B154</f>
        <v>Pecans</v>
      </c>
      <c r="C156" s="111"/>
      <c r="D156" s="111"/>
      <c r="E156" s="111"/>
      <c r="F156" s="111"/>
      <c r="G156" s="112">
        <f t="shared" si="19"/>
        <v>0</v>
      </c>
      <c r="H156" s="112">
        <f t="shared" si="20"/>
        <v>0</v>
      </c>
      <c r="I156" s="113">
        <f t="shared" si="21"/>
        <v>0</v>
      </c>
      <c r="J156" s="113">
        <f t="shared" si="22"/>
        <v>0</v>
      </c>
      <c r="K156" s="114">
        <f>'Table 6'!P154</f>
        <v>17.103076673734478</v>
      </c>
      <c r="L156" s="115" t="str">
        <f t="shared" si="23"/>
        <v/>
      </c>
      <c r="M156" s="115" t="str">
        <f t="shared" si="24"/>
        <v/>
      </c>
      <c r="N156" s="116">
        <f>HLOOKUP($P$1,'Table 6'!$B$2:$P$383,A156,FALSE)</f>
        <v>17.103076673734478</v>
      </c>
      <c r="O156" s="115" t="str">
        <f t="shared" si="25"/>
        <v/>
      </c>
      <c r="P156" s="115" t="str">
        <f t="shared" si="26"/>
        <v/>
      </c>
      <c r="Q156" s="96"/>
    </row>
    <row r="157" spans="1:17" x14ac:dyDescent="0.35">
      <c r="A157" s="110">
        <f>'Table 6'!A155</f>
        <v>154</v>
      </c>
      <c r="B157" s="119" t="str">
        <f>'Table 6'!B155</f>
        <v>Other nuts</v>
      </c>
      <c r="C157" s="111"/>
      <c r="D157" s="111"/>
      <c r="E157" s="111"/>
      <c r="F157" s="111"/>
      <c r="G157" s="112">
        <f t="shared" si="19"/>
        <v>0</v>
      </c>
      <c r="H157" s="112">
        <f t="shared" si="20"/>
        <v>0</v>
      </c>
      <c r="I157" s="113">
        <f t="shared" si="21"/>
        <v>0</v>
      </c>
      <c r="J157" s="113">
        <f t="shared" si="22"/>
        <v>0</v>
      </c>
      <c r="K157" s="114">
        <f>'Table 6'!P155</f>
        <v>22.379728740514221</v>
      </c>
      <c r="L157" s="115" t="str">
        <f t="shared" si="23"/>
        <v/>
      </c>
      <c r="M157" s="115" t="str">
        <f t="shared" si="24"/>
        <v/>
      </c>
      <c r="N157" s="116">
        <f>HLOOKUP($P$1,'Table 6'!$B$2:$P$383,A157,FALSE)</f>
        <v>22.379728740514221</v>
      </c>
      <c r="O157" s="115" t="str">
        <f t="shared" si="25"/>
        <v/>
      </c>
      <c r="P157" s="115" t="str">
        <f t="shared" si="26"/>
        <v/>
      </c>
      <c r="Q157" s="96"/>
    </row>
    <row r="158" spans="1:17" x14ac:dyDescent="0.35">
      <c r="A158" s="110">
        <f>'Table 6'!A156</f>
        <v>155</v>
      </c>
      <c r="B158" s="119" t="str">
        <f>'Table 6'!B156</f>
        <v>Other nut paste, butter or spread*</v>
      </c>
      <c r="C158" s="111"/>
      <c r="D158" s="111"/>
      <c r="E158" s="111"/>
      <c r="F158" s="111"/>
      <c r="G158" s="112">
        <f t="shared" si="19"/>
        <v>0</v>
      </c>
      <c r="H158" s="112">
        <f t="shared" si="20"/>
        <v>0</v>
      </c>
      <c r="I158" s="113">
        <f t="shared" si="21"/>
        <v>0</v>
      </c>
      <c r="J158" s="113">
        <f t="shared" si="22"/>
        <v>0</v>
      </c>
      <c r="K158" s="114">
        <f>'Table 6'!P156</f>
        <v>18.3</v>
      </c>
      <c r="L158" s="115" t="str">
        <f t="shared" si="23"/>
        <v/>
      </c>
      <c r="M158" s="115" t="str">
        <f t="shared" si="24"/>
        <v/>
      </c>
      <c r="N158" s="116">
        <f>HLOOKUP($P$1,'Table 6'!$B$2:$P$383,A158,FALSE)</f>
        <v>18.3</v>
      </c>
      <c r="O158" s="115" t="str">
        <f t="shared" si="25"/>
        <v/>
      </c>
      <c r="P158" s="115" t="str">
        <f t="shared" si="26"/>
        <v/>
      </c>
      <c r="Q158" s="96"/>
    </row>
    <row r="159" spans="1:17" x14ac:dyDescent="0.35">
      <c r="A159" s="110">
        <f>'Table 6'!A157</f>
        <v>156</v>
      </c>
      <c r="B159" s="119" t="str">
        <f>'Table 6'!B157</f>
        <v>Any seeds</v>
      </c>
      <c r="C159" s="111"/>
      <c r="D159" s="111"/>
      <c r="E159" s="111"/>
      <c r="F159" s="111"/>
      <c r="G159" s="112">
        <f t="shared" si="19"/>
        <v>0</v>
      </c>
      <c r="H159" s="112">
        <f t="shared" si="20"/>
        <v>0</v>
      </c>
      <c r="I159" s="113">
        <f t="shared" si="21"/>
        <v>0</v>
      </c>
      <c r="J159" s="113">
        <f t="shared" si="22"/>
        <v>0</v>
      </c>
      <c r="K159" s="114">
        <f>'Table 6'!P157</f>
        <v>52.693165677594244</v>
      </c>
      <c r="L159" s="115" t="str">
        <f t="shared" si="23"/>
        <v/>
      </c>
      <c r="M159" s="115" t="str">
        <f t="shared" si="24"/>
        <v/>
      </c>
      <c r="N159" s="116">
        <f>HLOOKUP($P$1,'Table 6'!$B$2:$P$383,A159,FALSE)</f>
        <v>52.693165677594244</v>
      </c>
      <c r="O159" s="115" t="str">
        <f t="shared" si="25"/>
        <v/>
      </c>
      <c r="P159" s="115" t="str">
        <f t="shared" si="26"/>
        <v/>
      </c>
      <c r="Q159" s="96"/>
    </row>
    <row r="160" spans="1:17" ht="21" customHeight="1" x14ac:dyDescent="0.35">
      <c r="A160" s="110">
        <f>'Table 6'!A158</f>
        <v>157</v>
      </c>
      <c r="B160" s="119" t="str">
        <f>'Table 6'!B158</f>
        <v>Sunflower seeds</v>
      </c>
      <c r="C160" s="111"/>
      <c r="D160" s="111"/>
      <c r="E160" s="111"/>
      <c r="F160" s="111"/>
      <c r="G160" s="112">
        <f t="shared" si="19"/>
        <v>0</v>
      </c>
      <c r="H160" s="112">
        <f t="shared" si="20"/>
        <v>0</v>
      </c>
      <c r="I160" s="113">
        <f t="shared" si="21"/>
        <v>0</v>
      </c>
      <c r="J160" s="113">
        <f t="shared" si="22"/>
        <v>0</v>
      </c>
      <c r="K160" s="114">
        <f>'Table 6'!P158</f>
        <v>19.208287360182624</v>
      </c>
      <c r="L160" s="115" t="str">
        <f t="shared" si="23"/>
        <v/>
      </c>
      <c r="M160" s="115" t="str">
        <f t="shared" si="24"/>
        <v/>
      </c>
      <c r="N160" s="116">
        <f>HLOOKUP($P$1,'Table 6'!$B$2:$P$383,A160,FALSE)</f>
        <v>19.208287360182624</v>
      </c>
      <c r="O160" s="115" t="str">
        <f t="shared" si="25"/>
        <v/>
      </c>
      <c r="P160" s="115" t="str">
        <f t="shared" si="26"/>
        <v/>
      </c>
      <c r="Q160" s="96"/>
    </row>
    <row r="161" spans="1:17" x14ac:dyDescent="0.35">
      <c r="A161" s="110">
        <f>'Table 6'!A159</f>
        <v>158</v>
      </c>
      <c r="B161" s="119" t="str">
        <f>'Table 6'!B159</f>
        <v>Butter or paste containing sunflower seeds</v>
      </c>
      <c r="C161" s="111"/>
      <c r="D161" s="111"/>
      <c r="E161" s="111"/>
      <c r="F161" s="111"/>
      <c r="G161" s="112">
        <f t="shared" si="19"/>
        <v>0</v>
      </c>
      <c r="H161" s="112">
        <f t="shared" si="20"/>
        <v>0</v>
      </c>
      <c r="I161" s="113">
        <f t="shared" si="21"/>
        <v>0</v>
      </c>
      <c r="J161" s="113">
        <f t="shared" si="22"/>
        <v>0</v>
      </c>
      <c r="K161" s="114">
        <f>'Table 6'!P159</f>
        <v>4.1247039031193218</v>
      </c>
      <c r="L161" s="115" t="str">
        <f t="shared" si="23"/>
        <v/>
      </c>
      <c r="M161" s="115" t="str">
        <f t="shared" si="24"/>
        <v/>
      </c>
      <c r="N161" s="116">
        <f>HLOOKUP($P$1,'Table 6'!$B$2:$P$383,A161,FALSE)</f>
        <v>4.1247039031193218</v>
      </c>
      <c r="O161" s="115" t="str">
        <f t="shared" si="25"/>
        <v/>
      </c>
      <c r="P161" s="115" t="str">
        <f t="shared" si="26"/>
        <v/>
      </c>
      <c r="Q161" s="96"/>
    </row>
    <row r="162" spans="1:17" x14ac:dyDescent="0.35">
      <c r="A162" s="110">
        <f>'Table 6'!A160</f>
        <v>159</v>
      </c>
      <c r="B162" s="119" t="str">
        <f>'Table 6'!B160</f>
        <v>Sesame seeds</v>
      </c>
      <c r="C162" s="111"/>
      <c r="D162" s="111"/>
      <c r="E162" s="111"/>
      <c r="F162" s="111"/>
      <c r="G162" s="112">
        <f t="shared" si="19"/>
        <v>0</v>
      </c>
      <c r="H162" s="112">
        <f t="shared" si="20"/>
        <v>0</v>
      </c>
      <c r="I162" s="113">
        <f t="shared" si="21"/>
        <v>0</v>
      </c>
      <c r="J162" s="113">
        <f t="shared" si="22"/>
        <v>0</v>
      </c>
      <c r="K162" s="114">
        <f>'Table 6'!P160</f>
        <v>30.136332820896307</v>
      </c>
      <c r="L162" s="115" t="str">
        <f t="shared" si="23"/>
        <v/>
      </c>
      <c r="M162" s="115" t="str">
        <f t="shared" si="24"/>
        <v/>
      </c>
      <c r="N162" s="116">
        <f>HLOOKUP($P$1,'Table 6'!$B$2:$P$383,A162,FALSE)</f>
        <v>30.136332820896307</v>
      </c>
      <c r="O162" s="115" t="str">
        <f t="shared" si="25"/>
        <v/>
      </c>
      <c r="P162" s="115" t="str">
        <f t="shared" si="26"/>
        <v/>
      </c>
      <c r="Q162" s="96"/>
    </row>
    <row r="163" spans="1:17" x14ac:dyDescent="0.35">
      <c r="A163" s="110">
        <f>'Table 6'!A161</f>
        <v>160</v>
      </c>
      <c r="B163" s="119" t="str">
        <f>'Table 6'!B161</f>
        <v>Tahini, including home made hummus</v>
      </c>
      <c r="C163" s="111"/>
      <c r="D163" s="111"/>
      <c r="E163" s="111"/>
      <c r="F163" s="111"/>
      <c r="G163" s="112">
        <f t="shared" si="19"/>
        <v>0</v>
      </c>
      <c r="H163" s="112">
        <f t="shared" si="20"/>
        <v>0</v>
      </c>
      <c r="I163" s="113">
        <f t="shared" si="21"/>
        <v>0</v>
      </c>
      <c r="J163" s="113">
        <f t="shared" si="22"/>
        <v>0</v>
      </c>
      <c r="K163" s="114">
        <f>'Table 6'!P161</f>
        <v>14.323863642109631</v>
      </c>
      <c r="L163" s="115" t="str">
        <f t="shared" si="23"/>
        <v/>
      </c>
      <c r="M163" s="115" t="str">
        <f t="shared" si="24"/>
        <v/>
      </c>
      <c r="N163" s="116">
        <f>HLOOKUP($P$1,'Table 6'!$B$2:$P$383,A163,FALSE)</f>
        <v>14.323863642109631</v>
      </c>
      <c r="O163" s="115" t="str">
        <f t="shared" si="25"/>
        <v/>
      </c>
      <c r="P163" s="115" t="str">
        <f t="shared" si="26"/>
        <v/>
      </c>
      <c r="Q163" s="96"/>
    </row>
    <row r="164" spans="1:17" x14ac:dyDescent="0.35">
      <c r="A164" s="110">
        <f>'Table 6'!A162</f>
        <v>161</v>
      </c>
      <c r="B164" s="119" t="str">
        <f>'Table 6'!B162</f>
        <v>Tahini, halva or other products made from sesame seeds*</v>
      </c>
      <c r="C164" s="111"/>
      <c r="D164" s="111"/>
      <c r="E164" s="111"/>
      <c r="F164" s="111"/>
      <c r="G164" s="112">
        <f t="shared" si="19"/>
        <v>0</v>
      </c>
      <c r="H164" s="112">
        <f t="shared" si="20"/>
        <v>0</v>
      </c>
      <c r="I164" s="113">
        <f t="shared" si="21"/>
        <v>0</v>
      </c>
      <c r="J164" s="113">
        <f t="shared" si="22"/>
        <v>0</v>
      </c>
      <c r="K164" s="114">
        <f>'Table 6'!P162</f>
        <v>6.8</v>
      </c>
      <c r="L164" s="115" t="str">
        <f t="shared" si="23"/>
        <v/>
      </c>
      <c r="M164" s="115" t="str">
        <f t="shared" si="24"/>
        <v/>
      </c>
      <c r="N164" s="116">
        <f>HLOOKUP($P$1,'Table 6'!$B$2:$P$383,A164,FALSE)</f>
        <v>6.8</v>
      </c>
      <c r="O164" s="115" t="str">
        <f t="shared" si="25"/>
        <v/>
      </c>
      <c r="P164" s="115" t="str">
        <f t="shared" si="26"/>
        <v/>
      </c>
      <c r="Q164" s="96"/>
    </row>
    <row r="165" spans="1:17" x14ac:dyDescent="0.35">
      <c r="A165" s="110">
        <f>'Table 6'!A163</f>
        <v>162</v>
      </c>
      <c r="B165" s="119" t="str">
        <f>'Table 6'!B163</f>
        <v>Chia seeds/chia seed powder</v>
      </c>
      <c r="C165" s="111"/>
      <c r="D165" s="111"/>
      <c r="E165" s="111"/>
      <c r="F165" s="111"/>
      <c r="G165" s="112">
        <f t="shared" si="19"/>
        <v>0</v>
      </c>
      <c r="H165" s="112">
        <f t="shared" si="20"/>
        <v>0</v>
      </c>
      <c r="I165" s="113">
        <f t="shared" si="21"/>
        <v>0</v>
      </c>
      <c r="J165" s="113">
        <f t="shared" si="22"/>
        <v>0</v>
      </c>
      <c r="K165" s="114">
        <f>'Table 6'!P163</f>
        <v>16.387050530018126</v>
      </c>
      <c r="L165" s="115" t="str">
        <f t="shared" si="23"/>
        <v/>
      </c>
      <c r="M165" s="115" t="str">
        <f t="shared" si="24"/>
        <v/>
      </c>
      <c r="N165" s="116">
        <f>HLOOKUP($P$1,'Table 6'!$B$2:$P$383,A165,FALSE)</f>
        <v>16.387050530018126</v>
      </c>
      <c r="O165" s="115" t="str">
        <f t="shared" si="25"/>
        <v/>
      </c>
      <c r="P165" s="115" t="str">
        <f t="shared" si="26"/>
        <v/>
      </c>
      <c r="Q165" s="96"/>
    </row>
    <row r="166" spans="1:17" x14ac:dyDescent="0.35">
      <c r="A166" s="110">
        <f>'Table 6'!A164</f>
        <v>163</v>
      </c>
      <c r="B166" s="119" t="str">
        <f>'Table 6'!B164</f>
        <v>Flax seeds/flax seed powder</v>
      </c>
      <c r="C166" s="111"/>
      <c r="D166" s="111"/>
      <c r="E166" s="111"/>
      <c r="F166" s="111"/>
      <c r="G166" s="112">
        <f t="shared" si="19"/>
        <v>0</v>
      </c>
      <c r="H166" s="112">
        <f t="shared" si="20"/>
        <v>0</v>
      </c>
      <c r="I166" s="113">
        <f t="shared" si="21"/>
        <v>0</v>
      </c>
      <c r="J166" s="113">
        <f t="shared" si="22"/>
        <v>0</v>
      </c>
      <c r="K166" s="114">
        <f>'Table 6'!P164</f>
        <v>16.86164063303703</v>
      </c>
      <c r="L166" s="115" t="str">
        <f t="shared" si="23"/>
        <v/>
      </c>
      <c r="M166" s="115" t="str">
        <f t="shared" si="24"/>
        <v/>
      </c>
      <c r="N166" s="116">
        <f>HLOOKUP($P$1,'Table 6'!$B$2:$P$383,A166,FALSE)</f>
        <v>16.86164063303703</v>
      </c>
      <c r="O166" s="115" t="str">
        <f t="shared" si="25"/>
        <v/>
      </c>
      <c r="P166" s="115" t="str">
        <f t="shared" si="26"/>
        <v/>
      </c>
      <c r="Q166" s="96"/>
    </row>
    <row r="167" spans="1:17" x14ac:dyDescent="0.35">
      <c r="A167" s="110">
        <f>'Table 6'!A165</f>
        <v>164</v>
      </c>
      <c r="B167" s="119" t="str">
        <f>'Table 6'!B165</f>
        <v>Other seeds</v>
      </c>
      <c r="C167" s="111"/>
      <c r="D167" s="111"/>
      <c r="E167" s="111"/>
      <c r="F167" s="111"/>
      <c r="G167" s="112">
        <f t="shared" si="19"/>
        <v>0</v>
      </c>
      <c r="H167" s="112">
        <f t="shared" si="20"/>
        <v>0</v>
      </c>
      <c r="I167" s="113">
        <f t="shared" si="21"/>
        <v>0</v>
      </c>
      <c r="J167" s="113">
        <f t="shared" si="22"/>
        <v>0</v>
      </c>
      <c r="K167" s="114">
        <f>'Table 6'!P165</f>
        <v>20.069475028187686</v>
      </c>
      <c r="L167" s="115" t="str">
        <f t="shared" si="23"/>
        <v/>
      </c>
      <c r="M167" s="115" t="str">
        <f t="shared" si="24"/>
        <v/>
      </c>
      <c r="N167" s="116">
        <f>HLOOKUP($P$1,'Table 6'!$B$2:$P$383,A167,FALSE)</f>
        <v>20.069475028187686</v>
      </c>
      <c r="O167" s="115" t="str">
        <f t="shared" si="25"/>
        <v/>
      </c>
      <c r="P167" s="115" t="str">
        <f t="shared" si="26"/>
        <v/>
      </c>
      <c r="Q167" s="96"/>
    </row>
    <row r="168" spans="1:17" x14ac:dyDescent="0.35">
      <c r="A168" s="110">
        <f>'Table 6'!A166</f>
        <v>165</v>
      </c>
      <c r="B168" s="245" t="str">
        <f>'Table 6'!B166</f>
        <v>BEEF</v>
      </c>
      <c r="C168" s="246"/>
      <c r="D168" s="246"/>
      <c r="E168" s="246"/>
      <c r="F168" s="246"/>
      <c r="G168" s="246"/>
      <c r="H168" s="246"/>
      <c r="I168" s="246"/>
      <c r="J168" s="246"/>
      <c r="K168" s="246"/>
      <c r="L168" s="246"/>
      <c r="M168" s="246"/>
      <c r="N168" s="246"/>
      <c r="O168" s="246"/>
      <c r="P168" s="247"/>
      <c r="Q168" s="96"/>
    </row>
    <row r="169" spans="1:17" x14ac:dyDescent="0.35">
      <c r="A169" s="110">
        <f>'Table 6'!A167</f>
        <v>166</v>
      </c>
      <c r="B169" s="119" t="str">
        <f>'Table 6'!B167</f>
        <v>Any beef (not including deli-meat)</v>
      </c>
      <c r="C169" s="111"/>
      <c r="D169" s="111"/>
      <c r="E169" s="111"/>
      <c r="F169" s="111"/>
      <c r="G169" s="112">
        <f t="shared" si="19"/>
        <v>0</v>
      </c>
      <c r="H169" s="112">
        <f t="shared" si="20"/>
        <v>0</v>
      </c>
      <c r="I169" s="113">
        <f t="shared" si="21"/>
        <v>0</v>
      </c>
      <c r="J169" s="113">
        <f t="shared" si="22"/>
        <v>0</v>
      </c>
      <c r="K169" s="114">
        <f>'Table 6'!P167</f>
        <v>79.621243311317542</v>
      </c>
      <c r="L169" s="115" t="str">
        <f t="shared" si="23"/>
        <v/>
      </c>
      <c r="M169" s="115" t="str">
        <f t="shared" si="24"/>
        <v/>
      </c>
      <c r="N169" s="116">
        <f>HLOOKUP($P$1,'Table 6'!$B$2:$P$383,A169,FALSE)</f>
        <v>79.621243311317542</v>
      </c>
      <c r="O169" s="115" t="str">
        <f t="shared" si="25"/>
        <v/>
      </c>
      <c r="P169" s="115" t="str">
        <f t="shared" si="26"/>
        <v/>
      </c>
      <c r="Q169" s="96"/>
    </row>
    <row r="170" spans="1:17" x14ac:dyDescent="0.35">
      <c r="A170" s="110">
        <f>'Table 6'!A168</f>
        <v>167</v>
      </c>
      <c r="B170" s="119" t="str">
        <f>'Table 6'!B168</f>
        <v>Any ground beef</v>
      </c>
      <c r="C170" s="111"/>
      <c r="D170" s="111"/>
      <c r="E170" s="111"/>
      <c r="F170" s="111"/>
      <c r="G170" s="112">
        <f t="shared" si="19"/>
        <v>0</v>
      </c>
      <c r="H170" s="112">
        <f t="shared" si="20"/>
        <v>0</v>
      </c>
      <c r="I170" s="113">
        <f t="shared" si="21"/>
        <v>0</v>
      </c>
      <c r="J170" s="113">
        <f t="shared" si="22"/>
        <v>0</v>
      </c>
      <c r="K170" s="114">
        <f>'Table 6'!P168</f>
        <v>68.66392534566603</v>
      </c>
      <c r="L170" s="115" t="str">
        <f t="shared" si="23"/>
        <v/>
      </c>
      <c r="M170" s="115" t="str">
        <f t="shared" si="24"/>
        <v/>
      </c>
      <c r="N170" s="116">
        <f>HLOOKUP($P$1,'Table 6'!$B$2:$P$383,A170,FALSE)</f>
        <v>68.66392534566603</v>
      </c>
      <c r="O170" s="115" t="str">
        <f t="shared" si="25"/>
        <v/>
      </c>
      <c r="P170" s="115" t="str">
        <f t="shared" si="26"/>
        <v/>
      </c>
      <c r="Q170" s="96"/>
    </row>
    <row r="171" spans="1:17" x14ac:dyDescent="0.35">
      <c r="A171" s="110">
        <f>'Table 6'!A169</f>
        <v>168</v>
      </c>
      <c r="B171" s="119" t="str">
        <f>'Table 6'!B169</f>
        <v>Ground beef consumed raw or undercooked</v>
      </c>
      <c r="C171" s="111"/>
      <c r="D171" s="111"/>
      <c r="E171" s="111"/>
      <c r="F171" s="111"/>
      <c r="G171" s="112">
        <f t="shared" si="19"/>
        <v>0</v>
      </c>
      <c r="H171" s="112">
        <f t="shared" si="20"/>
        <v>0</v>
      </c>
      <c r="I171" s="113">
        <f t="shared" si="21"/>
        <v>0</v>
      </c>
      <c r="J171" s="113">
        <f t="shared" si="22"/>
        <v>0</v>
      </c>
      <c r="K171" s="114">
        <f>'Table 6'!P169</f>
        <v>2.8413550209751017</v>
      </c>
      <c r="L171" s="115" t="str">
        <f t="shared" si="23"/>
        <v/>
      </c>
      <c r="M171" s="115" t="str">
        <f t="shared" si="24"/>
        <v/>
      </c>
      <c r="N171" s="116">
        <f>HLOOKUP($P$1,'Table 6'!$B$2:$P$383,A171,FALSE)</f>
        <v>2.8413550209751017</v>
      </c>
      <c r="O171" s="115" t="str">
        <f t="shared" si="25"/>
        <v/>
      </c>
      <c r="P171" s="115" t="str">
        <f t="shared" si="26"/>
        <v/>
      </c>
      <c r="Q171" s="96"/>
    </row>
    <row r="172" spans="1:17" x14ac:dyDescent="0.35">
      <c r="A172" s="110">
        <f>'Table 6'!A170</f>
        <v>169</v>
      </c>
      <c r="B172" s="119" t="str">
        <f>'Table 6'!B170</f>
        <v>Any other ground beef*</v>
      </c>
      <c r="C172" s="111"/>
      <c r="D172" s="111"/>
      <c r="E172" s="111"/>
      <c r="F172" s="111"/>
      <c r="G172" s="112">
        <f t="shared" si="19"/>
        <v>0</v>
      </c>
      <c r="H172" s="112">
        <f t="shared" si="20"/>
        <v>0</v>
      </c>
      <c r="I172" s="113">
        <f t="shared" si="21"/>
        <v>0</v>
      </c>
      <c r="J172" s="113">
        <f t="shared" si="22"/>
        <v>0</v>
      </c>
      <c r="K172" s="114">
        <f>'Table 6'!P170</f>
        <v>44.3</v>
      </c>
      <c r="L172" s="115" t="str">
        <f t="shared" si="23"/>
        <v/>
      </c>
      <c r="M172" s="115" t="str">
        <f t="shared" si="24"/>
        <v/>
      </c>
      <c r="N172" s="116">
        <f>HLOOKUP($P$1,'Table 6'!$B$2:$P$383,A172,FALSE)</f>
        <v>44.3</v>
      </c>
      <c r="O172" s="115" t="str">
        <f t="shared" si="25"/>
        <v/>
      </c>
      <c r="P172" s="115" t="str">
        <f t="shared" si="26"/>
        <v/>
      </c>
      <c r="Q172" s="96"/>
    </row>
    <row r="173" spans="1:17" x14ac:dyDescent="0.35">
      <c r="A173" s="110">
        <f>'Table 6'!A171</f>
        <v>170</v>
      </c>
      <c r="B173" s="119" t="str">
        <f>'Table 6'!B171</f>
        <v>Any hamburgers</v>
      </c>
      <c r="C173" s="111"/>
      <c r="D173" s="111"/>
      <c r="E173" s="111"/>
      <c r="F173" s="111"/>
      <c r="G173" s="112">
        <f t="shared" si="19"/>
        <v>0</v>
      </c>
      <c r="H173" s="112">
        <f t="shared" si="20"/>
        <v>0</v>
      </c>
      <c r="I173" s="113">
        <f t="shared" si="21"/>
        <v>0</v>
      </c>
      <c r="J173" s="113">
        <f t="shared" si="22"/>
        <v>0</v>
      </c>
      <c r="K173" s="114">
        <f>'Table 6'!P171</f>
        <v>44.54476240905359</v>
      </c>
      <c r="L173" s="115" t="str">
        <f t="shared" si="23"/>
        <v/>
      </c>
      <c r="M173" s="115" t="str">
        <f t="shared" si="24"/>
        <v/>
      </c>
      <c r="N173" s="116">
        <f>HLOOKUP($P$1,'Table 6'!$B$2:$P$383,A173,FALSE)</f>
        <v>44.54476240905359</v>
      </c>
      <c r="O173" s="115" t="str">
        <f t="shared" si="25"/>
        <v/>
      </c>
      <c r="P173" s="115" t="str">
        <f t="shared" si="26"/>
        <v/>
      </c>
      <c r="Q173" s="96"/>
    </row>
    <row r="174" spans="1:17" x14ac:dyDescent="0.35">
      <c r="A174" s="110">
        <f>'Table 6'!A172</f>
        <v>171</v>
      </c>
      <c r="B174" s="119" t="str">
        <f>'Table 6'!B172</f>
        <v xml:space="preserve">        Store-bought frozen beef patties</v>
      </c>
      <c r="C174" s="111"/>
      <c r="D174" s="111"/>
      <c r="E174" s="111"/>
      <c r="F174" s="111"/>
      <c r="G174" s="112">
        <f t="shared" si="19"/>
        <v>0</v>
      </c>
      <c r="H174" s="112">
        <f t="shared" si="20"/>
        <v>0</v>
      </c>
      <c r="I174" s="113">
        <f t="shared" si="21"/>
        <v>0</v>
      </c>
      <c r="J174" s="113">
        <f t="shared" si="22"/>
        <v>0</v>
      </c>
      <c r="K174" s="114">
        <f>'Table 6'!P172</f>
        <v>14.655629024755482</v>
      </c>
      <c r="L174" s="115" t="str">
        <f t="shared" si="23"/>
        <v/>
      </c>
      <c r="M174" s="115" t="str">
        <f t="shared" si="24"/>
        <v/>
      </c>
      <c r="N174" s="116">
        <f>HLOOKUP($P$1,'Table 6'!$B$2:$P$383,A174,FALSE)</f>
        <v>14.655629024755482</v>
      </c>
      <c r="O174" s="115" t="str">
        <f t="shared" si="25"/>
        <v/>
      </c>
      <c r="P174" s="115" t="str">
        <f t="shared" si="26"/>
        <v/>
      </c>
      <c r="Q174" s="96"/>
    </row>
    <row r="175" spans="1:17" x14ac:dyDescent="0.35">
      <c r="A175" s="110">
        <f>'Table 6'!A173</f>
        <v>172</v>
      </c>
      <c r="B175" s="119" t="str">
        <f>'Table 6'!B173</f>
        <v>Home-made hamburgers*</v>
      </c>
      <c r="C175" s="111"/>
      <c r="D175" s="111"/>
      <c r="E175" s="111"/>
      <c r="F175" s="111"/>
      <c r="G175" s="112">
        <f t="shared" si="19"/>
        <v>0</v>
      </c>
      <c r="H175" s="112">
        <f t="shared" si="20"/>
        <v>0</v>
      </c>
      <c r="I175" s="113">
        <f t="shared" si="21"/>
        <v>0</v>
      </c>
      <c r="J175" s="113">
        <f t="shared" si="22"/>
        <v>0</v>
      </c>
      <c r="K175" s="114">
        <f>'Table 6'!P173</f>
        <v>21.9</v>
      </c>
      <c r="L175" s="115" t="str">
        <f t="shared" si="23"/>
        <v/>
      </c>
      <c r="M175" s="115" t="str">
        <f t="shared" si="24"/>
        <v/>
      </c>
      <c r="N175" s="116">
        <f>HLOOKUP($P$1,'Table 6'!$B$2:$P$383,A175,FALSE)</f>
        <v>21.9</v>
      </c>
      <c r="O175" s="115" t="str">
        <f t="shared" si="25"/>
        <v/>
      </c>
      <c r="P175" s="115" t="str">
        <f t="shared" si="26"/>
        <v/>
      </c>
      <c r="Q175" s="96"/>
    </row>
    <row r="176" spans="1:17" x14ac:dyDescent="0.35">
      <c r="A176" s="110">
        <f>'Table 6'!A174</f>
        <v>173</v>
      </c>
      <c r="B176" s="119" t="str">
        <f>'Table 6'!B174</f>
        <v>Hamburgers from a restaurant or fast food establishment*</v>
      </c>
      <c r="C176" s="111"/>
      <c r="D176" s="111"/>
      <c r="E176" s="111"/>
      <c r="F176" s="111"/>
      <c r="G176" s="112">
        <f t="shared" si="19"/>
        <v>0</v>
      </c>
      <c r="H176" s="112">
        <f t="shared" si="20"/>
        <v>0</v>
      </c>
      <c r="I176" s="113">
        <f t="shared" si="21"/>
        <v>0</v>
      </c>
      <c r="J176" s="113">
        <f t="shared" si="22"/>
        <v>0</v>
      </c>
      <c r="K176" s="114">
        <f>'Table 6'!P174</f>
        <v>16.100000000000001</v>
      </c>
      <c r="L176" s="115" t="str">
        <f t="shared" si="23"/>
        <v/>
      </c>
      <c r="M176" s="115" t="str">
        <f t="shared" si="24"/>
        <v/>
      </c>
      <c r="N176" s="116">
        <f>HLOOKUP($P$1,'Table 6'!$B$2:$P$383,A176,FALSE)</f>
        <v>16.100000000000001</v>
      </c>
      <c r="O176" s="115" t="str">
        <f t="shared" si="25"/>
        <v/>
      </c>
      <c r="P176" s="115" t="str">
        <f t="shared" si="26"/>
        <v/>
      </c>
      <c r="Q176" s="96"/>
    </row>
    <row r="177" spans="1:17" x14ac:dyDescent="0.35">
      <c r="A177" s="110">
        <f>'Table 6'!A175</f>
        <v>174</v>
      </c>
      <c r="B177" s="119" t="str">
        <f>'Table 6'!B175</f>
        <v>Raw beef</v>
      </c>
      <c r="C177" s="111"/>
      <c r="D177" s="111"/>
      <c r="E177" s="111"/>
      <c r="F177" s="111"/>
      <c r="G177" s="112">
        <f t="shared" si="19"/>
        <v>0</v>
      </c>
      <c r="H177" s="112">
        <f t="shared" si="20"/>
        <v>0</v>
      </c>
      <c r="I177" s="113">
        <f t="shared" si="21"/>
        <v>0</v>
      </c>
      <c r="J177" s="113">
        <f t="shared" si="22"/>
        <v>0</v>
      </c>
      <c r="K177" s="114">
        <f>'Table 6'!P175</f>
        <v>4.2907417869614459</v>
      </c>
      <c r="L177" s="115" t="str">
        <f t="shared" si="23"/>
        <v/>
      </c>
      <c r="M177" s="115" t="str">
        <f t="shared" si="24"/>
        <v/>
      </c>
      <c r="N177" s="116">
        <f>HLOOKUP($P$1,'Table 6'!$B$2:$P$383,A177,FALSE)</f>
        <v>4.2907417869614459</v>
      </c>
      <c r="O177" s="115" t="str">
        <f t="shared" si="25"/>
        <v/>
      </c>
      <c r="P177" s="115" t="str">
        <f t="shared" si="26"/>
        <v/>
      </c>
      <c r="Q177" s="96"/>
    </row>
    <row r="178" spans="1:17" x14ac:dyDescent="0.35">
      <c r="A178" s="110">
        <f>'Table 6'!A176</f>
        <v>175</v>
      </c>
      <c r="B178" s="119" t="str">
        <f>'Table 6'!B176</f>
        <v>Steak</v>
      </c>
      <c r="C178" s="111"/>
      <c r="D178" s="111"/>
      <c r="E178" s="111"/>
      <c r="F178" s="111"/>
      <c r="G178" s="112">
        <f t="shared" si="19"/>
        <v>0</v>
      </c>
      <c r="H178" s="112">
        <f t="shared" si="20"/>
        <v>0</v>
      </c>
      <c r="I178" s="113">
        <f t="shared" si="21"/>
        <v>0</v>
      </c>
      <c r="J178" s="113">
        <f t="shared" si="22"/>
        <v>0</v>
      </c>
      <c r="K178" s="114">
        <f>'Table 6'!P176</f>
        <v>33.113382811482225</v>
      </c>
      <c r="L178" s="115" t="str">
        <f t="shared" si="23"/>
        <v/>
      </c>
      <c r="M178" s="115" t="str">
        <f t="shared" si="24"/>
        <v/>
      </c>
      <c r="N178" s="116">
        <f>HLOOKUP($P$1,'Table 6'!$B$2:$P$383,A178,FALSE)</f>
        <v>33.113382811482225</v>
      </c>
      <c r="O178" s="115" t="str">
        <f t="shared" si="25"/>
        <v/>
      </c>
      <c r="P178" s="115" t="str">
        <f t="shared" si="26"/>
        <v/>
      </c>
      <c r="Q178" s="96"/>
    </row>
    <row r="179" spans="1:17" x14ac:dyDescent="0.35">
      <c r="A179" s="110">
        <f>'Table 6'!A177</f>
        <v>176</v>
      </c>
      <c r="B179" s="119" t="str">
        <f>'Table 6'!B177</f>
        <v>Stewing beef</v>
      </c>
      <c r="C179" s="111"/>
      <c r="D179" s="111"/>
      <c r="E179" s="111"/>
      <c r="F179" s="111"/>
      <c r="G179" s="112">
        <f t="shared" si="19"/>
        <v>0</v>
      </c>
      <c r="H179" s="112">
        <f t="shared" si="20"/>
        <v>0</v>
      </c>
      <c r="I179" s="113">
        <f t="shared" si="21"/>
        <v>0</v>
      </c>
      <c r="J179" s="113">
        <f t="shared" si="22"/>
        <v>0</v>
      </c>
      <c r="K179" s="114">
        <f>'Table 6'!P177</f>
        <v>17.90651528645623</v>
      </c>
      <c r="L179" s="115" t="str">
        <f t="shared" si="23"/>
        <v/>
      </c>
      <c r="M179" s="115" t="str">
        <f t="shared" si="24"/>
        <v/>
      </c>
      <c r="N179" s="116">
        <f>HLOOKUP($P$1,'Table 6'!$B$2:$P$383,A179,FALSE)</f>
        <v>17.90651528645623</v>
      </c>
      <c r="O179" s="115" t="str">
        <f t="shared" si="25"/>
        <v/>
      </c>
      <c r="P179" s="115" t="str">
        <f t="shared" si="26"/>
        <v/>
      </c>
      <c r="Q179" s="96"/>
    </row>
    <row r="180" spans="1:17" x14ac:dyDescent="0.35">
      <c r="A180" s="110">
        <f>'Table 6'!A178</f>
        <v>177</v>
      </c>
      <c r="B180" s="119" t="str">
        <f>'Table 6'!B178</f>
        <v>Veal</v>
      </c>
      <c r="C180" s="111"/>
      <c r="D180" s="111"/>
      <c r="E180" s="111"/>
      <c r="F180" s="111"/>
      <c r="G180" s="112">
        <f t="shared" si="19"/>
        <v>0</v>
      </c>
      <c r="H180" s="112">
        <f t="shared" si="20"/>
        <v>0</v>
      </c>
      <c r="I180" s="113">
        <f t="shared" si="21"/>
        <v>0</v>
      </c>
      <c r="J180" s="113">
        <f t="shared" si="22"/>
        <v>0</v>
      </c>
      <c r="K180" s="114">
        <f>'Table 6'!P178</f>
        <v>6.0669356700439288</v>
      </c>
      <c r="L180" s="115" t="str">
        <f t="shared" si="23"/>
        <v/>
      </c>
      <c r="M180" s="115" t="str">
        <f t="shared" si="24"/>
        <v/>
      </c>
      <c r="N180" s="116">
        <f>HLOOKUP($P$1,'Table 6'!$B$2:$P$383,A180,FALSE)</f>
        <v>6.0669356700439288</v>
      </c>
      <c r="O180" s="115" t="str">
        <f t="shared" si="25"/>
        <v/>
      </c>
      <c r="P180" s="115" t="str">
        <f t="shared" si="26"/>
        <v/>
      </c>
      <c r="Q180" s="96"/>
    </row>
    <row r="181" spans="1:17" x14ac:dyDescent="0.35">
      <c r="A181" s="110">
        <f>'Table 6'!A179</f>
        <v>178</v>
      </c>
      <c r="B181" s="119" t="str">
        <f>'Table 6'!B179</f>
        <v>Beef sausage (excluding dried)</v>
      </c>
      <c r="C181" s="111"/>
      <c r="D181" s="111"/>
      <c r="E181" s="111"/>
      <c r="F181" s="111"/>
      <c r="G181" s="112">
        <f t="shared" si="19"/>
        <v>0</v>
      </c>
      <c r="H181" s="112">
        <f t="shared" si="20"/>
        <v>0</v>
      </c>
      <c r="I181" s="113">
        <f t="shared" si="21"/>
        <v>0</v>
      </c>
      <c r="J181" s="113">
        <f t="shared" si="22"/>
        <v>0</v>
      </c>
      <c r="K181" s="114">
        <f>'Table 6'!P179</f>
        <v>14.702403358329686</v>
      </c>
      <c r="L181" s="115" t="str">
        <f t="shared" si="23"/>
        <v/>
      </c>
      <c r="M181" s="115" t="str">
        <f t="shared" si="24"/>
        <v/>
      </c>
      <c r="N181" s="116">
        <f>HLOOKUP($P$1,'Table 6'!$B$2:$P$383,A181,FALSE)</f>
        <v>14.702403358329686</v>
      </c>
      <c r="O181" s="115" t="str">
        <f t="shared" si="25"/>
        <v/>
      </c>
      <c r="P181" s="115" t="str">
        <f t="shared" si="26"/>
        <v/>
      </c>
      <c r="Q181" s="96"/>
    </row>
    <row r="182" spans="1:17" x14ac:dyDescent="0.35">
      <c r="A182" s="110">
        <f>'Table 6'!A180</f>
        <v>179</v>
      </c>
      <c r="B182" s="119" t="str">
        <f>'Table 6'!B180</f>
        <v>Other whole-cut beef products</v>
      </c>
      <c r="C182" s="111"/>
      <c r="D182" s="111"/>
      <c r="E182" s="111"/>
      <c r="F182" s="111"/>
      <c r="G182" s="112">
        <f t="shared" si="19"/>
        <v>0</v>
      </c>
      <c r="H182" s="112">
        <f t="shared" si="20"/>
        <v>0</v>
      </c>
      <c r="I182" s="113">
        <f t="shared" si="21"/>
        <v>0</v>
      </c>
      <c r="J182" s="113">
        <f t="shared" si="22"/>
        <v>0</v>
      </c>
      <c r="K182" s="114">
        <f>'Table 6'!P180</f>
        <v>23.108021205505803</v>
      </c>
      <c r="L182" s="115" t="str">
        <f t="shared" si="23"/>
        <v/>
      </c>
      <c r="M182" s="115" t="str">
        <f t="shared" si="24"/>
        <v/>
      </c>
      <c r="N182" s="116">
        <f>HLOOKUP($P$1,'Table 6'!$B$2:$P$383,A182,FALSE)</f>
        <v>23.108021205505803</v>
      </c>
      <c r="O182" s="115" t="str">
        <f t="shared" si="25"/>
        <v/>
      </c>
      <c r="P182" s="115" t="str">
        <f t="shared" si="26"/>
        <v/>
      </c>
      <c r="Q182" s="96"/>
    </row>
    <row r="183" spans="1:17" x14ac:dyDescent="0.35">
      <c r="A183" s="110">
        <f>'Table 6'!A181</f>
        <v>180</v>
      </c>
      <c r="B183" s="245" t="str">
        <f>'Table 6'!B181</f>
        <v>PORK</v>
      </c>
      <c r="C183" s="246"/>
      <c r="D183" s="246"/>
      <c r="E183" s="246"/>
      <c r="F183" s="246"/>
      <c r="G183" s="246"/>
      <c r="H183" s="246"/>
      <c r="I183" s="246"/>
      <c r="J183" s="246"/>
      <c r="K183" s="246"/>
      <c r="L183" s="246"/>
      <c r="M183" s="246"/>
      <c r="N183" s="246"/>
      <c r="O183" s="246"/>
      <c r="P183" s="247"/>
      <c r="Q183" s="96"/>
    </row>
    <row r="184" spans="1:17" x14ac:dyDescent="0.35">
      <c r="A184" s="110">
        <f>'Table 6'!A182</f>
        <v>181</v>
      </c>
      <c r="B184" s="119" t="str">
        <f>'Table 6'!B182</f>
        <v>Any pork (not including deli-meat)</v>
      </c>
      <c r="C184" s="111"/>
      <c r="D184" s="111"/>
      <c r="E184" s="111"/>
      <c r="F184" s="111"/>
      <c r="G184" s="112">
        <f t="shared" si="19"/>
        <v>0</v>
      </c>
      <c r="H184" s="112">
        <f t="shared" si="20"/>
        <v>0</v>
      </c>
      <c r="I184" s="113">
        <f t="shared" si="21"/>
        <v>0</v>
      </c>
      <c r="J184" s="113">
        <f t="shared" si="22"/>
        <v>0</v>
      </c>
      <c r="K184" s="114">
        <f>'Table 6'!P182</f>
        <v>58.937868136329172</v>
      </c>
      <c r="L184" s="115" t="str">
        <f t="shared" si="23"/>
        <v/>
      </c>
      <c r="M184" s="115" t="str">
        <f t="shared" si="24"/>
        <v/>
      </c>
      <c r="N184" s="116">
        <f>HLOOKUP($P$1,'Table 6'!$B$2:$P$383,A184,FALSE)</f>
        <v>58.937868136329172</v>
      </c>
      <c r="O184" s="115" t="str">
        <f t="shared" si="25"/>
        <v/>
      </c>
      <c r="P184" s="115" t="str">
        <f t="shared" si="26"/>
        <v/>
      </c>
      <c r="Q184" s="96"/>
    </row>
    <row r="185" spans="1:17" x14ac:dyDescent="0.35">
      <c r="A185" s="110">
        <f>'Table 6'!A183</f>
        <v>182</v>
      </c>
      <c r="B185" s="119" t="str">
        <f>'Table 6'!B183</f>
        <v>Ground pork</v>
      </c>
      <c r="C185" s="111"/>
      <c r="D185" s="111"/>
      <c r="E185" s="111"/>
      <c r="F185" s="111"/>
      <c r="G185" s="112">
        <f t="shared" si="19"/>
        <v>0</v>
      </c>
      <c r="H185" s="112">
        <f t="shared" si="20"/>
        <v>0</v>
      </c>
      <c r="I185" s="113">
        <f t="shared" si="21"/>
        <v>0</v>
      </c>
      <c r="J185" s="113">
        <f t="shared" si="22"/>
        <v>0</v>
      </c>
      <c r="K185" s="114">
        <f>'Table 6'!P183</f>
        <v>15.328670988864074</v>
      </c>
      <c r="L185" s="115" t="str">
        <f t="shared" si="23"/>
        <v/>
      </c>
      <c r="M185" s="115" t="str">
        <f t="shared" si="24"/>
        <v/>
      </c>
      <c r="N185" s="116">
        <f>HLOOKUP($P$1,'Table 6'!$B$2:$P$383,A185,FALSE)</f>
        <v>15.328670988864074</v>
      </c>
      <c r="O185" s="115" t="str">
        <f t="shared" si="25"/>
        <v/>
      </c>
      <c r="P185" s="115" t="str">
        <f t="shared" si="26"/>
        <v/>
      </c>
      <c r="Q185" s="96"/>
    </row>
    <row r="186" spans="1:17" x14ac:dyDescent="0.35">
      <c r="A186" s="110">
        <f>'Table 6'!A184</f>
        <v>183</v>
      </c>
      <c r="B186" s="119" t="str">
        <f>'Table 6'!B184</f>
        <v>Pork sausage</v>
      </c>
      <c r="C186" s="111"/>
      <c r="D186" s="111"/>
      <c r="E186" s="111"/>
      <c r="F186" s="111"/>
      <c r="G186" s="112">
        <f t="shared" si="19"/>
        <v>0</v>
      </c>
      <c r="H186" s="112">
        <f t="shared" si="20"/>
        <v>0</v>
      </c>
      <c r="I186" s="113">
        <f t="shared" si="21"/>
        <v>0</v>
      </c>
      <c r="J186" s="113">
        <f t="shared" si="22"/>
        <v>0</v>
      </c>
      <c r="K186" s="114">
        <f>'Table 6'!P184</f>
        <v>29.328093844201824</v>
      </c>
      <c r="L186" s="115" t="str">
        <f t="shared" si="23"/>
        <v/>
      </c>
      <c r="M186" s="115" t="str">
        <f t="shared" si="24"/>
        <v/>
      </c>
      <c r="N186" s="116">
        <f>HLOOKUP($P$1,'Table 6'!$B$2:$P$383,A186,FALSE)</f>
        <v>29.328093844201824</v>
      </c>
      <c r="O186" s="115" t="str">
        <f t="shared" si="25"/>
        <v/>
      </c>
      <c r="P186" s="115" t="str">
        <f t="shared" si="26"/>
        <v/>
      </c>
      <c r="Q186" s="96"/>
    </row>
    <row r="187" spans="1:17" x14ac:dyDescent="0.35">
      <c r="A187" s="110">
        <f>'Table 6'!A185</f>
        <v>184</v>
      </c>
      <c r="B187" s="119" t="str">
        <f>'Table 6'!B185</f>
        <v>Pork pieces or parts</v>
      </c>
      <c r="C187" s="111"/>
      <c r="D187" s="111"/>
      <c r="E187" s="111"/>
      <c r="F187" s="111"/>
      <c r="G187" s="112">
        <f t="shared" si="19"/>
        <v>0</v>
      </c>
      <c r="H187" s="112">
        <f t="shared" si="20"/>
        <v>0</v>
      </c>
      <c r="I187" s="113">
        <f t="shared" si="21"/>
        <v>0</v>
      </c>
      <c r="J187" s="113">
        <f t="shared" si="22"/>
        <v>0</v>
      </c>
      <c r="K187" s="114">
        <f>'Table 6'!P185</f>
        <v>41.57346345032758</v>
      </c>
      <c r="L187" s="115" t="str">
        <f t="shared" si="23"/>
        <v/>
      </c>
      <c r="M187" s="115" t="str">
        <f t="shared" si="24"/>
        <v/>
      </c>
      <c r="N187" s="116">
        <f>HLOOKUP($P$1,'Table 6'!$B$2:$P$383,A187,FALSE)</f>
        <v>41.57346345032758</v>
      </c>
      <c r="O187" s="115" t="str">
        <f t="shared" si="25"/>
        <v/>
      </c>
      <c r="P187" s="115" t="str">
        <f t="shared" si="26"/>
        <v/>
      </c>
      <c r="Q187" s="96"/>
    </row>
    <row r="188" spans="1:17" x14ac:dyDescent="0.35">
      <c r="A188" s="110">
        <f>'Table 6'!A186</f>
        <v>185</v>
      </c>
      <c r="B188" s="119" t="str">
        <f>'Table 6'!B186</f>
        <v>Pork eaten raw or with pink still showing</v>
      </c>
      <c r="C188" s="111"/>
      <c r="D188" s="111"/>
      <c r="E188" s="111"/>
      <c r="F188" s="111"/>
      <c r="G188" s="112">
        <f t="shared" si="19"/>
        <v>0</v>
      </c>
      <c r="H188" s="112">
        <f t="shared" si="20"/>
        <v>0</v>
      </c>
      <c r="I188" s="113">
        <f t="shared" si="21"/>
        <v>0</v>
      </c>
      <c r="J188" s="113">
        <f t="shared" si="22"/>
        <v>0</v>
      </c>
      <c r="K188" s="114">
        <f>'Table 6'!P186</f>
        <v>3.4530055682681819</v>
      </c>
      <c r="L188" s="115" t="str">
        <f t="shared" si="23"/>
        <v/>
      </c>
      <c r="M188" s="115" t="str">
        <f t="shared" si="24"/>
        <v/>
      </c>
      <c r="N188" s="116">
        <f>HLOOKUP($P$1,'Table 6'!$B$2:$P$383,A188,FALSE)</f>
        <v>3.4530055682681819</v>
      </c>
      <c r="O188" s="115" t="str">
        <f t="shared" si="25"/>
        <v/>
      </c>
      <c r="P188" s="115" t="str">
        <f t="shared" si="26"/>
        <v/>
      </c>
      <c r="Q188" s="96"/>
    </row>
    <row r="189" spans="1:17" x14ac:dyDescent="0.35">
      <c r="A189" s="110">
        <f>'Table 6'!A187</f>
        <v>186</v>
      </c>
      <c r="B189" s="119" t="str">
        <f>'Table 6'!B187</f>
        <v>Ham (not including deli-meat)*</v>
      </c>
      <c r="C189" s="111"/>
      <c r="D189" s="111"/>
      <c r="E189" s="111"/>
      <c r="F189" s="111"/>
      <c r="G189" s="112">
        <f t="shared" si="19"/>
        <v>0</v>
      </c>
      <c r="H189" s="112">
        <f t="shared" si="20"/>
        <v>0</v>
      </c>
      <c r="I189" s="113">
        <f t="shared" si="21"/>
        <v>0</v>
      </c>
      <c r="J189" s="113">
        <f t="shared" si="22"/>
        <v>0</v>
      </c>
      <c r="K189" s="114">
        <f>'Table 6'!P187</f>
        <v>15</v>
      </c>
      <c r="L189" s="115" t="str">
        <f t="shared" si="23"/>
        <v/>
      </c>
      <c r="M189" s="115" t="str">
        <f t="shared" si="24"/>
        <v/>
      </c>
      <c r="N189" s="116">
        <f>HLOOKUP($P$1,'Table 6'!$B$2:$P$383,A189,FALSE)</f>
        <v>15</v>
      </c>
      <c r="O189" s="115" t="str">
        <f t="shared" si="25"/>
        <v/>
      </c>
      <c r="P189" s="115" t="str">
        <f t="shared" si="26"/>
        <v/>
      </c>
      <c r="Q189" s="96"/>
    </row>
    <row r="190" spans="1:17" x14ac:dyDescent="0.35">
      <c r="A190" s="110">
        <f>'Table 6'!A188</f>
        <v>187</v>
      </c>
      <c r="B190" s="119" t="str">
        <f>'Table 6'!B188</f>
        <v>Bacon*</v>
      </c>
      <c r="C190" s="111"/>
      <c r="D190" s="111"/>
      <c r="E190" s="111"/>
      <c r="F190" s="111"/>
      <c r="G190" s="112">
        <f t="shared" si="19"/>
        <v>0</v>
      </c>
      <c r="H190" s="112">
        <f t="shared" si="20"/>
        <v>0</v>
      </c>
      <c r="I190" s="113">
        <f t="shared" si="21"/>
        <v>0</v>
      </c>
      <c r="J190" s="113">
        <f t="shared" si="22"/>
        <v>0</v>
      </c>
      <c r="K190" s="114">
        <f>'Table 6'!P188</f>
        <v>27.2</v>
      </c>
      <c r="L190" s="115" t="str">
        <f t="shared" si="23"/>
        <v/>
      </c>
      <c r="M190" s="115" t="str">
        <f t="shared" si="24"/>
        <v/>
      </c>
      <c r="N190" s="116">
        <f>HLOOKUP($P$1,'Table 6'!$B$2:$P$383,A190,FALSE)</f>
        <v>27.2</v>
      </c>
      <c r="O190" s="115" t="str">
        <f t="shared" si="25"/>
        <v/>
      </c>
      <c r="P190" s="115" t="str">
        <f t="shared" si="26"/>
        <v/>
      </c>
      <c r="Q190" s="96"/>
    </row>
    <row r="191" spans="1:17" x14ac:dyDescent="0.35">
      <c r="A191" s="110">
        <f>'Table 6'!A189</f>
        <v>188</v>
      </c>
      <c r="B191" s="245" t="str">
        <f>'Table 6'!B189</f>
        <v>POULTRY</v>
      </c>
      <c r="C191" s="246"/>
      <c r="D191" s="246"/>
      <c r="E191" s="246"/>
      <c r="F191" s="246"/>
      <c r="G191" s="246"/>
      <c r="H191" s="246"/>
      <c r="I191" s="246"/>
      <c r="J191" s="246"/>
      <c r="K191" s="246"/>
      <c r="L191" s="246"/>
      <c r="M191" s="246"/>
      <c r="N191" s="246"/>
      <c r="O191" s="246"/>
      <c r="P191" s="247"/>
      <c r="Q191" s="96"/>
    </row>
    <row r="192" spans="1:17" x14ac:dyDescent="0.35">
      <c r="A192" s="110">
        <f>'Table 6'!A190</f>
        <v>189</v>
      </c>
      <c r="B192" s="119" t="str">
        <f>'Table 6'!B190</f>
        <v>Any chicken (not including deli-meat)</v>
      </c>
      <c r="C192" s="111"/>
      <c r="D192" s="111"/>
      <c r="E192" s="111"/>
      <c r="F192" s="111"/>
      <c r="G192" s="112">
        <f t="shared" si="19"/>
        <v>0</v>
      </c>
      <c r="H192" s="112">
        <f t="shared" si="20"/>
        <v>0</v>
      </c>
      <c r="I192" s="113">
        <f t="shared" si="21"/>
        <v>0</v>
      </c>
      <c r="J192" s="113">
        <f t="shared" si="22"/>
        <v>0</v>
      </c>
      <c r="K192" s="114">
        <f>'Table 6'!P190</f>
        <v>86.527799911509135</v>
      </c>
      <c r="L192" s="115" t="str">
        <f t="shared" si="23"/>
        <v/>
      </c>
      <c r="M192" s="115" t="str">
        <f t="shared" si="24"/>
        <v/>
      </c>
      <c r="N192" s="116">
        <f>HLOOKUP($P$1,'Table 6'!$B$2:$P$383,A192,FALSE)</f>
        <v>86.527799911509135</v>
      </c>
      <c r="O192" s="115" t="str">
        <f t="shared" si="25"/>
        <v/>
      </c>
      <c r="P192" s="115" t="str">
        <f t="shared" si="26"/>
        <v/>
      </c>
      <c r="Q192" s="96"/>
    </row>
    <row r="193" spans="1:17" x14ac:dyDescent="0.35">
      <c r="A193" s="110">
        <f>'Table 6'!A191</f>
        <v>190</v>
      </c>
      <c r="B193" s="119" t="str">
        <f>'Table 6'!B191</f>
        <v>Store-bought breaded chicken</v>
      </c>
      <c r="C193" s="111"/>
      <c r="D193" s="111"/>
      <c r="E193" s="111"/>
      <c r="F193" s="111"/>
      <c r="G193" s="112">
        <f t="shared" si="19"/>
        <v>0</v>
      </c>
      <c r="H193" s="112">
        <f t="shared" si="20"/>
        <v>0</v>
      </c>
      <c r="I193" s="113">
        <f t="shared" si="21"/>
        <v>0</v>
      </c>
      <c r="J193" s="113">
        <f t="shared" si="22"/>
        <v>0</v>
      </c>
      <c r="K193" s="114">
        <f>'Table 6'!P191</f>
        <v>33.122380520658936</v>
      </c>
      <c r="L193" s="115" t="str">
        <f t="shared" si="23"/>
        <v/>
      </c>
      <c r="M193" s="115" t="str">
        <f t="shared" si="24"/>
        <v/>
      </c>
      <c r="N193" s="116">
        <f>HLOOKUP($P$1,'Table 6'!$B$2:$P$383,A193,FALSE)</f>
        <v>33.122380520658936</v>
      </c>
      <c r="O193" s="115" t="str">
        <f t="shared" si="25"/>
        <v/>
      </c>
      <c r="P193" s="115" t="str">
        <f t="shared" si="26"/>
        <v/>
      </c>
      <c r="Q193" s="96"/>
    </row>
    <row r="194" spans="1:17" x14ac:dyDescent="0.35">
      <c r="A194" s="110">
        <f>'Table 6'!A192</f>
        <v>191</v>
      </c>
      <c r="B194" s="119" t="str">
        <f>'Table 6'!B192</f>
        <v>Store-bought breaded chicken purchased frozen</v>
      </c>
      <c r="C194" s="111"/>
      <c r="D194" s="111"/>
      <c r="E194" s="111"/>
      <c r="F194" s="111"/>
      <c r="G194" s="112">
        <f t="shared" si="19"/>
        <v>0</v>
      </c>
      <c r="H194" s="112">
        <f t="shared" si="20"/>
        <v>0</v>
      </c>
      <c r="I194" s="113">
        <f t="shared" si="21"/>
        <v>0</v>
      </c>
      <c r="J194" s="113">
        <f t="shared" si="22"/>
        <v>0</v>
      </c>
      <c r="K194" s="114">
        <f>'Table 6'!P192</f>
        <v>23.222702161585424</v>
      </c>
      <c r="L194" s="115" t="str">
        <f t="shared" si="23"/>
        <v/>
      </c>
      <c r="M194" s="115" t="str">
        <f t="shared" si="24"/>
        <v/>
      </c>
      <c r="N194" s="116">
        <f>HLOOKUP($P$1,'Table 6'!$B$2:$P$383,A194,FALSE)</f>
        <v>23.222702161585424</v>
      </c>
      <c r="O194" s="115" t="str">
        <f t="shared" si="25"/>
        <v/>
      </c>
      <c r="P194" s="115" t="str">
        <f t="shared" si="26"/>
        <v/>
      </c>
      <c r="Q194" s="96"/>
    </row>
    <row r="195" spans="1:17" x14ac:dyDescent="0.35">
      <c r="A195" s="110">
        <f>'Table 6'!A193</f>
        <v>192</v>
      </c>
      <c r="B195" s="119" t="str">
        <f>'Table 6'!B193</f>
        <v>Store-bought stuffed chicken products</v>
      </c>
      <c r="C195" s="111"/>
      <c r="D195" s="111"/>
      <c r="E195" s="111"/>
      <c r="F195" s="111"/>
      <c r="G195" s="112">
        <f t="shared" si="19"/>
        <v>0</v>
      </c>
      <c r="H195" s="112">
        <f t="shared" si="20"/>
        <v>0</v>
      </c>
      <c r="I195" s="113">
        <f t="shared" si="21"/>
        <v>0</v>
      </c>
      <c r="J195" s="113">
        <f t="shared" si="22"/>
        <v>0</v>
      </c>
      <c r="K195" s="114">
        <f>'Table 6'!P193</f>
        <v>7.1425253531409272</v>
      </c>
      <c r="L195" s="115" t="str">
        <f t="shared" si="23"/>
        <v/>
      </c>
      <c r="M195" s="115" t="str">
        <f t="shared" si="24"/>
        <v/>
      </c>
      <c r="N195" s="116">
        <f>HLOOKUP($P$1,'Table 6'!$B$2:$P$383,A195,FALSE)</f>
        <v>7.1425253531409272</v>
      </c>
      <c r="O195" s="115" t="str">
        <f t="shared" si="25"/>
        <v/>
      </c>
      <c r="P195" s="115" t="str">
        <f t="shared" si="26"/>
        <v/>
      </c>
      <c r="Q195" s="96"/>
    </row>
    <row r="196" spans="1:17" x14ac:dyDescent="0.35">
      <c r="A196" s="110">
        <f>'Table 6'!A194</f>
        <v>193</v>
      </c>
      <c r="B196" s="119" t="str">
        <f>'Table 6'!B194</f>
        <v>Store-bought stuffed chicken products purchased frozen</v>
      </c>
      <c r="C196" s="111"/>
      <c r="D196" s="111"/>
      <c r="E196" s="111"/>
      <c r="F196" s="111"/>
      <c r="G196" s="112">
        <f t="shared" si="19"/>
        <v>0</v>
      </c>
      <c r="H196" s="112">
        <f t="shared" si="20"/>
        <v>0</v>
      </c>
      <c r="I196" s="113">
        <f t="shared" si="21"/>
        <v>0</v>
      </c>
      <c r="J196" s="113">
        <f t="shared" si="22"/>
        <v>0</v>
      </c>
      <c r="K196" s="114">
        <f>'Table 6'!P194</f>
        <v>5.3149794521447529</v>
      </c>
      <c r="L196" s="115" t="str">
        <f t="shared" si="23"/>
        <v/>
      </c>
      <c r="M196" s="115" t="str">
        <f t="shared" si="24"/>
        <v/>
      </c>
      <c r="N196" s="116">
        <f>HLOOKUP($P$1,'Table 6'!$B$2:$P$383,A196,FALSE)</f>
        <v>5.3149794521447529</v>
      </c>
      <c r="O196" s="115" t="str">
        <f t="shared" si="25"/>
        <v/>
      </c>
      <c r="P196" s="115" t="str">
        <f t="shared" si="26"/>
        <v/>
      </c>
      <c r="Q196" s="96"/>
    </row>
    <row r="197" spans="1:17" x14ac:dyDescent="0.35">
      <c r="A197" s="110">
        <f>'Table 6'!A195</f>
        <v>194</v>
      </c>
      <c r="B197" s="119" t="str">
        <f>'Table 6'!B195</f>
        <v>Ground chicken</v>
      </c>
      <c r="C197" s="111"/>
      <c r="D197" s="111"/>
      <c r="E197" s="111"/>
      <c r="F197" s="111"/>
      <c r="G197" s="112">
        <f t="shared" si="19"/>
        <v>0</v>
      </c>
      <c r="H197" s="112">
        <f t="shared" si="20"/>
        <v>0</v>
      </c>
      <c r="I197" s="113">
        <f t="shared" si="21"/>
        <v>0</v>
      </c>
      <c r="J197" s="113">
        <f t="shared" si="22"/>
        <v>0</v>
      </c>
      <c r="K197" s="114">
        <f>'Table 6'!P195</f>
        <v>7.6095214367267099</v>
      </c>
      <c r="L197" s="115" t="str">
        <f t="shared" si="23"/>
        <v/>
      </c>
      <c r="M197" s="115" t="str">
        <f t="shared" si="24"/>
        <v/>
      </c>
      <c r="N197" s="116">
        <f>HLOOKUP($P$1,'Table 6'!$B$2:$P$383,A197,FALSE)</f>
        <v>7.6095214367267099</v>
      </c>
      <c r="O197" s="115" t="str">
        <f t="shared" si="25"/>
        <v/>
      </c>
      <c r="P197" s="115" t="str">
        <f t="shared" si="26"/>
        <v/>
      </c>
      <c r="Q197" s="96"/>
    </row>
    <row r="198" spans="1:17" x14ac:dyDescent="0.35">
      <c r="A198" s="110">
        <f>'Table 6'!A196</f>
        <v>195</v>
      </c>
      <c r="B198" s="119" t="str">
        <f>'Table 6'!B196</f>
        <v>Roasted whole chicken purchased from a store</v>
      </c>
      <c r="C198" s="111"/>
      <c r="D198" s="111"/>
      <c r="E198" s="111"/>
      <c r="F198" s="111"/>
      <c r="G198" s="112">
        <f t="shared" si="19"/>
        <v>0</v>
      </c>
      <c r="H198" s="112">
        <f t="shared" si="20"/>
        <v>0</v>
      </c>
      <c r="I198" s="113">
        <f t="shared" si="21"/>
        <v>0</v>
      </c>
      <c r="J198" s="113">
        <f t="shared" si="22"/>
        <v>0</v>
      </c>
      <c r="K198" s="114">
        <f>'Table 6'!P196</f>
        <v>24.807888772805466</v>
      </c>
      <c r="L198" s="115" t="str">
        <f t="shared" si="23"/>
        <v/>
      </c>
      <c r="M198" s="115" t="str">
        <f t="shared" si="24"/>
        <v/>
      </c>
      <c r="N198" s="116">
        <f>HLOOKUP($P$1,'Table 6'!$B$2:$P$383,A198,FALSE)</f>
        <v>24.807888772805466</v>
      </c>
      <c r="O198" s="115" t="str">
        <f t="shared" si="25"/>
        <v/>
      </c>
      <c r="P198" s="115" t="str">
        <f t="shared" si="26"/>
        <v/>
      </c>
      <c r="Q198" s="96"/>
    </row>
    <row r="199" spans="1:17" x14ac:dyDescent="0.35">
      <c r="A199" s="110">
        <f>'Table 6'!A197</f>
        <v>196</v>
      </c>
      <c r="B199" s="119" t="str">
        <f>'Table 6'!B197</f>
        <v>Whole chicken purchased raw and cooked at home</v>
      </c>
      <c r="C199" s="111"/>
      <c r="D199" s="111"/>
      <c r="E199" s="111"/>
      <c r="F199" s="111"/>
      <c r="G199" s="112">
        <f t="shared" ref="G199:G261" si="27">C199+D199</f>
        <v>0</v>
      </c>
      <c r="H199" s="112">
        <f t="shared" ref="H199:H261" si="28">C199+D199+E199</f>
        <v>0</v>
      </c>
      <c r="I199" s="113">
        <f t="shared" ref="I199:I261" si="29">IF((COUNTA(C199)=0),0,(C199)/(C199+E199))</f>
        <v>0</v>
      </c>
      <c r="J199" s="113">
        <f t="shared" ref="J199:J261" si="30">IF((COUNTA(C199:D199)=0),0,(C199+D199)/(C199+D199+E199))</f>
        <v>0</v>
      </c>
      <c r="K199" s="114">
        <f>'Table 6'!P197</f>
        <v>29.9353627857185</v>
      </c>
      <c r="L199" s="115" t="str">
        <f t="shared" ref="L199:L261" si="31">IF(H199=0,"",(IF(AND($G199&lt;=$H199,$G199&gt;=0),BINOMDIST($G199,$H199,K199/100,0),"")))</f>
        <v/>
      </c>
      <c r="M199" s="115" t="str">
        <f t="shared" ref="M199:M261" si="32">IF(H199=0,"",(IF(AND(L199&lt;=0.05,J199*100&gt;K199),"Alert",IF(AND(L199&lt;=0.05,J199*100&lt;K199),"protective",""))))</f>
        <v/>
      </c>
      <c r="N199" s="116">
        <f>HLOOKUP($P$1,'Table 6'!$B$2:$P$383,A199,FALSE)</f>
        <v>29.9353627857185</v>
      </c>
      <c r="O199" s="115" t="str">
        <f t="shared" ref="O199:O261" si="33">IF(H199=0,"",(IF(AND($G199&lt;=$H199,$G199&gt;=0),BINOMDIST($G199,$H199,N199/100,0),"")))</f>
        <v/>
      </c>
      <c r="P199" s="115" t="str">
        <f t="shared" ref="P199:P261" si="34">IF(H199=0,"",(IF(AND(O199&lt;=0.05,J199*100&gt;N199),"Alert",IF(AND(O199&lt;=0.05,J199*100&lt;N199),"protective",""))))</f>
        <v/>
      </c>
      <c r="Q199" s="96"/>
    </row>
    <row r="200" spans="1:17" x14ac:dyDescent="0.35">
      <c r="A200" s="110">
        <f>'Table 6'!A198</f>
        <v>197</v>
      </c>
      <c r="B200" s="119" t="str">
        <f>'Table 6'!B198</f>
        <v>Chicken pieces or parts</v>
      </c>
      <c r="C200" s="111"/>
      <c r="D200" s="111"/>
      <c r="E200" s="111"/>
      <c r="F200" s="111"/>
      <c r="G200" s="112">
        <f t="shared" si="27"/>
        <v>0</v>
      </c>
      <c r="H200" s="112">
        <f t="shared" si="28"/>
        <v>0</v>
      </c>
      <c r="I200" s="113">
        <f t="shared" si="29"/>
        <v>0</v>
      </c>
      <c r="J200" s="113">
        <f t="shared" si="30"/>
        <v>0</v>
      </c>
      <c r="K200" s="114">
        <f>'Table 6'!P198</f>
        <v>70.784146258847457</v>
      </c>
      <c r="L200" s="115" t="str">
        <f t="shared" si="31"/>
        <v/>
      </c>
      <c r="M200" s="115" t="str">
        <f t="shared" si="32"/>
        <v/>
      </c>
      <c r="N200" s="116">
        <f>HLOOKUP($P$1,'Table 6'!$B$2:$P$383,A200,FALSE)</f>
        <v>70.784146258847457</v>
      </c>
      <c r="O200" s="115" t="str">
        <f t="shared" si="33"/>
        <v/>
      </c>
      <c r="P200" s="115" t="str">
        <f t="shared" si="34"/>
        <v/>
      </c>
      <c r="Q200" s="96"/>
    </row>
    <row r="201" spans="1:17" x14ac:dyDescent="0.35">
      <c r="A201" s="110">
        <f>'Table 6'!A199</f>
        <v>198</v>
      </c>
      <c r="B201" s="119" t="str">
        <f>'Table 6'!B199</f>
        <v>Chicken sausage (excluding dried sauage)</v>
      </c>
      <c r="C201" s="111"/>
      <c r="D201" s="111"/>
      <c r="E201" s="111"/>
      <c r="F201" s="111"/>
      <c r="G201" s="112">
        <f t="shared" si="27"/>
        <v>0</v>
      </c>
      <c r="H201" s="112">
        <f t="shared" si="28"/>
        <v>0</v>
      </c>
      <c r="I201" s="113">
        <f t="shared" si="29"/>
        <v>0</v>
      </c>
      <c r="J201" s="113">
        <f t="shared" si="30"/>
        <v>0</v>
      </c>
      <c r="K201" s="114">
        <f>'Table 6'!P199</f>
        <v>3.5043242629412399</v>
      </c>
      <c r="L201" s="115" t="str">
        <f t="shared" si="31"/>
        <v/>
      </c>
      <c r="M201" s="115" t="str">
        <f t="shared" si="32"/>
        <v/>
      </c>
      <c r="N201" s="116">
        <f>HLOOKUP($P$1,'Table 6'!$B$2:$P$383,A201,FALSE)</f>
        <v>3.5043242629412399</v>
      </c>
      <c r="O201" s="115" t="str">
        <f t="shared" si="33"/>
        <v/>
      </c>
      <c r="P201" s="115" t="str">
        <f t="shared" si="34"/>
        <v/>
      </c>
      <c r="Q201" s="96"/>
    </row>
    <row r="202" spans="1:17" ht="15" customHeight="1" x14ac:dyDescent="0.35">
      <c r="A202" s="110">
        <f>'Table 6'!A200</f>
        <v>199</v>
      </c>
      <c r="B202" s="119" t="str">
        <f>'Table 6'!B200</f>
        <v>Chicken from a restaurant or fast food establishment*</v>
      </c>
      <c r="C202" s="111"/>
      <c r="D202" s="111"/>
      <c r="E202" s="111"/>
      <c r="F202" s="111"/>
      <c r="G202" s="112">
        <f t="shared" si="27"/>
        <v>0</v>
      </c>
      <c r="H202" s="112">
        <f t="shared" si="28"/>
        <v>0</v>
      </c>
      <c r="I202" s="113">
        <f t="shared" si="29"/>
        <v>0</v>
      </c>
      <c r="J202" s="113">
        <f t="shared" si="30"/>
        <v>0</v>
      </c>
      <c r="K202" s="114">
        <f>'Table 6'!P200</f>
        <v>21</v>
      </c>
      <c r="L202" s="115" t="str">
        <f t="shared" si="31"/>
        <v/>
      </c>
      <c r="M202" s="115" t="str">
        <f t="shared" si="32"/>
        <v/>
      </c>
      <c r="N202" s="116">
        <f>HLOOKUP($P$1,'Table 6'!$B$2:$P$383,A202,FALSE)</f>
        <v>21</v>
      </c>
      <c r="O202" s="115" t="str">
        <f t="shared" si="33"/>
        <v/>
      </c>
      <c r="P202" s="115" t="str">
        <f t="shared" si="34"/>
        <v/>
      </c>
      <c r="Q202" s="96"/>
    </row>
    <row r="203" spans="1:17" x14ac:dyDescent="0.35">
      <c r="A203" s="110">
        <f>'Table 6'!A201</f>
        <v>200</v>
      </c>
      <c r="B203" s="119" t="str">
        <f>'Table 6'!B201</f>
        <v>Any turkey (not including deli-meat)</v>
      </c>
      <c r="C203" s="111"/>
      <c r="D203" s="111"/>
      <c r="E203" s="111"/>
      <c r="F203" s="111"/>
      <c r="G203" s="112">
        <f t="shared" si="27"/>
        <v>0</v>
      </c>
      <c r="H203" s="112">
        <f t="shared" si="28"/>
        <v>0</v>
      </c>
      <c r="I203" s="113">
        <f t="shared" si="29"/>
        <v>0</v>
      </c>
      <c r="J203" s="113">
        <f t="shared" si="30"/>
        <v>0</v>
      </c>
      <c r="K203" s="114">
        <f>'Table 6'!P201</f>
        <v>13.049572603160476</v>
      </c>
      <c r="L203" s="115" t="str">
        <f t="shared" si="31"/>
        <v/>
      </c>
      <c r="M203" s="115" t="str">
        <f t="shared" si="32"/>
        <v/>
      </c>
      <c r="N203" s="116">
        <f>HLOOKUP($P$1,'Table 6'!$B$2:$P$383,A203,FALSE)</f>
        <v>13.049572603160476</v>
      </c>
      <c r="O203" s="115" t="str">
        <f t="shared" si="33"/>
        <v/>
      </c>
      <c r="P203" s="115" t="str">
        <f t="shared" si="34"/>
        <v/>
      </c>
      <c r="Q203" s="96"/>
    </row>
    <row r="204" spans="1:17" x14ac:dyDescent="0.35">
      <c r="A204" s="110">
        <f>'Table 6'!A202</f>
        <v>201</v>
      </c>
      <c r="B204" s="119" t="str">
        <f>'Table 6'!B202</f>
        <v>Ground turkey</v>
      </c>
      <c r="C204" s="111"/>
      <c r="D204" s="111"/>
      <c r="E204" s="111"/>
      <c r="F204" s="111"/>
      <c r="G204" s="112">
        <f t="shared" si="27"/>
        <v>0</v>
      </c>
      <c r="H204" s="112">
        <f t="shared" si="28"/>
        <v>0</v>
      </c>
      <c r="I204" s="113">
        <f t="shared" si="29"/>
        <v>0</v>
      </c>
      <c r="J204" s="113">
        <f t="shared" si="30"/>
        <v>0</v>
      </c>
      <c r="K204" s="114">
        <f>'Table 6'!P202</f>
        <v>4.2220260241557304</v>
      </c>
      <c r="L204" s="115" t="str">
        <f t="shared" si="31"/>
        <v/>
      </c>
      <c r="M204" s="115" t="str">
        <f t="shared" si="32"/>
        <v/>
      </c>
      <c r="N204" s="116">
        <f>HLOOKUP($P$1,'Table 6'!$B$2:$P$383,A204,FALSE)</f>
        <v>4.2220260241557304</v>
      </c>
      <c r="O204" s="115" t="str">
        <f t="shared" si="33"/>
        <v/>
      </c>
      <c r="P204" s="115" t="str">
        <f t="shared" si="34"/>
        <v/>
      </c>
      <c r="Q204" s="96"/>
    </row>
    <row r="205" spans="1:17" x14ac:dyDescent="0.35">
      <c r="A205" s="110">
        <f>'Table 6'!A203</f>
        <v>202</v>
      </c>
      <c r="B205" s="119" t="str">
        <f>'Table 6'!B203</f>
        <v>Turkey sausage</v>
      </c>
      <c r="C205" s="111"/>
      <c r="D205" s="111"/>
      <c r="E205" s="111"/>
      <c r="F205" s="111"/>
      <c r="G205" s="112">
        <f t="shared" si="27"/>
        <v>0</v>
      </c>
      <c r="H205" s="112">
        <f t="shared" si="28"/>
        <v>0</v>
      </c>
      <c r="I205" s="113">
        <f t="shared" si="29"/>
        <v>0</v>
      </c>
      <c r="J205" s="113">
        <f t="shared" si="30"/>
        <v>0</v>
      </c>
      <c r="K205" s="114">
        <f>'Table 6'!P203</f>
        <v>1.3807863145924304</v>
      </c>
      <c r="L205" s="115" t="str">
        <f t="shared" si="31"/>
        <v/>
      </c>
      <c r="M205" s="115" t="str">
        <f t="shared" si="32"/>
        <v/>
      </c>
      <c r="N205" s="116">
        <f>HLOOKUP($P$1,'Table 6'!$B$2:$P$383,A205,FALSE)</f>
        <v>1.3807863145924304</v>
      </c>
      <c r="O205" s="115" t="str">
        <f t="shared" si="33"/>
        <v/>
      </c>
      <c r="P205" s="115" t="str">
        <f t="shared" si="34"/>
        <v/>
      </c>
      <c r="Q205" s="96"/>
    </row>
    <row r="206" spans="1:17" x14ac:dyDescent="0.35">
      <c r="A206" s="110">
        <f>'Table 6'!A204</f>
        <v>203</v>
      </c>
      <c r="B206" s="119" t="str">
        <f>'Table 6'!B204</f>
        <v>Whole turkey</v>
      </c>
      <c r="C206" s="111"/>
      <c r="D206" s="111"/>
      <c r="E206" s="111"/>
      <c r="F206" s="111"/>
      <c r="G206" s="112">
        <f t="shared" si="27"/>
        <v>0</v>
      </c>
      <c r="H206" s="112">
        <f t="shared" si="28"/>
        <v>0</v>
      </c>
      <c r="I206" s="113">
        <f t="shared" si="29"/>
        <v>0</v>
      </c>
      <c r="J206" s="113">
        <f t="shared" si="30"/>
        <v>0</v>
      </c>
      <c r="K206" s="114">
        <f>'Table 6'!P204</f>
        <v>5.2184279998040157</v>
      </c>
      <c r="L206" s="115" t="str">
        <f t="shared" si="31"/>
        <v/>
      </c>
      <c r="M206" s="115" t="str">
        <f t="shared" si="32"/>
        <v/>
      </c>
      <c r="N206" s="116">
        <f>HLOOKUP($P$1,'Table 6'!$B$2:$P$383,A206,FALSE)</f>
        <v>5.2184279998040157</v>
      </c>
      <c r="O206" s="115" t="str">
        <f t="shared" si="33"/>
        <v/>
      </c>
      <c r="P206" s="115" t="str">
        <f t="shared" si="34"/>
        <v/>
      </c>
      <c r="Q206" s="96"/>
    </row>
    <row r="207" spans="1:17" x14ac:dyDescent="0.35">
      <c r="A207" s="110">
        <f>'Table 6'!A205</f>
        <v>204</v>
      </c>
      <c r="B207" s="119" t="str">
        <f>'Table 6'!B205</f>
        <v>Turkey pieces and parts</v>
      </c>
      <c r="C207" s="111"/>
      <c r="D207" s="111"/>
      <c r="E207" s="111"/>
      <c r="F207" s="111"/>
      <c r="G207" s="112">
        <f t="shared" si="27"/>
        <v>0</v>
      </c>
      <c r="H207" s="112">
        <f t="shared" si="28"/>
        <v>0</v>
      </c>
      <c r="I207" s="113">
        <f t="shared" si="29"/>
        <v>0</v>
      </c>
      <c r="J207" s="113">
        <f t="shared" si="30"/>
        <v>0</v>
      </c>
      <c r="K207" s="114">
        <f>'Table 6'!P205</f>
        <v>6.2683839869715401</v>
      </c>
      <c r="L207" s="115" t="str">
        <f t="shared" si="31"/>
        <v/>
      </c>
      <c r="M207" s="115" t="str">
        <f t="shared" si="32"/>
        <v/>
      </c>
      <c r="N207" s="116">
        <f>HLOOKUP($P$1,'Table 6'!$B$2:$P$383,A207,FALSE)</f>
        <v>6.2683839869715401</v>
      </c>
      <c r="O207" s="115" t="str">
        <f t="shared" si="33"/>
        <v/>
      </c>
      <c r="P207" s="115" t="str">
        <f t="shared" si="34"/>
        <v/>
      </c>
      <c r="Q207" s="96"/>
    </row>
    <row r="208" spans="1:17" x14ac:dyDescent="0.35">
      <c r="A208" s="110">
        <f>'Table 6'!A206</f>
        <v>205</v>
      </c>
      <c r="B208" s="119" t="str">
        <f>'Table 6'!B206</f>
        <v>Turkey bacon*</v>
      </c>
      <c r="C208" s="111"/>
      <c r="D208" s="111"/>
      <c r="E208" s="111"/>
      <c r="F208" s="111"/>
      <c r="G208" s="112">
        <f t="shared" si="27"/>
        <v>0</v>
      </c>
      <c r="H208" s="112">
        <f t="shared" si="28"/>
        <v>0</v>
      </c>
      <c r="I208" s="113">
        <f t="shared" si="29"/>
        <v>0</v>
      </c>
      <c r="J208" s="113">
        <f t="shared" si="30"/>
        <v>0</v>
      </c>
      <c r="K208" s="114">
        <f>'Table 6'!P206</f>
        <v>0.5</v>
      </c>
      <c r="L208" s="115" t="str">
        <f t="shared" si="31"/>
        <v/>
      </c>
      <c r="M208" s="115" t="str">
        <f t="shared" si="32"/>
        <v/>
      </c>
      <c r="N208" s="116">
        <f>HLOOKUP($P$1,'Table 6'!$B$2:$P$383,A208,FALSE)</f>
        <v>0.5</v>
      </c>
      <c r="O208" s="115" t="str">
        <f t="shared" si="33"/>
        <v/>
      </c>
      <c r="P208" s="115" t="str">
        <f t="shared" si="34"/>
        <v/>
      </c>
      <c r="Q208" s="96"/>
    </row>
    <row r="209" spans="1:17" x14ac:dyDescent="0.35">
      <c r="A209" s="110">
        <f>'Table 6'!A207</f>
        <v>206</v>
      </c>
      <c r="B209" s="119" t="str">
        <f>'Table 6'!B207</f>
        <v>Other poultry (not including deli-meat)</v>
      </c>
      <c r="C209" s="111"/>
      <c r="D209" s="111"/>
      <c r="E209" s="111"/>
      <c r="F209" s="111"/>
      <c r="G209" s="112">
        <f t="shared" si="27"/>
        <v>0</v>
      </c>
      <c r="H209" s="112">
        <f t="shared" si="28"/>
        <v>0</v>
      </c>
      <c r="I209" s="113">
        <f t="shared" si="29"/>
        <v>0</v>
      </c>
      <c r="J209" s="113">
        <f t="shared" si="30"/>
        <v>0</v>
      </c>
      <c r="K209" s="114">
        <f>'Table 6'!P207</f>
        <v>3.9080935781220107</v>
      </c>
      <c r="L209" s="115" t="str">
        <f t="shared" si="31"/>
        <v/>
      </c>
      <c r="M209" s="115" t="str">
        <f t="shared" si="32"/>
        <v/>
      </c>
      <c r="N209" s="116">
        <f>HLOOKUP($P$1,'Table 6'!$B$2:$P$383,A209,FALSE)</f>
        <v>3.9080935781220107</v>
      </c>
      <c r="O209" s="115" t="str">
        <f t="shared" si="33"/>
        <v/>
      </c>
      <c r="P209" s="115" t="str">
        <f t="shared" si="34"/>
        <v/>
      </c>
      <c r="Q209" s="96"/>
    </row>
    <row r="210" spans="1:17" x14ac:dyDescent="0.35">
      <c r="A210" s="110">
        <f>'Table 6'!A208</f>
        <v>207</v>
      </c>
      <c r="B210" s="245" t="str">
        <f>'Table 6'!B208</f>
        <v>DELI-MEAT</v>
      </c>
      <c r="C210" s="246"/>
      <c r="D210" s="246"/>
      <c r="E210" s="246"/>
      <c r="F210" s="246"/>
      <c r="G210" s="246"/>
      <c r="H210" s="246"/>
      <c r="I210" s="246"/>
      <c r="J210" s="246"/>
      <c r="K210" s="246"/>
      <c r="L210" s="246"/>
      <c r="M210" s="246"/>
      <c r="N210" s="246"/>
      <c r="O210" s="246"/>
      <c r="P210" s="247"/>
      <c r="Q210" s="96"/>
    </row>
    <row r="211" spans="1:17" x14ac:dyDescent="0.35">
      <c r="A211" s="110">
        <f>'Table 6'!A209</f>
        <v>208</v>
      </c>
      <c r="B211" s="119" t="str">
        <f>'Table 6'!B209</f>
        <v>Any deli-meat/cold cuts</v>
      </c>
      <c r="C211" s="111"/>
      <c r="D211" s="111"/>
      <c r="E211" s="111"/>
      <c r="F211" s="111"/>
      <c r="G211" s="112">
        <f t="shared" si="27"/>
        <v>0</v>
      </c>
      <c r="H211" s="112">
        <f t="shared" si="28"/>
        <v>0</v>
      </c>
      <c r="I211" s="113">
        <f t="shared" si="29"/>
        <v>0</v>
      </c>
      <c r="J211" s="113">
        <f t="shared" si="30"/>
        <v>0</v>
      </c>
      <c r="K211" s="114">
        <f>'Table 6'!P209</f>
        <v>50.016626510399441</v>
      </c>
      <c r="L211" s="115" t="str">
        <f t="shared" si="31"/>
        <v/>
      </c>
      <c r="M211" s="115" t="str">
        <f t="shared" si="32"/>
        <v/>
      </c>
      <c r="N211" s="116">
        <f>HLOOKUP($P$1,'Table 6'!$B$2:$P$383,A211,FALSE)</f>
        <v>50.016626510399441</v>
      </c>
      <c r="O211" s="115" t="str">
        <f t="shared" si="33"/>
        <v/>
      </c>
      <c r="P211" s="115" t="str">
        <f t="shared" si="34"/>
        <v/>
      </c>
      <c r="Q211" s="96"/>
    </row>
    <row r="212" spans="1:17" x14ac:dyDescent="0.35">
      <c r="A212" s="110">
        <f>'Table 6'!A210</f>
        <v>209</v>
      </c>
      <c r="B212" s="119" t="str">
        <f>'Table 6'!B210</f>
        <v xml:space="preserve">  Chicken deli-meat</v>
      </c>
      <c r="C212" s="111"/>
      <c r="D212" s="111"/>
      <c r="E212" s="111"/>
      <c r="F212" s="111"/>
      <c r="G212" s="112">
        <f t="shared" si="27"/>
        <v>0</v>
      </c>
      <c r="H212" s="112">
        <f t="shared" si="28"/>
        <v>0</v>
      </c>
      <c r="I212" s="113">
        <f t="shared" si="29"/>
        <v>0</v>
      </c>
      <c r="J212" s="113">
        <f t="shared" si="30"/>
        <v>0</v>
      </c>
      <c r="K212" s="114">
        <f>'Table 6'!P210</f>
        <v>9.2189094289085869</v>
      </c>
      <c r="L212" s="115" t="str">
        <f t="shared" si="31"/>
        <v/>
      </c>
      <c r="M212" s="115" t="str">
        <f t="shared" si="32"/>
        <v/>
      </c>
      <c r="N212" s="116">
        <f>HLOOKUP($P$1,'Table 6'!$B$2:$P$383,A212,FALSE)</f>
        <v>9.2189094289085869</v>
      </c>
      <c r="O212" s="115" t="str">
        <f t="shared" si="33"/>
        <v/>
      </c>
      <c r="P212" s="115" t="str">
        <f t="shared" si="34"/>
        <v/>
      </c>
      <c r="Q212" s="96"/>
    </row>
    <row r="213" spans="1:17" x14ac:dyDescent="0.35">
      <c r="A213" s="110">
        <f>'Table 6'!A211</f>
        <v>210</v>
      </c>
      <c r="B213" s="119" t="str">
        <f>'Table 6'!B211</f>
        <v xml:space="preserve">  Turkey deli-meat</v>
      </c>
      <c r="C213" s="111"/>
      <c r="D213" s="111"/>
      <c r="E213" s="111"/>
      <c r="F213" s="111"/>
      <c r="G213" s="112">
        <f t="shared" si="27"/>
        <v>0</v>
      </c>
      <c r="H213" s="112">
        <f t="shared" si="28"/>
        <v>0</v>
      </c>
      <c r="I213" s="113">
        <f t="shared" si="29"/>
        <v>0</v>
      </c>
      <c r="J213" s="113">
        <f t="shared" si="30"/>
        <v>0</v>
      </c>
      <c r="K213" s="114">
        <f>'Table 6'!P211</f>
        <v>16.270642420866611</v>
      </c>
      <c r="L213" s="115" t="str">
        <f t="shared" si="31"/>
        <v/>
      </c>
      <c r="M213" s="115" t="str">
        <f t="shared" si="32"/>
        <v/>
      </c>
      <c r="N213" s="116">
        <f>HLOOKUP($P$1,'Table 6'!$B$2:$P$383,A213,FALSE)</f>
        <v>16.270642420866611</v>
      </c>
      <c r="O213" s="115" t="str">
        <f t="shared" si="33"/>
        <v/>
      </c>
      <c r="P213" s="115" t="str">
        <f t="shared" si="34"/>
        <v/>
      </c>
      <c r="Q213" s="96"/>
    </row>
    <row r="214" spans="1:17" x14ac:dyDescent="0.35">
      <c r="A214" s="110">
        <f>'Table 6'!A212</f>
        <v>211</v>
      </c>
      <c r="B214" s="119" t="str">
        <f>'Table 6'!B212</f>
        <v xml:space="preserve">  Ham deli-meat</v>
      </c>
      <c r="C214" s="111"/>
      <c r="D214" s="111"/>
      <c r="E214" s="111"/>
      <c r="F214" s="111"/>
      <c r="G214" s="112">
        <f t="shared" si="27"/>
        <v>0</v>
      </c>
      <c r="H214" s="112">
        <f t="shared" si="28"/>
        <v>0</v>
      </c>
      <c r="I214" s="113">
        <f t="shared" si="29"/>
        <v>0</v>
      </c>
      <c r="J214" s="113">
        <f t="shared" si="30"/>
        <v>0</v>
      </c>
      <c r="K214" s="114">
        <f>'Table 6'!P212</f>
        <v>36.20004893763722</v>
      </c>
      <c r="L214" s="115" t="str">
        <f t="shared" si="31"/>
        <v/>
      </c>
      <c r="M214" s="115" t="str">
        <f t="shared" si="32"/>
        <v/>
      </c>
      <c r="N214" s="116">
        <f>HLOOKUP($P$1,'Table 6'!$B$2:$P$383,A214,FALSE)</f>
        <v>36.20004893763722</v>
      </c>
      <c r="O214" s="115" t="str">
        <f t="shared" si="33"/>
        <v/>
      </c>
      <c r="P214" s="115" t="str">
        <f t="shared" si="34"/>
        <v/>
      </c>
      <c r="Q214" s="96"/>
    </row>
    <row r="215" spans="1:17" ht="21" customHeight="1" x14ac:dyDescent="0.35">
      <c r="A215" s="110">
        <f>'Table 6'!A213</f>
        <v>212</v>
      </c>
      <c r="B215" s="119" t="str">
        <f>'Table 6'!B213</f>
        <v xml:space="preserve">  Beef deli-meat</v>
      </c>
      <c r="C215" s="111"/>
      <c r="D215" s="111"/>
      <c r="E215" s="111"/>
      <c r="F215" s="111"/>
      <c r="G215" s="112">
        <f t="shared" si="27"/>
        <v>0</v>
      </c>
      <c r="H215" s="112">
        <f t="shared" si="28"/>
        <v>0</v>
      </c>
      <c r="I215" s="113">
        <f t="shared" si="29"/>
        <v>0</v>
      </c>
      <c r="J215" s="113">
        <f t="shared" si="30"/>
        <v>0</v>
      </c>
      <c r="K215" s="114">
        <f>'Table 6'!P213</f>
        <v>10.815361873913847</v>
      </c>
      <c r="L215" s="115" t="str">
        <f t="shared" si="31"/>
        <v/>
      </c>
      <c r="M215" s="115" t="str">
        <f t="shared" si="32"/>
        <v/>
      </c>
      <c r="N215" s="116">
        <f>HLOOKUP($P$1,'Table 6'!$B$2:$P$383,A215,FALSE)</f>
        <v>10.815361873913847</v>
      </c>
      <c r="O215" s="115" t="str">
        <f t="shared" si="33"/>
        <v/>
      </c>
      <c r="P215" s="115" t="str">
        <f t="shared" si="34"/>
        <v/>
      </c>
      <c r="Q215" s="96"/>
    </row>
    <row r="216" spans="1:17" x14ac:dyDescent="0.35">
      <c r="A216" s="110">
        <f>'Table 6'!A214</f>
        <v>213</v>
      </c>
      <c r="B216" s="119" t="str">
        <f>'Table 6'!B214</f>
        <v xml:space="preserve"> Other deli-meat</v>
      </c>
      <c r="C216" s="111"/>
      <c r="D216" s="111"/>
      <c r="E216" s="111"/>
      <c r="F216" s="111"/>
      <c r="G216" s="112">
        <f t="shared" si="27"/>
        <v>0</v>
      </c>
      <c r="H216" s="112">
        <f t="shared" si="28"/>
        <v>0</v>
      </c>
      <c r="I216" s="113">
        <f t="shared" si="29"/>
        <v>0</v>
      </c>
      <c r="J216" s="113">
        <f t="shared" si="30"/>
        <v>0</v>
      </c>
      <c r="K216" s="114">
        <f>'Table 6'!P214</f>
        <v>12.019879475579129</v>
      </c>
      <c r="L216" s="115" t="str">
        <f t="shared" si="31"/>
        <v/>
      </c>
      <c r="M216" s="115" t="str">
        <f t="shared" si="32"/>
        <v/>
      </c>
      <c r="N216" s="116">
        <f>HLOOKUP($P$1,'Table 6'!$B$2:$P$383,A216,FALSE)</f>
        <v>12.019879475579129</v>
      </c>
      <c r="O216" s="115" t="str">
        <f t="shared" si="33"/>
        <v/>
      </c>
      <c r="P216" s="115" t="str">
        <f t="shared" si="34"/>
        <v/>
      </c>
      <c r="Q216" s="96"/>
    </row>
    <row r="217" spans="1:17" x14ac:dyDescent="0.35">
      <c r="A217" s="110">
        <f>'Table 6'!A215</f>
        <v>214</v>
      </c>
      <c r="B217" s="245" t="str">
        <f>'Table 6'!B215</f>
        <v>OTHER MEAT / ANIMAL PRODUCTS</v>
      </c>
      <c r="C217" s="246"/>
      <c r="D217" s="246"/>
      <c r="E217" s="246"/>
      <c r="F217" s="246"/>
      <c r="G217" s="246"/>
      <c r="H217" s="246"/>
      <c r="I217" s="246"/>
      <c r="J217" s="246"/>
      <c r="K217" s="246"/>
      <c r="L217" s="246"/>
      <c r="M217" s="246"/>
      <c r="N217" s="246"/>
      <c r="O217" s="246"/>
      <c r="P217" s="247"/>
      <c r="Q217" s="96"/>
    </row>
    <row r="218" spans="1:17" x14ac:dyDescent="0.35">
      <c r="A218" s="110">
        <f>'Table 6'!A216</f>
        <v>215</v>
      </c>
      <c r="B218" s="119" t="str">
        <f>'Table 6'!B216</f>
        <v>Hot dogs</v>
      </c>
      <c r="C218" s="111"/>
      <c r="D218" s="111"/>
      <c r="E218" s="111"/>
      <c r="F218" s="111"/>
      <c r="G218" s="112">
        <f t="shared" si="27"/>
        <v>0</v>
      </c>
      <c r="H218" s="112">
        <f t="shared" si="28"/>
        <v>0</v>
      </c>
      <c r="I218" s="113">
        <f t="shared" si="29"/>
        <v>0</v>
      </c>
      <c r="J218" s="113">
        <f t="shared" si="30"/>
        <v>0</v>
      </c>
      <c r="K218" s="114">
        <f>'Table 6'!P216</f>
        <v>28.935306328975031</v>
      </c>
      <c r="L218" s="115" t="str">
        <f t="shared" si="31"/>
        <v/>
      </c>
      <c r="M218" s="115" t="str">
        <f t="shared" si="32"/>
        <v/>
      </c>
      <c r="N218" s="116">
        <f>HLOOKUP($P$1,'Table 6'!$B$2:$P$383,A218,FALSE)</f>
        <v>28.935306328975031</v>
      </c>
      <c r="O218" s="115" t="str">
        <f t="shared" si="33"/>
        <v/>
      </c>
      <c r="P218" s="115" t="str">
        <f t="shared" si="34"/>
        <v/>
      </c>
      <c r="Q218" s="96"/>
    </row>
    <row r="219" spans="1:17" x14ac:dyDescent="0.35">
      <c r="A219" s="110">
        <f>'Table 6'!A217</f>
        <v>216</v>
      </c>
      <c r="B219" s="119" t="str">
        <f>'Table 6'!B217</f>
        <v>Pâté/meat spread</v>
      </c>
      <c r="C219" s="111"/>
      <c r="D219" s="111"/>
      <c r="E219" s="111"/>
      <c r="F219" s="111"/>
      <c r="G219" s="112">
        <f t="shared" si="27"/>
        <v>0</v>
      </c>
      <c r="H219" s="112">
        <f t="shared" si="28"/>
        <v>0</v>
      </c>
      <c r="I219" s="113">
        <f t="shared" si="29"/>
        <v>0</v>
      </c>
      <c r="J219" s="113">
        <f t="shared" si="30"/>
        <v>0</v>
      </c>
      <c r="K219" s="114">
        <f>'Table 6'!P217</f>
        <v>8.0227557782945613</v>
      </c>
      <c r="L219" s="115" t="str">
        <f t="shared" si="31"/>
        <v/>
      </c>
      <c r="M219" s="115" t="str">
        <f t="shared" si="32"/>
        <v/>
      </c>
      <c r="N219" s="116">
        <f>HLOOKUP($P$1,'Table 6'!$B$2:$P$383,A219,FALSE)</f>
        <v>8.0227557782945613</v>
      </c>
      <c r="O219" s="115" t="str">
        <f t="shared" si="33"/>
        <v/>
      </c>
      <c r="P219" s="115" t="str">
        <f t="shared" si="34"/>
        <v/>
      </c>
      <c r="Q219" s="96"/>
    </row>
    <row r="220" spans="1:17" x14ac:dyDescent="0.35">
      <c r="A220" s="110">
        <f>'Table 6'!A218</f>
        <v>217</v>
      </c>
      <c r="B220" s="119" t="str">
        <f>'Table 6'!B218</f>
        <v>Any organ meats</v>
      </c>
      <c r="C220" s="111"/>
      <c r="D220" s="111"/>
      <c r="E220" s="111"/>
      <c r="F220" s="111"/>
      <c r="G220" s="112">
        <f t="shared" si="27"/>
        <v>0</v>
      </c>
      <c r="H220" s="112">
        <f t="shared" si="28"/>
        <v>0</v>
      </c>
      <c r="I220" s="113">
        <f t="shared" si="29"/>
        <v>0</v>
      </c>
      <c r="J220" s="113">
        <f t="shared" si="30"/>
        <v>0</v>
      </c>
      <c r="K220" s="114">
        <f>'Table 6'!P218</f>
        <v>4.2128568104654374</v>
      </c>
      <c r="L220" s="115" t="str">
        <f t="shared" si="31"/>
        <v/>
      </c>
      <c r="M220" s="115" t="str">
        <f t="shared" si="32"/>
        <v/>
      </c>
      <c r="N220" s="116">
        <f>HLOOKUP($P$1,'Table 6'!$B$2:$P$383,A220,FALSE)</f>
        <v>4.2128568104654374</v>
      </c>
      <c r="O220" s="115" t="str">
        <f t="shared" si="33"/>
        <v/>
      </c>
      <c r="P220" s="115" t="str">
        <f t="shared" si="34"/>
        <v/>
      </c>
      <c r="Q220" s="96"/>
    </row>
    <row r="221" spans="1:17" x14ac:dyDescent="0.35">
      <c r="A221" s="110">
        <f>'Table 6'!A219</f>
        <v>218</v>
      </c>
      <c r="B221" s="119" t="str">
        <f>'Table 6'!B219</f>
        <v>Veal or calf liver</v>
      </c>
      <c r="C221" s="111"/>
      <c r="D221" s="111"/>
      <c r="E221" s="111"/>
      <c r="F221" s="111"/>
      <c r="G221" s="112">
        <f t="shared" si="27"/>
        <v>0</v>
      </c>
      <c r="H221" s="112">
        <f t="shared" si="28"/>
        <v>0</v>
      </c>
      <c r="I221" s="113">
        <f t="shared" si="29"/>
        <v>0</v>
      </c>
      <c r="J221" s="113">
        <f t="shared" si="30"/>
        <v>0</v>
      </c>
      <c r="K221" s="114">
        <f>'Table 6'!P219</f>
        <v>1.4424022700657764</v>
      </c>
      <c r="L221" s="115" t="str">
        <f t="shared" si="31"/>
        <v/>
      </c>
      <c r="M221" s="115" t="str">
        <f t="shared" si="32"/>
        <v/>
      </c>
      <c r="N221" s="116">
        <f>HLOOKUP($P$1,'Table 6'!$B$2:$P$383,A221,FALSE)</f>
        <v>1.4424022700657764</v>
      </c>
      <c r="O221" s="115" t="str">
        <f t="shared" si="33"/>
        <v/>
      </c>
      <c r="P221" s="115" t="str">
        <f t="shared" si="34"/>
        <v/>
      </c>
      <c r="Q221" s="96"/>
    </row>
    <row r="222" spans="1:17" x14ac:dyDescent="0.35">
      <c r="A222" s="110">
        <f>'Table 6'!A220</f>
        <v>219</v>
      </c>
      <c r="B222" s="119" t="str">
        <f>'Table 6'!B220</f>
        <v>Veal or calf liver consumed raw or undercooked</v>
      </c>
      <c r="C222" s="111"/>
      <c r="D222" s="111"/>
      <c r="E222" s="111"/>
      <c r="F222" s="111"/>
      <c r="G222" s="112">
        <f t="shared" si="27"/>
        <v>0</v>
      </c>
      <c r="H222" s="112">
        <f t="shared" si="28"/>
        <v>0</v>
      </c>
      <c r="I222" s="113">
        <f t="shared" si="29"/>
        <v>0</v>
      </c>
      <c r="J222" s="113">
        <f t="shared" si="30"/>
        <v>0</v>
      </c>
      <c r="K222" s="114">
        <f>'Table 6'!P220</f>
        <v>0.10246680696961175</v>
      </c>
      <c r="L222" s="115" t="str">
        <f t="shared" si="31"/>
        <v/>
      </c>
      <c r="M222" s="115" t="str">
        <f t="shared" si="32"/>
        <v/>
      </c>
      <c r="N222" s="116">
        <f>HLOOKUP($P$1,'Table 6'!$B$2:$P$383,A222,FALSE)</f>
        <v>0.10246680696961175</v>
      </c>
      <c r="O222" s="115" t="str">
        <f t="shared" si="33"/>
        <v/>
      </c>
      <c r="P222" s="115" t="str">
        <f t="shared" si="34"/>
        <v/>
      </c>
      <c r="Q222" s="96"/>
    </row>
    <row r="223" spans="1:17" x14ac:dyDescent="0.35">
      <c r="A223" s="110">
        <f>'Table 6'!A221</f>
        <v>220</v>
      </c>
      <c r="B223" s="119" t="str">
        <f>'Table 6'!B221</f>
        <v>Other organ meat</v>
      </c>
      <c r="C223" s="111"/>
      <c r="D223" s="111"/>
      <c r="E223" s="111"/>
      <c r="F223" s="111"/>
      <c r="G223" s="112">
        <f t="shared" si="27"/>
        <v>0</v>
      </c>
      <c r="H223" s="112">
        <f t="shared" si="28"/>
        <v>0</v>
      </c>
      <c r="I223" s="113">
        <f t="shared" si="29"/>
        <v>0</v>
      </c>
      <c r="J223" s="113">
        <f t="shared" si="30"/>
        <v>0</v>
      </c>
      <c r="K223" s="114">
        <f>'Table 6'!P221</f>
        <v>1.5486656487812964</v>
      </c>
      <c r="L223" s="115" t="str">
        <f t="shared" si="31"/>
        <v/>
      </c>
      <c r="M223" s="115" t="str">
        <f t="shared" si="32"/>
        <v/>
      </c>
      <c r="N223" s="116">
        <f>HLOOKUP($P$1,'Table 6'!$B$2:$P$383,A223,FALSE)</f>
        <v>1.5486656487812964</v>
      </c>
      <c r="O223" s="115" t="str">
        <f t="shared" si="33"/>
        <v/>
      </c>
      <c r="P223" s="115" t="str">
        <f t="shared" si="34"/>
        <v/>
      </c>
      <c r="Q223" s="96"/>
    </row>
    <row r="224" spans="1:17" x14ac:dyDescent="0.35">
      <c r="A224" s="110">
        <f>'Table 6'!A222</f>
        <v>221</v>
      </c>
      <c r="B224" s="119" t="str">
        <f>'Table 6'!B222</f>
        <v>Goat</v>
      </c>
      <c r="C224" s="111"/>
      <c r="D224" s="111"/>
      <c r="E224" s="111"/>
      <c r="F224" s="111"/>
      <c r="G224" s="112">
        <f t="shared" si="27"/>
        <v>0</v>
      </c>
      <c r="H224" s="112">
        <f t="shared" si="28"/>
        <v>0</v>
      </c>
      <c r="I224" s="113">
        <f t="shared" si="29"/>
        <v>0</v>
      </c>
      <c r="J224" s="113">
        <f t="shared" si="30"/>
        <v>0</v>
      </c>
      <c r="K224" s="114">
        <f>'Table 6'!P222</f>
        <v>2.0078988688654507</v>
      </c>
      <c r="L224" s="115" t="str">
        <f t="shared" si="31"/>
        <v/>
      </c>
      <c r="M224" s="115" t="str">
        <f t="shared" si="32"/>
        <v/>
      </c>
      <c r="N224" s="116">
        <f>HLOOKUP($P$1,'Table 6'!$B$2:$P$383,A224,FALSE)</f>
        <v>2.0078988688654507</v>
      </c>
      <c r="O224" s="115" t="str">
        <f t="shared" si="33"/>
        <v/>
      </c>
      <c r="P224" s="115" t="str">
        <f t="shared" si="34"/>
        <v/>
      </c>
      <c r="Q224" s="96"/>
    </row>
    <row r="225" spans="1:17" x14ac:dyDescent="0.35">
      <c r="A225" s="110">
        <f>'Table 6'!A223</f>
        <v>222</v>
      </c>
      <c r="B225" s="119" t="str">
        <f>'Table 6'!B223</f>
        <v>Lamb</v>
      </c>
      <c r="C225" s="111"/>
      <c r="D225" s="111"/>
      <c r="E225" s="111"/>
      <c r="F225" s="111"/>
      <c r="G225" s="112">
        <f t="shared" si="27"/>
        <v>0</v>
      </c>
      <c r="H225" s="112">
        <f t="shared" si="28"/>
        <v>0</v>
      </c>
      <c r="I225" s="113">
        <f t="shared" si="29"/>
        <v>0</v>
      </c>
      <c r="J225" s="113">
        <f t="shared" si="30"/>
        <v>0</v>
      </c>
      <c r="K225" s="114">
        <f>'Table 6'!P223</f>
        <v>7.6597161053936116</v>
      </c>
      <c r="L225" s="115" t="str">
        <f t="shared" si="31"/>
        <v/>
      </c>
      <c r="M225" s="115" t="str">
        <f t="shared" si="32"/>
        <v/>
      </c>
      <c r="N225" s="116">
        <f>HLOOKUP($P$1,'Table 6'!$B$2:$P$383,A225,FALSE)</f>
        <v>7.6597161053936116</v>
      </c>
      <c r="O225" s="115" t="str">
        <f t="shared" si="33"/>
        <v/>
      </c>
      <c r="P225" s="115" t="str">
        <f t="shared" si="34"/>
        <v/>
      </c>
      <c r="Q225" s="96"/>
    </row>
    <row r="226" spans="1:17" x14ac:dyDescent="0.35">
      <c r="A226" s="110">
        <f>'Table 6'!A224</f>
        <v>223</v>
      </c>
      <c r="B226" s="119" t="str">
        <f>'Table 6'!B224</f>
        <v>Horse</v>
      </c>
      <c r="C226" s="111"/>
      <c r="D226" s="111"/>
      <c r="E226" s="111"/>
      <c r="F226" s="111"/>
      <c r="G226" s="112">
        <f t="shared" si="27"/>
        <v>0</v>
      </c>
      <c r="H226" s="112">
        <f t="shared" si="28"/>
        <v>0</v>
      </c>
      <c r="I226" s="113">
        <f t="shared" si="29"/>
        <v>0</v>
      </c>
      <c r="J226" s="113">
        <f t="shared" si="30"/>
        <v>0</v>
      </c>
      <c r="K226" s="114">
        <f>'Table 6'!P224</f>
        <v>0.39250028204252263</v>
      </c>
      <c r="L226" s="115" t="str">
        <f t="shared" si="31"/>
        <v/>
      </c>
      <c r="M226" s="115" t="str">
        <f t="shared" si="32"/>
        <v/>
      </c>
      <c r="N226" s="116">
        <f>HLOOKUP($P$1,'Table 6'!$B$2:$P$383,A226,FALSE)</f>
        <v>0.39250028204252263</v>
      </c>
      <c r="O226" s="115" t="str">
        <f t="shared" si="33"/>
        <v/>
      </c>
      <c r="P226" s="115" t="str">
        <f t="shared" si="34"/>
        <v/>
      </c>
      <c r="Q226" s="96"/>
    </row>
    <row r="227" spans="1:17" x14ac:dyDescent="0.35">
      <c r="A227" s="110">
        <f>'Table 6'!A225</f>
        <v>224</v>
      </c>
      <c r="B227" s="119" t="str">
        <f>'Table 6'!B225</f>
        <v>Any dried/cured meat products</v>
      </c>
      <c r="C227" s="111"/>
      <c r="D227" s="111"/>
      <c r="E227" s="111"/>
      <c r="F227" s="111"/>
      <c r="G227" s="112">
        <f t="shared" si="27"/>
        <v>0</v>
      </c>
      <c r="H227" s="112">
        <f t="shared" si="28"/>
        <v>0</v>
      </c>
      <c r="I227" s="113">
        <f t="shared" si="29"/>
        <v>0</v>
      </c>
      <c r="J227" s="113">
        <f t="shared" si="30"/>
        <v>0</v>
      </c>
      <c r="K227" s="114">
        <f>'Table 6'!P225</f>
        <v>19.392451656222455</v>
      </c>
      <c r="L227" s="115" t="str">
        <f t="shared" si="31"/>
        <v/>
      </c>
      <c r="M227" s="115" t="str">
        <f t="shared" si="32"/>
        <v/>
      </c>
      <c r="N227" s="116">
        <f>HLOOKUP($P$1,'Table 6'!$B$2:$P$383,A227,FALSE)</f>
        <v>19.392451656222455</v>
      </c>
      <c r="O227" s="115" t="str">
        <f t="shared" si="33"/>
        <v/>
      </c>
      <c r="P227" s="115" t="str">
        <f t="shared" si="34"/>
        <v/>
      </c>
      <c r="Q227" s="96"/>
    </row>
    <row r="228" spans="1:17" x14ac:dyDescent="0.35">
      <c r="A228" s="110">
        <f>'Table 6'!A226</f>
        <v>225</v>
      </c>
      <c r="B228" s="119" t="str">
        <f>'Table 6'!B226</f>
        <v>Hunted or farmed deer1</v>
      </c>
      <c r="C228" s="111"/>
      <c r="D228" s="111"/>
      <c r="E228" s="111"/>
      <c r="F228" s="111"/>
      <c r="G228" s="112">
        <f t="shared" si="27"/>
        <v>0</v>
      </c>
      <c r="H228" s="112">
        <f t="shared" si="28"/>
        <v>0</v>
      </c>
      <c r="I228" s="113">
        <f t="shared" si="29"/>
        <v>0</v>
      </c>
      <c r="J228" s="113">
        <f t="shared" si="30"/>
        <v>0</v>
      </c>
      <c r="K228" s="114">
        <f>'Table 6'!P226</f>
        <v>3.2</v>
      </c>
      <c r="L228" s="115" t="str">
        <f t="shared" si="31"/>
        <v/>
      </c>
      <c r="M228" s="115" t="str">
        <f t="shared" si="32"/>
        <v/>
      </c>
      <c r="N228" s="116">
        <f>HLOOKUP($P$1,'Table 6'!$B$2:$P$383,A228,FALSE)</f>
        <v>3.2</v>
      </c>
      <c r="O228" s="115" t="str">
        <f t="shared" si="33"/>
        <v/>
      </c>
      <c r="P228" s="115" t="str">
        <f t="shared" si="34"/>
        <v/>
      </c>
      <c r="Q228" s="96"/>
    </row>
    <row r="229" spans="1:17" x14ac:dyDescent="0.35">
      <c r="A229" s="110">
        <f>'Table 6'!A227</f>
        <v>226</v>
      </c>
      <c r="B229" s="119" t="str">
        <f>'Table 6'!B227</f>
        <v>Other hunted meats1</v>
      </c>
      <c r="C229" s="111"/>
      <c r="D229" s="111"/>
      <c r="E229" s="111"/>
      <c r="F229" s="111"/>
      <c r="G229" s="112">
        <f t="shared" si="27"/>
        <v>0</v>
      </c>
      <c r="H229" s="112">
        <f t="shared" si="28"/>
        <v>0</v>
      </c>
      <c r="I229" s="113">
        <f t="shared" si="29"/>
        <v>0</v>
      </c>
      <c r="J229" s="113">
        <f t="shared" si="30"/>
        <v>0</v>
      </c>
      <c r="K229" s="114">
        <f>'Table 6'!P227</f>
        <v>3.4</v>
      </c>
      <c r="L229" s="115" t="str">
        <f t="shared" si="31"/>
        <v/>
      </c>
      <c r="M229" s="115" t="str">
        <f t="shared" si="32"/>
        <v/>
      </c>
      <c r="N229" s="116">
        <f>HLOOKUP($P$1,'Table 6'!$B$2:$P$383,A229,FALSE)</f>
        <v>3.4</v>
      </c>
      <c r="O229" s="115" t="str">
        <f t="shared" si="33"/>
        <v/>
      </c>
      <c r="P229" s="115" t="str">
        <f t="shared" si="34"/>
        <v/>
      </c>
      <c r="Q229" s="96"/>
    </row>
    <row r="230" spans="1:17" x14ac:dyDescent="0.35">
      <c r="A230" s="110">
        <f>'Table 6'!A228</f>
        <v>227</v>
      </c>
      <c r="B230" s="119" t="str">
        <f>'Table 6'!B228</f>
        <v>Bologna*</v>
      </c>
      <c r="C230" s="111"/>
      <c r="D230" s="111"/>
      <c r="E230" s="111"/>
      <c r="F230" s="111"/>
      <c r="G230" s="112">
        <f t="shared" si="27"/>
        <v>0</v>
      </c>
      <c r="H230" s="112">
        <f t="shared" si="28"/>
        <v>0</v>
      </c>
      <c r="I230" s="113">
        <f t="shared" si="29"/>
        <v>0</v>
      </c>
      <c r="J230" s="113">
        <f t="shared" si="30"/>
        <v>0</v>
      </c>
      <c r="K230" s="114">
        <f>'Table 6'!P228</f>
        <v>8.5</v>
      </c>
      <c r="L230" s="115" t="str">
        <f t="shared" si="31"/>
        <v/>
      </c>
      <c r="M230" s="115" t="str">
        <f t="shared" si="32"/>
        <v/>
      </c>
      <c r="N230" s="116">
        <f>HLOOKUP($P$1,'Table 6'!$B$2:$P$383,A230,FALSE)</f>
        <v>8.5</v>
      </c>
      <c r="O230" s="115" t="str">
        <f t="shared" si="33"/>
        <v/>
      </c>
      <c r="P230" s="115" t="str">
        <f t="shared" si="34"/>
        <v/>
      </c>
      <c r="Q230" s="96"/>
    </row>
    <row r="231" spans="1:17" x14ac:dyDescent="0.35">
      <c r="A231" s="110">
        <f>'Table 6'!A229</f>
        <v>228</v>
      </c>
      <c r="B231" s="119" t="str">
        <f>'Table 6'!B229</f>
        <v>Salami*</v>
      </c>
      <c r="C231" s="111"/>
      <c r="D231" s="111"/>
      <c r="E231" s="111"/>
      <c r="F231" s="111"/>
      <c r="G231" s="112">
        <f t="shared" si="27"/>
        <v>0</v>
      </c>
      <c r="H231" s="112">
        <f t="shared" si="28"/>
        <v>0</v>
      </c>
      <c r="I231" s="113">
        <f t="shared" si="29"/>
        <v>0</v>
      </c>
      <c r="J231" s="113">
        <f t="shared" si="30"/>
        <v>0</v>
      </c>
      <c r="K231" s="114">
        <f>'Table 6'!P229</f>
        <v>11.3</v>
      </c>
      <c r="L231" s="115" t="str">
        <f t="shared" si="31"/>
        <v/>
      </c>
      <c r="M231" s="115" t="str">
        <f t="shared" si="32"/>
        <v/>
      </c>
      <c r="N231" s="116">
        <f>HLOOKUP($P$1,'Table 6'!$B$2:$P$383,A231,FALSE)</f>
        <v>11.3</v>
      </c>
      <c r="O231" s="115" t="str">
        <f t="shared" si="33"/>
        <v/>
      </c>
      <c r="P231" s="115" t="str">
        <f t="shared" si="34"/>
        <v/>
      </c>
      <c r="Q231" s="96"/>
    </row>
    <row r="232" spans="1:17" x14ac:dyDescent="0.35">
      <c r="A232" s="110">
        <f>'Table 6'!A230</f>
        <v>229</v>
      </c>
      <c r="B232" s="119" t="str">
        <f>'Table 6'!B230</f>
        <v>Pepperoni*</v>
      </c>
      <c r="C232" s="111"/>
      <c r="D232" s="111"/>
      <c r="E232" s="111"/>
      <c r="F232" s="111"/>
      <c r="G232" s="112">
        <f t="shared" si="27"/>
        <v>0</v>
      </c>
      <c r="H232" s="112">
        <f t="shared" si="28"/>
        <v>0</v>
      </c>
      <c r="I232" s="113">
        <f t="shared" si="29"/>
        <v>0</v>
      </c>
      <c r="J232" s="113">
        <f t="shared" si="30"/>
        <v>0</v>
      </c>
      <c r="K232" s="114">
        <f>'Table 6'!P230</f>
        <v>9.6999999999999993</v>
      </c>
      <c r="L232" s="115" t="str">
        <f t="shared" si="31"/>
        <v/>
      </c>
      <c r="M232" s="115" t="str">
        <f t="shared" si="32"/>
        <v/>
      </c>
      <c r="N232" s="116">
        <f>HLOOKUP($P$1,'Table 6'!$B$2:$P$383,A232,FALSE)</f>
        <v>9.6999999999999993</v>
      </c>
      <c r="O232" s="115" t="str">
        <f t="shared" si="33"/>
        <v/>
      </c>
      <c r="P232" s="115" t="str">
        <f t="shared" si="34"/>
        <v/>
      </c>
      <c r="Q232" s="96"/>
    </row>
    <row r="233" spans="1:17" x14ac:dyDescent="0.35">
      <c r="A233" s="110">
        <f>'Table 6'!A231</f>
        <v>230</v>
      </c>
      <c r="B233" s="119" t="str">
        <f>'Table 6'!B231</f>
        <v>Kielbasa*</v>
      </c>
      <c r="C233" s="111"/>
      <c r="D233" s="111"/>
      <c r="E233" s="111"/>
      <c r="F233" s="111"/>
      <c r="G233" s="112">
        <f t="shared" si="27"/>
        <v>0</v>
      </c>
      <c r="H233" s="112">
        <f t="shared" si="28"/>
        <v>0</v>
      </c>
      <c r="I233" s="113">
        <f t="shared" si="29"/>
        <v>0</v>
      </c>
      <c r="J233" s="113">
        <f t="shared" si="30"/>
        <v>0</v>
      </c>
      <c r="K233" s="114">
        <f>'Table 6'!P231</f>
        <v>2.9</v>
      </c>
      <c r="L233" s="115" t="str">
        <f t="shared" si="31"/>
        <v/>
      </c>
      <c r="M233" s="115" t="str">
        <f t="shared" si="32"/>
        <v/>
      </c>
      <c r="N233" s="116">
        <f>HLOOKUP($P$1,'Table 6'!$B$2:$P$383,A233,FALSE)</f>
        <v>2.9</v>
      </c>
      <c r="O233" s="115" t="str">
        <f t="shared" si="33"/>
        <v/>
      </c>
      <c r="P233" s="115" t="str">
        <f t="shared" si="34"/>
        <v/>
      </c>
      <c r="Q233" s="96"/>
    </row>
    <row r="234" spans="1:17" x14ac:dyDescent="0.35">
      <c r="A234" s="110">
        <f>'Table 6'!A232</f>
        <v>231</v>
      </c>
      <c r="B234" s="119" t="str">
        <f>'Table 6'!B232</f>
        <v>Sausage*</v>
      </c>
      <c r="C234" s="111"/>
      <c r="D234" s="111"/>
      <c r="E234" s="111"/>
      <c r="F234" s="111"/>
      <c r="G234" s="112">
        <f t="shared" si="27"/>
        <v>0</v>
      </c>
      <c r="H234" s="112">
        <f t="shared" si="28"/>
        <v>0</v>
      </c>
      <c r="I234" s="113">
        <f t="shared" si="29"/>
        <v>0</v>
      </c>
      <c r="J234" s="113">
        <f t="shared" si="30"/>
        <v>0</v>
      </c>
      <c r="K234" s="114">
        <f>'Table 6'!P232</f>
        <v>30.8</v>
      </c>
      <c r="L234" s="115" t="str">
        <f t="shared" si="31"/>
        <v/>
      </c>
      <c r="M234" s="115" t="str">
        <f t="shared" si="32"/>
        <v/>
      </c>
      <c r="N234" s="116">
        <f>HLOOKUP($P$1,'Table 6'!$B$2:$P$383,A234,FALSE)</f>
        <v>30.8</v>
      </c>
      <c r="O234" s="115" t="str">
        <f t="shared" si="33"/>
        <v/>
      </c>
      <c r="P234" s="115" t="str">
        <f t="shared" si="34"/>
        <v/>
      </c>
      <c r="Q234" s="96"/>
    </row>
    <row r="235" spans="1:17" x14ac:dyDescent="0.35">
      <c r="A235" s="110">
        <f>'Table 6'!A233</f>
        <v>232</v>
      </c>
      <c r="B235" s="119" t="str">
        <f>'Table 6'!B233</f>
        <v>Shawarma or donair</v>
      </c>
      <c r="C235" s="111"/>
      <c r="D235" s="111"/>
      <c r="E235" s="111"/>
      <c r="F235" s="111"/>
      <c r="G235" s="112">
        <f t="shared" si="27"/>
        <v>0</v>
      </c>
      <c r="H235" s="112">
        <f t="shared" si="28"/>
        <v>0</v>
      </c>
      <c r="I235" s="113">
        <f t="shared" si="29"/>
        <v>0</v>
      </c>
      <c r="J235" s="113">
        <f t="shared" si="30"/>
        <v>0</v>
      </c>
      <c r="K235" s="114">
        <f>'Table 6'!P233</f>
        <v>3.4</v>
      </c>
      <c r="L235" s="115" t="str">
        <f t="shared" si="31"/>
        <v/>
      </c>
      <c r="M235" s="115" t="str">
        <f t="shared" si="32"/>
        <v/>
      </c>
      <c r="N235" s="116">
        <f>HLOOKUP($P$1,'Table 6'!$B$2:$P$383,A235,FALSE)</f>
        <v>3.4</v>
      </c>
      <c r="O235" s="115" t="str">
        <f t="shared" si="33"/>
        <v/>
      </c>
      <c r="P235" s="115" t="str">
        <f t="shared" si="34"/>
        <v/>
      </c>
      <c r="Q235" s="96"/>
    </row>
    <row r="236" spans="1:17" x14ac:dyDescent="0.35">
      <c r="A236" s="110">
        <f>'Table 6'!A234</f>
        <v>233</v>
      </c>
      <c r="B236" s="245" t="str">
        <f>'Table 6'!B234</f>
        <v>FISH &amp; SEAFOOD</v>
      </c>
      <c r="C236" s="246"/>
      <c r="D236" s="246"/>
      <c r="E236" s="246"/>
      <c r="F236" s="246"/>
      <c r="G236" s="246"/>
      <c r="H236" s="246"/>
      <c r="I236" s="246"/>
      <c r="J236" s="246"/>
      <c r="K236" s="246"/>
      <c r="L236" s="246"/>
      <c r="M236" s="246"/>
      <c r="N236" s="246"/>
      <c r="O236" s="246"/>
      <c r="P236" s="247"/>
      <c r="Q236" s="96"/>
    </row>
    <row r="237" spans="1:17" x14ac:dyDescent="0.35">
      <c r="A237" s="110">
        <f>'Table 6'!A235</f>
        <v>234</v>
      </c>
      <c r="B237" s="119" t="str">
        <f>'Table 6'!B235</f>
        <v>Any seafood</v>
      </c>
      <c r="C237" s="111"/>
      <c r="D237" s="111"/>
      <c r="E237" s="111"/>
      <c r="F237" s="111"/>
      <c r="G237" s="112">
        <f t="shared" si="27"/>
        <v>0</v>
      </c>
      <c r="H237" s="112">
        <f t="shared" si="28"/>
        <v>0</v>
      </c>
      <c r="I237" s="113">
        <f t="shared" si="29"/>
        <v>0</v>
      </c>
      <c r="J237" s="113">
        <f t="shared" si="30"/>
        <v>0</v>
      </c>
      <c r="K237" s="114">
        <f>'Table 6'!P235</f>
        <v>59.405299989884163</v>
      </c>
      <c r="L237" s="115" t="str">
        <f t="shared" si="31"/>
        <v/>
      </c>
      <c r="M237" s="115" t="str">
        <f t="shared" si="32"/>
        <v/>
      </c>
      <c r="N237" s="116">
        <f>HLOOKUP($P$1,'Table 6'!$B$2:$P$383,A237,FALSE)</f>
        <v>59.405299989884163</v>
      </c>
      <c r="O237" s="115" t="str">
        <f t="shared" si="33"/>
        <v/>
      </c>
      <c r="P237" s="115" t="str">
        <f t="shared" si="34"/>
        <v/>
      </c>
      <c r="Q237" s="96"/>
    </row>
    <row r="238" spans="1:17" x14ac:dyDescent="0.35">
      <c r="A238" s="110">
        <f>'Table 6'!A236</f>
        <v>235</v>
      </c>
      <c r="B238" s="119" t="str">
        <f>'Table 6'!B236</f>
        <v>Any fish</v>
      </c>
      <c r="C238" s="111"/>
      <c r="D238" s="111"/>
      <c r="E238" s="111"/>
      <c r="F238" s="111"/>
      <c r="G238" s="112">
        <f t="shared" si="27"/>
        <v>0</v>
      </c>
      <c r="H238" s="112">
        <f t="shared" si="28"/>
        <v>0</v>
      </c>
      <c r="I238" s="113">
        <f t="shared" si="29"/>
        <v>0</v>
      </c>
      <c r="J238" s="113">
        <f t="shared" si="30"/>
        <v>0</v>
      </c>
      <c r="K238" s="114">
        <f>'Table 6'!P236</f>
        <v>49.007399776778655</v>
      </c>
      <c r="L238" s="115" t="str">
        <f t="shared" si="31"/>
        <v/>
      </c>
      <c r="M238" s="115" t="str">
        <f t="shared" si="32"/>
        <v/>
      </c>
      <c r="N238" s="116">
        <f>HLOOKUP($P$1,'Table 6'!$B$2:$P$383,A238,FALSE)</f>
        <v>49.007399776778655</v>
      </c>
      <c r="O238" s="115" t="str">
        <f t="shared" si="33"/>
        <v/>
      </c>
      <c r="P238" s="115" t="str">
        <f t="shared" si="34"/>
        <v/>
      </c>
      <c r="Q238" s="96"/>
    </row>
    <row r="239" spans="1:17" x14ac:dyDescent="0.35">
      <c r="A239" s="110">
        <f>'Table 6'!A237</f>
        <v>236</v>
      </c>
      <c r="B239" s="119" t="str">
        <f>'Table 6'!B237</f>
        <v>Smoked fish</v>
      </c>
      <c r="C239" s="111"/>
      <c r="D239" s="111"/>
      <c r="E239" s="111"/>
      <c r="F239" s="111"/>
      <c r="G239" s="112">
        <f t="shared" si="27"/>
        <v>0</v>
      </c>
      <c r="H239" s="112">
        <f t="shared" si="28"/>
        <v>0</v>
      </c>
      <c r="I239" s="113">
        <f t="shared" si="29"/>
        <v>0</v>
      </c>
      <c r="J239" s="113">
        <f t="shared" si="30"/>
        <v>0</v>
      </c>
      <c r="K239" s="114">
        <f>'Table 6'!P237</f>
        <v>12.103601492811462</v>
      </c>
      <c r="L239" s="115" t="str">
        <f t="shared" si="31"/>
        <v/>
      </c>
      <c r="M239" s="115" t="str">
        <f t="shared" si="32"/>
        <v/>
      </c>
      <c r="N239" s="116">
        <f>HLOOKUP($P$1,'Table 6'!$B$2:$P$383,A239,FALSE)</f>
        <v>12.103601492811462</v>
      </c>
      <c r="O239" s="115" t="str">
        <f t="shared" si="33"/>
        <v/>
      </c>
      <c r="P239" s="115" t="str">
        <f t="shared" si="34"/>
        <v/>
      </c>
      <c r="Q239" s="96"/>
    </row>
    <row r="240" spans="1:17" x14ac:dyDescent="0.35">
      <c r="A240" s="110">
        <f>'Table 6'!A238</f>
        <v>237</v>
      </c>
      <c r="B240" s="119" t="str">
        <f>'Table 6'!B238</f>
        <v>Raw fish</v>
      </c>
      <c r="C240" s="111"/>
      <c r="D240" s="111"/>
      <c r="E240" s="111"/>
      <c r="F240" s="111"/>
      <c r="G240" s="112">
        <f t="shared" si="27"/>
        <v>0</v>
      </c>
      <c r="H240" s="112">
        <f t="shared" si="28"/>
        <v>0</v>
      </c>
      <c r="I240" s="113">
        <f t="shared" si="29"/>
        <v>0</v>
      </c>
      <c r="J240" s="113">
        <f t="shared" si="30"/>
        <v>0</v>
      </c>
      <c r="K240" s="114">
        <f>'Table 6'!P238</f>
        <v>12.481338867592861</v>
      </c>
      <c r="L240" s="115" t="str">
        <f t="shared" si="31"/>
        <v/>
      </c>
      <c r="M240" s="115" t="str">
        <f t="shared" si="32"/>
        <v/>
      </c>
      <c r="N240" s="116">
        <f>HLOOKUP($P$1,'Table 6'!$B$2:$P$383,A240,FALSE)</f>
        <v>12.481338867592861</v>
      </c>
      <c r="O240" s="115" t="str">
        <f t="shared" si="33"/>
        <v/>
      </c>
      <c r="P240" s="115" t="str">
        <f t="shared" si="34"/>
        <v/>
      </c>
      <c r="Q240" s="96"/>
    </row>
    <row r="241" spans="1:17" x14ac:dyDescent="0.35">
      <c r="A241" s="110">
        <f>'Table 6'!A239</f>
        <v>238</v>
      </c>
      <c r="B241" s="119" t="str">
        <f>'Table 6'!B239</f>
        <v>Any shellfish</v>
      </c>
      <c r="C241" s="111"/>
      <c r="D241" s="111"/>
      <c r="E241" s="111"/>
      <c r="F241" s="111"/>
      <c r="G241" s="112">
        <f t="shared" si="27"/>
        <v>0</v>
      </c>
      <c r="H241" s="112">
        <f t="shared" si="28"/>
        <v>0</v>
      </c>
      <c r="I241" s="113">
        <f t="shared" si="29"/>
        <v>0</v>
      </c>
      <c r="J241" s="113">
        <f t="shared" si="30"/>
        <v>0</v>
      </c>
      <c r="K241" s="114">
        <f>'Table 6'!P239</f>
        <v>28.758169129629596</v>
      </c>
      <c r="L241" s="115" t="str">
        <f t="shared" si="31"/>
        <v/>
      </c>
      <c r="M241" s="115" t="str">
        <f t="shared" si="32"/>
        <v/>
      </c>
      <c r="N241" s="116">
        <f>HLOOKUP($P$1,'Table 6'!$B$2:$P$383,A241,FALSE)</f>
        <v>28.758169129629596</v>
      </c>
      <c r="O241" s="115" t="str">
        <f t="shared" si="33"/>
        <v/>
      </c>
      <c r="P241" s="115" t="str">
        <f t="shared" si="34"/>
        <v/>
      </c>
      <c r="Q241" s="96"/>
    </row>
    <row r="242" spans="1:17" x14ac:dyDescent="0.35">
      <c r="A242" s="110">
        <f>'Table 6'!A240</f>
        <v>239</v>
      </c>
      <c r="B242" s="119" t="str">
        <f>'Table 6'!B240</f>
        <v>Mussels</v>
      </c>
      <c r="C242" s="111"/>
      <c r="D242" s="111"/>
      <c r="E242" s="111"/>
      <c r="F242" s="111"/>
      <c r="G242" s="112">
        <f t="shared" si="27"/>
        <v>0</v>
      </c>
      <c r="H242" s="112">
        <f t="shared" si="28"/>
        <v>0</v>
      </c>
      <c r="I242" s="113">
        <f t="shared" si="29"/>
        <v>0</v>
      </c>
      <c r="J242" s="113">
        <f t="shared" si="30"/>
        <v>0</v>
      </c>
      <c r="K242" s="114">
        <f>'Table 6'!P240</f>
        <v>4.617715221297253</v>
      </c>
      <c r="L242" s="115" t="str">
        <f t="shared" si="31"/>
        <v/>
      </c>
      <c r="M242" s="115" t="str">
        <f t="shared" si="32"/>
        <v/>
      </c>
      <c r="N242" s="116">
        <f>HLOOKUP($P$1,'Table 6'!$B$2:$P$383,A242,FALSE)</f>
        <v>4.617715221297253</v>
      </c>
      <c r="O242" s="115" t="str">
        <f t="shared" si="33"/>
        <v/>
      </c>
      <c r="P242" s="115" t="str">
        <f t="shared" si="34"/>
        <v/>
      </c>
      <c r="Q242" s="96"/>
    </row>
    <row r="243" spans="1:17" x14ac:dyDescent="0.35">
      <c r="A243" s="110">
        <f>'Table 6'!A241</f>
        <v>240</v>
      </c>
      <c r="B243" s="119" t="str">
        <f>'Table 6'!B241</f>
        <v>Clams</v>
      </c>
      <c r="C243" s="111"/>
      <c r="D243" s="111"/>
      <c r="E243" s="111"/>
      <c r="F243" s="111"/>
      <c r="G243" s="112">
        <f t="shared" si="27"/>
        <v>0</v>
      </c>
      <c r="H243" s="112">
        <f t="shared" si="28"/>
        <v>0</v>
      </c>
      <c r="I243" s="113">
        <f t="shared" si="29"/>
        <v>0</v>
      </c>
      <c r="J243" s="113">
        <f t="shared" si="30"/>
        <v>0</v>
      </c>
      <c r="K243" s="114">
        <f>'Table 6'!P241</f>
        <v>3.0666385428225538</v>
      </c>
      <c r="L243" s="115" t="str">
        <f t="shared" si="31"/>
        <v/>
      </c>
      <c r="M243" s="115" t="str">
        <f t="shared" si="32"/>
        <v/>
      </c>
      <c r="N243" s="116">
        <f>HLOOKUP($P$1,'Table 6'!$B$2:$P$383,A243,FALSE)</f>
        <v>3.0666385428225538</v>
      </c>
      <c r="O243" s="115" t="str">
        <f t="shared" si="33"/>
        <v/>
      </c>
      <c r="P243" s="115" t="str">
        <f t="shared" si="34"/>
        <v/>
      </c>
      <c r="Q243" s="96"/>
    </row>
    <row r="244" spans="1:17" x14ac:dyDescent="0.35">
      <c r="A244" s="110">
        <f>'Table 6'!A242</f>
        <v>241</v>
      </c>
      <c r="B244" s="119" t="str">
        <f>'Table 6'!B242</f>
        <v>Shrimp/prawns</v>
      </c>
      <c r="C244" s="111"/>
      <c r="D244" s="111"/>
      <c r="E244" s="111"/>
      <c r="F244" s="111"/>
      <c r="G244" s="112">
        <f t="shared" si="27"/>
        <v>0</v>
      </c>
      <c r="H244" s="112">
        <f t="shared" si="28"/>
        <v>0</v>
      </c>
      <c r="I244" s="113">
        <f t="shared" si="29"/>
        <v>0</v>
      </c>
      <c r="J244" s="113">
        <f t="shared" si="30"/>
        <v>0</v>
      </c>
      <c r="K244" s="114">
        <f>'Table 6'!P242</f>
        <v>25.903255814056426</v>
      </c>
      <c r="L244" s="115" t="str">
        <f t="shared" si="31"/>
        <v/>
      </c>
      <c r="M244" s="115" t="str">
        <f t="shared" si="32"/>
        <v/>
      </c>
      <c r="N244" s="116">
        <f>HLOOKUP($P$1,'Table 6'!$B$2:$P$383,A244,FALSE)</f>
        <v>25.903255814056426</v>
      </c>
      <c r="O244" s="115" t="str">
        <f t="shared" si="33"/>
        <v/>
      </c>
      <c r="P244" s="115" t="str">
        <f t="shared" si="34"/>
        <v/>
      </c>
      <c r="Q244" s="96"/>
    </row>
    <row r="245" spans="1:17" x14ac:dyDescent="0.35">
      <c r="A245" s="110">
        <f>'Table 6'!A243</f>
        <v>242</v>
      </c>
      <c r="B245" s="119" t="str">
        <f>'Table 6'!B243</f>
        <v>Any oysters</v>
      </c>
      <c r="C245" s="111"/>
      <c r="D245" s="111"/>
      <c r="E245" s="111"/>
      <c r="F245" s="111"/>
      <c r="G245" s="112">
        <f t="shared" si="27"/>
        <v>0</v>
      </c>
      <c r="H245" s="112">
        <f t="shared" si="28"/>
        <v>0</v>
      </c>
      <c r="I245" s="113">
        <f t="shared" si="29"/>
        <v>0</v>
      </c>
      <c r="J245" s="113">
        <f t="shared" si="30"/>
        <v>0</v>
      </c>
      <c r="K245" s="114">
        <f>'Table 6'!P243</f>
        <v>3.3949704866608226</v>
      </c>
      <c r="L245" s="115" t="str">
        <f t="shared" si="31"/>
        <v/>
      </c>
      <c r="M245" s="115" t="str">
        <f t="shared" si="32"/>
        <v/>
      </c>
      <c r="N245" s="116">
        <f>HLOOKUP($P$1,'Table 6'!$B$2:$P$383,A245,FALSE)</f>
        <v>3.3949704866608226</v>
      </c>
      <c r="O245" s="115" t="str">
        <f t="shared" si="33"/>
        <v/>
      </c>
      <c r="P245" s="115" t="str">
        <f t="shared" si="34"/>
        <v/>
      </c>
      <c r="Q245" s="96"/>
    </row>
    <row r="246" spans="1:17" x14ac:dyDescent="0.35">
      <c r="A246" s="110">
        <f>'Table 6'!A244</f>
        <v>243</v>
      </c>
      <c r="B246" s="119" t="str">
        <f>'Table 6'!B244</f>
        <v>Raw oysters</v>
      </c>
      <c r="C246" s="111"/>
      <c r="D246" s="111"/>
      <c r="E246" s="111"/>
      <c r="F246" s="111"/>
      <c r="G246" s="112">
        <f t="shared" si="27"/>
        <v>0</v>
      </c>
      <c r="H246" s="112">
        <f t="shared" si="28"/>
        <v>0</v>
      </c>
      <c r="I246" s="113">
        <f t="shared" si="29"/>
        <v>0</v>
      </c>
      <c r="J246" s="113">
        <f t="shared" si="30"/>
        <v>0</v>
      </c>
      <c r="K246" s="114">
        <f>'Table 6'!P244</f>
        <v>1.4524445714142082</v>
      </c>
      <c r="L246" s="115" t="str">
        <f t="shared" si="31"/>
        <v/>
      </c>
      <c r="M246" s="115" t="str">
        <f t="shared" si="32"/>
        <v/>
      </c>
      <c r="N246" s="116">
        <f>HLOOKUP($P$1,'Table 6'!$B$2:$P$383,A246,FALSE)</f>
        <v>1.4524445714142082</v>
      </c>
      <c r="O246" s="115" t="str">
        <f t="shared" si="33"/>
        <v/>
      </c>
      <c r="P246" s="115" t="str">
        <f t="shared" si="34"/>
        <v/>
      </c>
      <c r="Q246" s="96"/>
    </row>
    <row r="247" spans="1:17" x14ac:dyDescent="0.35">
      <c r="A247" s="110">
        <f>'Table 6'!A245</f>
        <v>244</v>
      </c>
      <c r="B247" s="119" t="str">
        <f>'Table 6'!B245</f>
        <v>Scallops*</v>
      </c>
      <c r="C247" s="111"/>
      <c r="D247" s="111"/>
      <c r="E247" s="111"/>
      <c r="F247" s="111"/>
      <c r="G247" s="112">
        <f t="shared" si="27"/>
        <v>0</v>
      </c>
      <c r="H247" s="112">
        <f t="shared" si="28"/>
        <v>0</v>
      </c>
      <c r="I247" s="113">
        <f t="shared" si="29"/>
        <v>0</v>
      </c>
      <c r="J247" s="113">
        <f t="shared" si="30"/>
        <v>0</v>
      </c>
      <c r="K247" s="114">
        <f>'Table 6'!P245</f>
        <v>3.5</v>
      </c>
      <c r="L247" s="115" t="str">
        <f t="shared" si="31"/>
        <v/>
      </c>
      <c r="M247" s="115" t="str">
        <f t="shared" si="32"/>
        <v/>
      </c>
      <c r="N247" s="116">
        <f>HLOOKUP($P$1,'Table 6'!$B$2:$P$383,A247,FALSE)</f>
        <v>3.5</v>
      </c>
      <c r="O247" s="115" t="str">
        <f t="shared" si="33"/>
        <v/>
      </c>
      <c r="P247" s="115" t="str">
        <f t="shared" si="34"/>
        <v/>
      </c>
      <c r="Q247" s="96"/>
    </row>
    <row r="248" spans="1:17" x14ac:dyDescent="0.35">
      <c r="A248" s="110">
        <f>'Table 6'!A246</f>
        <v>245</v>
      </c>
      <c r="B248" s="119" t="str">
        <f>'Table 6'!B246</f>
        <v>Crab*</v>
      </c>
      <c r="C248" s="111"/>
      <c r="D248" s="111"/>
      <c r="E248" s="111"/>
      <c r="F248" s="111"/>
      <c r="G248" s="112">
        <f t="shared" si="27"/>
        <v>0</v>
      </c>
      <c r="H248" s="112">
        <f t="shared" si="28"/>
        <v>0</v>
      </c>
      <c r="I248" s="113">
        <f t="shared" si="29"/>
        <v>0</v>
      </c>
      <c r="J248" s="113">
        <f t="shared" si="30"/>
        <v>0</v>
      </c>
      <c r="K248" s="114">
        <f>'Table 6'!P246</f>
        <v>2.9</v>
      </c>
      <c r="L248" s="115" t="str">
        <f t="shared" si="31"/>
        <v/>
      </c>
      <c r="M248" s="115" t="str">
        <f t="shared" si="32"/>
        <v/>
      </c>
      <c r="N248" s="116">
        <f>HLOOKUP($P$1,'Table 6'!$B$2:$P$383,A248,FALSE)</f>
        <v>2.9</v>
      </c>
      <c r="O248" s="115" t="str">
        <f t="shared" si="33"/>
        <v/>
      </c>
      <c r="P248" s="115" t="str">
        <f t="shared" si="34"/>
        <v/>
      </c>
      <c r="Q248" s="96"/>
    </row>
    <row r="249" spans="1:17" x14ac:dyDescent="0.35">
      <c r="A249" s="110">
        <f>'Table 6'!A247</f>
        <v>246</v>
      </c>
      <c r="B249" s="119" t="str">
        <f>'Table 6'!B247</f>
        <v>Lobster*</v>
      </c>
      <c r="C249" s="111"/>
      <c r="D249" s="111"/>
      <c r="E249" s="111"/>
      <c r="F249" s="111"/>
      <c r="G249" s="112">
        <f t="shared" si="27"/>
        <v>0</v>
      </c>
      <c r="H249" s="112">
        <f t="shared" si="28"/>
        <v>0</v>
      </c>
      <c r="I249" s="113">
        <f t="shared" si="29"/>
        <v>0</v>
      </c>
      <c r="J249" s="113">
        <f t="shared" si="30"/>
        <v>0</v>
      </c>
      <c r="K249" s="114">
        <f>'Table 6'!P247</f>
        <v>2.4</v>
      </c>
      <c r="L249" s="115" t="str">
        <f t="shared" si="31"/>
        <v/>
      </c>
      <c r="M249" s="115" t="str">
        <f t="shared" si="32"/>
        <v/>
      </c>
      <c r="N249" s="116">
        <f>HLOOKUP($P$1,'Table 6'!$B$2:$P$383,A249,FALSE)</f>
        <v>2.4</v>
      </c>
      <c r="O249" s="115" t="str">
        <f t="shared" si="33"/>
        <v/>
      </c>
      <c r="P249" s="115" t="str">
        <f t="shared" si="34"/>
        <v/>
      </c>
      <c r="Q249" s="96"/>
    </row>
    <row r="250" spans="1:17" x14ac:dyDescent="0.35">
      <c r="A250" s="110">
        <f>'Table 6'!A248</f>
        <v>247</v>
      </c>
      <c r="B250" s="245" t="str">
        <f>'Table 6'!B248</f>
        <v>EGGS</v>
      </c>
      <c r="C250" s="246"/>
      <c r="D250" s="246"/>
      <c r="E250" s="246"/>
      <c r="F250" s="246"/>
      <c r="G250" s="246"/>
      <c r="H250" s="246"/>
      <c r="I250" s="246"/>
      <c r="J250" s="246"/>
      <c r="K250" s="246"/>
      <c r="L250" s="246"/>
      <c r="M250" s="246"/>
      <c r="N250" s="246"/>
      <c r="O250" s="246"/>
      <c r="P250" s="247"/>
      <c r="Q250" s="96"/>
    </row>
    <row r="251" spans="1:17" x14ac:dyDescent="0.35">
      <c r="A251" s="110">
        <f>'Table 6'!A249</f>
        <v>248</v>
      </c>
      <c r="B251" s="119" t="str">
        <f>'Table 6'!B249</f>
        <v>Any eggs</v>
      </c>
      <c r="C251" s="111"/>
      <c r="D251" s="111"/>
      <c r="E251" s="111"/>
      <c r="F251" s="111"/>
      <c r="G251" s="112">
        <f t="shared" si="27"/>
        <v>0</v>
      </c>
      <c r="H251" s="112">
        <f t="shared" si="28"/>
        <v>0</v>
      </c>
      <c r="I251" s="113">
        <f t="shared" si="29"/>
        <v>0</v>
      </c>
      <c r="J251" s="113">
        <f t="shared" si="30"/>
        <v>0</v>
      </c>
      <c r="K251" s="114">
        <f>'Table 6'!P249</f>
        <v>88.091442505349377</v>
      </c>
      <c r="L251" s="115" t="str">
        <f t="shared" si="31"/>
        <v/>
      </c>
      <c r="M251" s="115" t="str">
        <f t="shared" si="32"/>
        <v/>
      </c>
      <c r="N251" s="116">
        <f>HLOOKUP($P$1,'Table 6'!$B$2:$P$383,A251,FALSE)</f>
        <v>88.091442505349377</v>
      </c>
      <c r="O251" s="115" t="str">
        <f t="shared" si="33"/>
        <v/>
      </c>
      <c r="P251" s="115" t="str">
        <f t="shared" si="34"/>
        <v/>
      </c>
      <c r="Q251" s="96"/>
    </row>
    <row r="252" spans="1:17" x14ac:dyDescent="0.35">
      <c r="A252" s="110">
        <f>'Table 6'!A250</f>
        <v>249</v>
      </c>
      <c r="B252" s="119" t="str">
        <f>'Table 6'!B250</f>
        <v>Raw or undercooked eggs</v>
      </c>
      <c r="C252" s="111"/>
      <c r="D252" s="111"/>
      <c r="E252" s="111"/>
      <c r="F252" s="111"/>
      <c r="G252" s="112">
        <f t="shared" si="27"/>
        <v>0</v>
      </c>
      <c r="H252" s="112">
        <f t="shared" si="28"/>
        <v>0</v>
      </c>
      <c r="I252" s="113">
        <f t="shared" si="29"/>
        <v>0</v>
      </c>
      <c r="J252" s="113">
        <f t="shared" si="30"/>
        <v>0</v>
      </c>
      <c r="K252" s="114">
        <f>'Table 6'!P250</f>
        <v>26.279667612265413</v>
      </c>
      <c r="L252" s="115" t="str">
        <f t="shared" si="31"/>
        <v/>
      </c>
      <c r="M252" s="115" t="str">
        <f t="shared" si="32"/>
        <v/>
      </c>
      <c r="N252" s="116">
        <f>HLOOKUP($P$1,'Table 6'!$B$2:$P$383,A252,FALSE)</f>
        <v>26.279667612265413</v>
      </c>
      <c r="O252" s="115" t="str">
        <f t="shared" si="33"/>
        <v/>
      </c>
      <c r="P252" s="115" t="str">
        <f t="shared" si="34"/>
        <v/>
      </c>
      <c r="Q252" s="96"/>
    </row>
    <row r="253" spans="1:17" x14ac:dyDescent="0.35">
      <c r="A253" s="110">
        <f>'Table 6'!A251</f>
        <v>250</v>
      </c>
      <c r="B253" s="245" t="str">
        <f>'Table 6'!B251</f>
        <v xml:space="preserve">DAIRY </v>
      </c>
      <c r="C253" s="246"/>
      <c r="D253" s="246"/>
      <c r="E253" s="246"/>
      <c r="F253" s="246"/>
      <c r="G253" s="246"/>
      <c r="H253" s="246"/>
      <c r="I253" s="246"/>
      <c r="J253" s="246"/>
      <c r="K253" s="246"/>
      <c r="L253" s="246"/>
      <c r="M253" s="246"/>
      <c r="N253" s="246"/>
      <c r="O253" s="246"/>
      <c r="P253" s="247"/>
      <c r="Q253" s="96"/>
    </row>
    <row r="254" spans="1:17" x14ac:dyDescent="0.35">
      <c r="A254" s="110">
        <f>'Table 6'!A252</f>
        <v>251</v>
      </c>
      <c r="B254" s="119" t="str">
        <f>'Table 6'!B252</f>
        <v>Ice cream</v>
      </c>
      <c r="C254" s="111"/>
      <c r="D254" s="111"/>
      <c r="E254" s="111"/>
      <c r="F254" s="111"/>
      <c r="G254" s="112">
        <f t="shared" si="27"/>
        <v>0</v>
      </c>
      <c r="H254" s="112">
        <f t="shared" si="28"/>
        <v>0</v>
      </c>
      <c r="I254" s="113">
        <f t="shared" si="29"/>
        <v>0</v>
      </c>
      <c r="J254" s="113">
        <f t="shared" si="30"/>
        <v>0</v>
      </c>
      <c r="K254" s="114">
        <f>'Table 6'!P252</f>
        <v>56.798434276811982</v>
      </c>
      <c r="L254" s="115" t="str">
        <f t="shared" si="31"/>
        <v/>
      </c>
      <c r="M254" s="115" t="str">
        <f t="shared" si="32"/>
        <v/>
      </c>
      <c r="N254" s="116">
        <f>HLOOKUP($P$1,'Table 6'!$B$2:$P$383,A254,FALSE)</f>
        <v>56.798434276811982</v>
      </c>
      <c r="O254" s="115" t="str">
        <f t="shared" si="33"/>
        <v/>
      </c>
      <c r="P254" s="115" t="str">
        <f t="shared" si="34"/>
        <v/>
      </c>
      <c r="Q254" s="96"/>
    </row>
    <row r="255" spans="1:17" x14ac:dyDescent="0.35">
      <c r="A255" s="110">
        <f>'Table 6'!A253</f>
        <v>252</v>
      </c>
      <c r="B255" s="119" t="str">
        <f>'Table 6'!B253</f>
        <v>Desserts containing milk or cream</v>
      </c>
      <c r="C255" s="111"/>
      <c r="D255" s="111"/>
      <c r="E255" s="111"/>
      <c r="F255" s="111"/>
      <c r="G255" s="112">
        <f t="shared" si="27"/>
        <v>0</v>
      </c>
      <c r="H255" s="112">
        <f t="shared" si="28"/>
        <v>0</v>
      </c>
      <c r="I255" s="113">
        <f t="shared" si="29"/>
        <v>0</v>
      </c>
      <c r="J255" s="113">
        <f t="shared" si="30"/>
        <v>0</v>
      </c>
      <c r="K255" s="114">
        <f>'Table 6'!P253</f>
        <v>45.989120407024032</v>
      </c>
      <c r="L255" s="115" t="str">
        <f t="shared" si="31"/>
        <v/>
      </c>
      <c r="M255" s="115" t="str">
        <f t="shared" si="32"/>
        <v/>
      </c>
      <c r="N255" s="116">
        <f>HLOOKUP($P$1,'Table 6'!$B$2:$P$383,A255,FALSE)</f>
        <v>45.989120407024032</v>
      </c>
      <c r="O255" s="115" t="str">
        <f t="shared" si="33"/>
        <v/>
      </c>
      <c r="P255" s="115" t="str">
        <f t="shared" si="34"/>
        <v/>
      </c>
      <c r="Q255" s="96"/>
    </row>
    <row r="256" spans="1:17" x14ac:dyDescent="0.35">
      <c r="A256" s="110">
        <f>'Table 6'!A254</f>
        <v>253</v>
      </c>
      <c r="B256" s="119" t="str">
        <f>'Table 6'!B254</f>
        <v>Unpasteurized dairy milk (not including cheese)</v>
      </c>
      <c r="C256" s="111"/>
      <c r="D256" s="111"/>
      <c r="E256" s="111"/>
      <c r="F256" s="111"/>
      <c r="G256" s="112">
        <f t="shared" si="27"/>
        <v>0</v>
      </c>
      <c r="H256" s="112">
        <f t="shared" si="28"/>
        <v>0</v>
      </c>
      <c r="I256" s="113">
        <f t="shared" si="29"/>
        <v>0</v>
      </c>
      <c r="J256" s="113">
        <f t="shared" si="30"/>
        <v>0</v>
      </c>
      <c r="K256" s="114">
        <f>'Table 6'!P254</f>
        <v>4.4246258862296761</v>
      </c>
      <c r="L256" s="115" t="str">
        <f t="shared" si="31"/>
        <v/>
      </c>
      <c r="M256" s="115" t="str">
        <f t="shared" si="32"/>
        <v/>
      </c>
      <c r="N256" s="116">
        <f>HLOOKUP($P$1,'Table 6'!$B$2:$P$383,A256,FALSE)</f>
        <v>4.4246258862296761</v>
      </c>
      <c r="O256" s="115" t="str">
        <f t="shared" si="33"/>
        <v/>
      </c>
      <c r="P256" s="115" t="str">
        <f t="shared" si="34"/>
        <v/>
      </c>
      <c r="Q256" s="96"/>
    </row>
    <row r="257" spans="1:17" x14ac:dyDescent="0.35">
      <c r="A257" s="110">
        <f>'Table 6'!A255</f>
        <v>254</v>
      </c>
      <c r="B257" s="119" t="str">
        <f>'Table 6'!B255</f>
        <v>Yogurt</v>
      </c>
      <c r="C257" s="111"/>
      <c r="D257" s="111"/>
      <c r="E257" s="111"/>
      <c r="F257" s="111"/>
      <c r="G257" s="112">
        <f t="shared" si="27"/>
        <v>0</v>
      </c>
      <c r="H257" s="112">
        <f t="shared" si="28"/>
        <v>0</v>
      </c>
      <c r="I257" s="113">
        <f t="shared" si="29"/>
        <v>0</v>
      </c>
      <c r="J257" s="113">
        <f t="shared" si="30"/>
        <v>0</v>
      </c>
      <c r="K257" s="114">
        <f>'Table 6'!P255</f>
        <v>66.978427913746728</v>
      </c>
      <c r="L257" s="115" t="str">
        <f t="shared" si="31"/>
        <v/>
      </c>
      <c r="M257" s="115" t="str">
        <f t="shared" si="32"/>
        <v/>
      </c>
      <c r="N257" s="116">
        <f>HLOOKUP($P$1,'Table 6'!$B$2:$P$383,A257,FALSE)</f>
        <v>66.978427913746728</v>
      </c>
      <c r="O257" s="115" t="str">
        <f t="shared" si="33"/>
        <v/>
      </c>
      <c r="P257" s="115" t="str">
        <f t="shared" si="34"/>
        <v/>
      </c>
      <c r="Q257" s="96"/>
    </row>
    <row r="258" spans="1:17" x14ac:dyDescent="0.35">
      <c r="A258" s="110">
        <f>'Table 6'!A256</f>
        <v>255</v>
      </c>
      <c r="B258" s="119" t="str">
        <f>'Table 6'!B256</f>
        <v>Pasteurized dairy milk*</v>
      </c>
      <c r="C258" s="111"/>
      <c r="D258" s="111"/>
      <c r="E258" s="111"/>
      <c r="F258" s="111"/>
      <c r="G258" s="112">
        <f t="shared" si="27"/>
        <v>0</v>
      </c>
      <c r="H258" s="112">
        <f t="shared" si="28"/>
        <v>0</v>
      </c>
      <c r="I258" s="113">
        <f t="shared" si="29"/>
        <v>0</v>
      </c>
      <c r="J258" s="113">
        <f t="shared" si="30"/>
        <v>0</v>
      </c>
      <c r="K258" s="114">
        <f>'Table 6'!P256</f>
        <v>74.7</v>
      </c>
      <c r="L258" s="115" t="str">
        <f t="shared" si="31"/>
        <v/>
      </c>
      <c r="M258" s="115" t="str">
        <f t="shared" si="32"/>
        <v/>
      </c>
      <c r="N258" s="116">
        <f>HLOOKUP($P$1,'Table 6'!$B$2:$P$383,A258,FALSE)</f>
        <v>74.7</v>
      </c>
      <c r="O258" s="115" t="str">
        <f t="shared" si="33"/>
        <v/>
      </c>
      <c r="P258" s="115" t="str">
        <f t="shared" si="34"/>
        <v/>
      </c>
      <c r="Q258" s="96"/>
    </row>
    <row r="259" spans="1:17" x14ac:dyDescent="0.35">
      <c r="A259" s="110">
        <f>'Table 6'!A257</f>
        <v>256</v>
      </c>
      <c r="B259" s="119" t="str">
        <f>'Table 6'!B257</f>
        <v>Powdered milk product*</v>
      </c>
      <c r="C259" s="111"/>
      <c r="D259" s="111"/>
      <c r="E259" s="111"/>
      <c r="F259" s="111"/>
      <c r="G259" s="112">
        <f t="shared" si="27"/>
        <v>0</v>
      </c>
      <c r="H259" s="112">
        <f t="shared" si="28"/>
        <v>0</v>
      </c>
      <c r="I259" s="113">
        <f t="shared" si="29"/>
        <v>0</v>
      </c>
      <c r="J259" s="113">
        <f t="shared" si="30"/>
        <v>0</v>
      </c>
      <c r="K259" s="114">
        <f>'Table 6'!P257</f>
        <v>2.6</v>
      </c>
      <c r="L259" s="115" t="str">
        <f t="shared" si="31"/>
        <v/>
      </c>
      <c r="M259" s="115" t="str">
        <f t="shared" si="32"/>
        <v/>
      </c>
      <c r="N259" s="116">
        <f>HLOOKUP($P$1,'Table 6'!$B$2:$P$383,A259,FALSE)</f>
        <v>2.6</v>
      </c>
      <c r="O259" s="115" t="str">
        <f t="shared" si="33"/>
        <v/>
      </c>
      <c r="P259" s="115" t="str">
        <f t="shared" si="34"/>
        <v/>
      </c>
      <c r="Q259" s="96"/>
    </row>
    <row r="260" spans="1:17" x14ac:dyDescent="0.35">
      <c r="A260" s="110">
        <f>'Table 6'!A258</f>
        <v>257</v>
      </c>
      <c r="B260" s="119" t="str">
        <f>'Table 6'!B258</f>
        <v>Whipped/whipping cream*</v>
      </c>
      <c r="C260" s="111"/>
      <c r="D260" s="111"/>
      <c r="E260" s="111"/>
      <c r="F260" s="111"/>
      <c r="G260" s="112">
        <f t="shared" si="27"/>
        <v>0</v>
      </c>
      <c r="H260" s="112">
        <f t="shared" si="28"/>
        <v>0</v>
      </c>
      <c r="I260" s="113">
        <f t="shared" si="29"/>
        <v>0</v>
      </c>
      <c r="J260" s="113">
        <f t="shared" si="30"/>
        <v>0</v>
      </c>
      <c r="K260" s="114">
        <f>'Table 6'!P258</f>
        <v>15</v>
      </c>
      <c r="L260" s="115" t="str">
        <f t="shared" si="31"/>
        <v/>
      </c>
      <c r="M260" s="115" t="str">
        <f t="shared" si="32"/>
        <v/>
      </c>
      <c r="N260" s="116">
        <f>HLOOKUP($P$1,'Table 6'!$B$2:$P$383,A260,FALSE)</f>
        <v>15</v>
      </c>
      <c r="O260" s="115" t="str">
        <f t="shared" si="33"/>
        <v/>
      </c>
      <c r="P260" s="115" t="str">
        <f t="shared" si="34"/>
        <v/>
      </c>
      <c r="Q260" s="96"/>
    </row>
    <row r="261" spans="1:17" x14ac:dyDescent="0.35">
      <c r="A261" s="110">
        <f>'Table 6'!A259</f>
        <v>258</v>
      </c>
      <c r="B261" s="119" t="str">
        <f>'Table 6'!B259</f>
        <v>Sour cream*</v>
      </c>
      <c r="C261" s="111"/>
      <c r="D261" s="111"/>
      <c r="E261" s="111"/>
      <c r="F261" s="111"/>
      <c r="G261" s="112">
        <f t="shared" si="27"/>
        <v>0</v>
      </c>
      <c r="H261" s="112">
        <f t="shared" si="28"/>
        <v>0</v>
      </c>
      <c r="I261" s="113">
        <f t="shared" si="29"/>
        <v>0</v>
      </c>
      <c r="J261" s="113">
        <f t="shared" si="30"/>
        <v>0</v>
      </c>
      <c r="K261" s="114">
        <f>'Table 6'!P259</f>
        <v>23.4</v>
      </c>
      <c r="L261" s="115" t="str">
        <f t="shared" si="31"/>
        <v/>
      </c>
      <c r="M261" s="115" t="str">
        <f t="shared" si="32"/>
        <v/>
      </c>
      <c r="N261" s="116">
        <f>HLOOKUP($P$1,'Table 6'!$B$2:$P$383,A261,FALSE)</f>
        <v>23.4</v>
      </c>
      <c r="O261" s="115" t="str">
        <f t="shared" si="33"/>
        <v/>
      </c>
      <c r="P261" s="115" t="str">
        <f t="shared" si="34"/>
        <v/>
      </c>
      <c r="Q261" s="96"/>
    </row>
    <row r="262" spans="1:17" x14ac:dyDescent="0.35">
      <c r="A262" s="110">
        <f>'Table 6'!A260</f>
        <v>259</v>
      </c>
      <c r="B262" s="245" t="str">
        <f>'Table 6'!B260</f>
        <v>CHEESE</v>
      </c>
      <c r="C262" s="246"/>
      <c r="D262" s="246"/>
      <c r="E262" s="246"/>
      <c r="F262" s="246"/>
      <c r="G262" s="246"/>
      <c r="H262" s="246"/>
      <c r="I262" s="246"/>
      <c r="J262" s="246"/>
      <c r="K262" s="246"/>
      <c r="L262" s="246"/>
      <c r="M262" s="246"/>
      <c r="N262" s="246"/>
      <c r="O262" s="246"/>
      <c r="P262" s="247"/>
      <c r="Q262" s="96"/>
    </row>
    <row r="263" spans="1:17" x14ac:dyDescent="0.35">
      <c r="A263" s="110">
        <f>'Table 6'!A261</f>
        <v>260</v>
      </c>
      <c r="B263" s="119" t="str">
        <f>'Table 6'!B261</f>
        <v>Any cheese</v>
      </c>
      <c r="C263" s="111"/>
      <c r="D263" s="111"/>
      <c r="E263" s="111"/>
      <c r="F263" s="111"/>
      <c r="G263" s="112">
        <f t="shared" ref="G263:G325" si="35">C263+D263</f>
        <v>0</v>
      </c>
      <c r="H263" s="112">
        <f t="shared" ref="H263:H325" si="36">C263+D263+E263</f>
        <v>0</v>
      </c>
      <c r="I263" s="113">
        <f t="shared" ref="I263:I325" si="37">IF((COUNTA(C263)=0),0,(C263)/(C263+E263))</f>
        <v>0</v>
      </c>
      <c r="J263" s="113">
        <f t="shared" ref="J263:J325" si="38">IF((COUNTA(C263:D263)=0),0,(C263+D263)/(C263+D263+E263))</f>
        <v>0</v>
      </c>
      <c r="K263" s="114">
        <f>'Table 6'!P261</f>
        <v>89.728484432411221</v>
      </c>
      <c r="L263" s="115" t="str">
        <f t="shared" ref="L263:L325" si="39">IF(H263=0,"",(IF(AND($G263&lt;=$H263,$G263&gt;=0),BINOMDIST($G263,$H263,K263/100,0),"")))</f>
        <v/>
      </c>
      <c r="M263" s="115" t="str">
        <f t="shared" ref="M263:M325" si="40">IF(H263=0,"",(IF(AND(L263&lt;=0.05,J263*100&gt;K263),"Alert",IF(AND(L263&lt;=0.05,J263*100&lt;K263),"protective",""))))</f>
        <v/>
      </c>
      <c r="N263" s="116">
        <f>HLOOKUP($P$1,'Table 6'!$B$2:$P$383,A263,FALSE)</f>
        <v>89.728484432411221</v>
      </c>
      <c r="O263" s="115" t="str">
        <f t="shared" ref="O263:O325" si="41">IF(H263=0,"",(IF(AND($G263&lt;=$H263,$G263&gt;=0),BINOMDIST($G263,$H263,N263/100,0),"")))</f>
        <v/>
      </c>
      <c r="P263" s="115" t="str">
        <f t="shared" ref="P263:P325" si="42">IF(H263=0,"",(IF(AND(O263&lt;=0.05,J263*100&gt;N263),"Alert",IF(AND(O263&lt;=0.05,J263*100&lt;N263),"protective",""))))</f>
        <v/>
      </c>
      <c r="Q263" s="96"/>
    </row>
    <row r="264" spans="1:17" x14ac:dyDescent="0.35">
      <c r="A264" s="110">
        <f>'Table 6'!A262</f>
        <v>261</v>
      </c>
      <c r="B264" s="119" t="str">
        <f>'Table 6'!B262</f>
        <v>Gouda</v>
      </c>
      <c r="C264" s="111"/>
      <c r="D264" s="111"/>
      <c r="E264" s="111"/>
      <c r="F264" s="111"/>
      <c r="G264" s="112">
        <f t="shared" si="35"/>
        <v>0</v>
      </c>
      <c r="H264" s="112">
        <f t="shared" si="36"/>
        <v>0</v>
      </c>
      <c r="I264" s="113">
        <f t="shared" si="37"/>
        <v>0</v>
      </c>
      <c r="J264" s="113">
        <f t="shared" si="38"/>
        <v>0</v>
      </c>
      <c r="K264" s="114">
        <f>'Table 6'!P262</f>
        <v>13.736881619281554</v>
      </c>
      <c r="L264" s="115" t="str">
        <f t="shared" si="39"/>
        <v/>
      </c>
      <c r="M264" s="115" t="str">
        <f t="shared" si="40"/>
        <v/>
      </c>
      <c r="N264" s="116">
        <f>HLOOKUP($P$1,'Table 6'!$B$2:$P$383,A264,FALSE)</f>
        <v>13.736881619281554</v>
      </c>
      <c r="O264" s="115" t="str">
        <f t="shared" si="41"/>
        <v/>
      </c>
      <c r="P264" s="115" t="str">
        <f t="shared" si="42"/>
        <v/>
      </c>
      <c r="Q264" s="96"/>
    </row>
    <row r="265" spans="1:17" x14ac:dyDescent="0.35">
      <c r="A265" s="110">
        <f>'Table 6'!A263</f>
        <v>262</v>
      </c>
      <c r="B265" s="119" t="str">
        <f>'Table 6'!B263</f>
        <v>Feta</v>
      </c>
      <c r="C265" s="111"/>
      <c r="D265" s="111"/>
      <c r="E265" s="111"/>
      <c r="F265" s="111"/>
      <c r="G265" s="112">
        <f t="shared" si="35"/>
        <v>0</v>
      </c>
      <c r="H265" s="112">
        <f t="shared" si="36"/>
        <v>0</v>
      </c>
      <c r="I265" s="113">
        <f t="shared" si="37"/>
        <v>0</v>
      </c>
      <c r="J265" s="113">
        <f t="shared" si="38"/>
        <v>0</v>
      </c>
      <c r="K265" s="114">
        <f>'Table 6'!P263</f>
        <v>30.037830716403914</v>
      </c>
      <c r="L265" s="115" t="str">
        <f t="shared" si="39"/>
        <v/>
      </c>
      <c r="M265" s="115" t="str">
        <f t="shared" si="40"/>
        <v/>
      </c>
      <c r="N265" s="116">
        <f>HLOOKUP($P$1,'Table 6'!$B$2:$P$383,A265,FALSE)</f>
        <v>30.037830716403914</v>
      </c>
      <c r="O265" s="115" t="str">
        <f t="shared" si="41"/>
        <v/>
      </c>
      <c r="P265" s="115" t="str">
        <f t="shared" si="42"/>
        <v/>
      </c>
      <c r="Q265" s="96"/>
    </row>
    <row r="266" spans="1:17" x14ac:dyDescent="0.35">
      <c r="A266" s="110">
        <f>'Table 6'!A264</f>
        <v>263</v>
      </c>
      <c r="B266" s="119" t="str">
        <f>'Table 6'!B264</f>
        <v>Brie, camembert or other soft cheese</v>
      </c>
      <c r="C266" s="111"/>
      <c r="D266" s="111"/>
      <c r="E266" s="111"/>
      <c r="F266" s="111"/>
      <c r="G266" s="112">
        <f t="shared" si="35"/>
        <v>0</v>
      </c>
      <c r="H266" s="112">
        <f t="shared" si="36"/>
        <v>0</v>
      </c>
      <c r="I266" s="113">
        <f t="shared" si="37"/>
        <v>0</v>
      </c>
      <c r="J266" s="113">
        <f t="shared" si="38"/>
        <v>0</v>
      </c>
      <c r="K266" s="114">
        <f>'Table 6'!P264</f>
        <v>24.07394763890305</v>
      </c>
      <c r="L266" s="115" t="str">
        <f t="shared" si="39"/>
        <v/>
      </c>
      <c r="M266" s="115" t="str">
        <f t="shared" si="40"/>
        <v/>
      </c>
      <c r="N266" s="116">
        <f>HLOOKUP($P$1,'Table 6'!$B$2:$P$383,A266,FALSE)</f>
        <v>24.07394763890305</v>
      </c>
      <c r="O266" s="115" t="str">
        <f t="shared" si="41"/>
        <v/>
      </c>
      <c r="P266" s="115" t="str">
        <f t="shared" si="42"/>
        <v/>
      </c>
    </row>
    <row r="267" spans="1:17" x14ac:dyDescent="0.35">
      <c r="A267" s="110">
        <f>'Table 6'!A265</f>
        <v>264</v>
      </c>
      <c r="B267" s="119" t="str">
        <f>'Table 6'!B265</f>
        <v>Cheese made from goats milk</v>
      </c>
      <c r="C267" s="111"/>
      <c r="D267" s="111"/>
      <c r="E267" s="111"/>
      <c r="F267" s="111"/>
      <c r="G267" s="112">
        <f t="shared" si="35"/>
        <v>0</v>
      </c>
      <c r="H267" s="112">
        <f t="shared" si="36"/>
        <v>0</v>
      </c>
      <c r="I267" s="113">
        <f t="shared" si="37"/>
        <v>0</v>
      </c>
      <c r="J267" s="113">
        <f t="shared" si="38"/>
        <v>0</v>
      </c>
      <c r="K267" s="114">
        <f>'Table 6'!P265</f>
        <v>12.085634068761088</v>
      </c>
      <c r="L267" s="115" t="str">
        <f t="shared" si="39"/>
        <v/>
      </c>
      <c r="M267" s="115" t="str">
        <f t="shared" si="40"/>
        <v/>
      </c>
      <c r="N267" s="116">
        <f>HLOOKUP($P$1,'Table 6'!$B$2:$P$383,A267,FALSE)</f>
        <v>12.085634068761088</v>
      </c>
      <c r="O267" s="115" t="str">
        <f t="shared" si="41"/>
        <v/>
      </c>
      <c r="P267" s="115" t="str">
        <f t="shared" si="42"/>
        <v/>
      </c>
    </row>
    <row r="268" spans="1:17" x14ac:dyDescent="0.35">
      <c r="A268" s="110">
        <f>'Table 6'!A266</f>
        <v>265</v>
      </c>
      <c r="B268" s="119" t="str">
        <f>'Table 6'!B266</f>
        <v>Any cheese made with unpasteurized milk</v>
      </c>
      <c r="C268" s="111"/>
      <c r="D268" s="111"/>
      <c r="E268" s="111"/>
      <c r="F268" s="111"/>
      <c r="G268" s="112">
        <f t="shared" si="35"/>
        <v>0</v>
      </c>
      <c r="H268" s="112">
        <f t="shared" si="36"/>
        <v>0</v>
      </c>
      <c r="I268" s="113">
        <f t="shared" si="37"/>
        <v>0</v>
      </c>
      <c r="J268" s="113">
        <f t="shared" si="38"/>
        <v>0</v>
      </c>
      <c r="K268" s="114">
        <f>'Table 6'!P266</f>
        <v>5.4178430522989398</v>
      </c>
      <c r="L268" s="115" t="str">
        <f t="shared" si="39"/>
        <v/>
      </c>
      <c r="M268" s="115" t="str">
        <f t="shared" si="40"/>
        <v/>
      </c>
      <c r="N268" s="116">
        <f>HLOOKUP($P$1,'Table 6'!$B$2:$P$383,A268,FALSE)</f>
        <v>5.4178430522989398</v>
      </c>
      <c r="O268" s="115" t="str">
        <f t="shared" si="41"/>
        <v/>
      </c>
      <c r="P268" s="115" t="str">
        <f t="shared" si="42"/>
        <v/>
      </c>
    </row>
    <row r="269" spans="1:17" x14ac:dyDescent="0.35">
      <c r="A269" s="110">
        <f>'Table 6'!A267</f>
        <v>266</v>
      </c>
      <c r="B269" s="119" t="str">
        <f>'Table 6'!B267</f>
        <v>Cheddar*</v>
      </c>
      <c r="C269" s="111"/>
      <c r="D269" s="111"/>
      <c r="E269" s="111"/>
      <c r="F269" s="111"/>
      <c r="G269" s="112">
        <f t="shared" si="35"/>
        <v>0</v>
      </c>
      <c r="H269" s="112">
        <f t="shared" si="36"/>
        <v>0</v>
      </c>
      <c r="I269" s="113">
        <f t="shared" si="37"/>
        <v>0</v>
      </c>
      <c r="J269" s="113">
        <f t="shared" si="38"/>
        <v>0</v>
      </c>
      <c r="K269" s="114">
        <f>'Table 6'!P267</f>
        <v>72.599999999999994</v>
      </c>
      <c r="L269" s="115" t="str">
        <f t="shared" si="39"/>
        <v/>
      </c>
      <c r="M269" s="115" t="str">
        <f t="shared" si="40"/>
        <v/>
      </c>
      <c r="N269" s="116">
        <f>HLOOKUP($P$1,'Table 6'!$B$2:$P$383,A269,FALSE)</f>
        <v>72.599999999999994</v>
      </c>
      <c r="O269" s="115" t="str">
        <f t="shared" si="41"/>
        <v/>
      </c>
      <c r="P269" s="115" t="str">
        <f t="shared" si="42"/>
        <v/>
      </c>
    </row>
    <row r="270" spans="1:17" x14ac:dyDescent="0.35">
      <c r="A270" s="110">
        <f>'Table 6'!A268</f>
        <v>267</v>
      </c>
      <c r="B270" s="119" t="str">
        <f>'Table 6'!B268</f>
        <v>Mozzarella*</v>
      </c>
      <c r="C270" s="111"/>
      <c r="D270" s="111"/>
      <c r="E270" s="111"/>
      <c r="F270" s="111"/>
      <c r="G270" s="112">
        <f t="shared" si="35"/>
        <v>0</v>
      </c>
      <c r="H270" s="112">
        <f t="shared" si="36"/>
        <v>0</v>
      </c>
      <c r="I270" s="113">
        <f t="shared" si="37"/>
        <v>0</v>
      </c>
      <c r="J270" s="113">
        <f t="shared" si="38"/>
        <v>0</v>
      </c>
      <c r="K270" s="114">
        <f>'Table 6'!P268</f>
        <v>47.6</v>
      </c>
      <c r="L270" s="115" t="str">
        <f t="shared" si="39"/>
        <v/>
      </c>
      <c r="M270" s="115" t="str">
        <f t="shared" si="40"/>
        <v/>
      </c>
      <c r="N270" s="116">
        <f>HLOOKUP($P$1,'Table 6'!$B$2:$P$383,A270,FALSE)</f>
        <v>47.6</v>
      </c>
      <c r="O270" s="115" t="str">
        <f t="shared" si="41"/>
        <v/>
      </c>
      <c r="P270" s="115" t="str">
        <f t="shared" si="42"/>
        <v/>
      </c>
    </row>
    <row r="271" spans="1:17" x14ac:dyDescent="0.35">
      <c r="A271" s="110">
        <f>'Table 6'!A269</f>
        <v>268</v>
      </c>
      <c r="B271" s="119" t="str">
        <f>'Table 6'!B269</f>
        <v>Parmesan*</v>
      </c>
      <c r="C271" s="111"/>
      <c r="D271" s="111"/>
      <c r="E271" s="111"/>
      <c r="F271" s="111"/>
      <c r="G271" s="112">
        <f t="shared" si="35"/>
        <v>0</v>
      </c>
      <c r="H271" s="112">
        <f t="shared" si="36"/>
        <v>0</v>
      </c>
      <c r="I271" s="113">
        <f t="shared" si="37"/>
        <v>0</v>
      </c>
      <c r="J271" s="113">
        <f t="shared" si="38"/>
        <v>0</v>
      </c>
      <c r="K271" s="114">
        <f>'Table 6'!P269</f>
        <v>40.1</v>
      </c>
      <c r="L271" s="115" t="str">
        <f t="shared" si="39"/>
        <v/>
      </c>
      <c r="M271" s="115" t="str">
        <f t="shared" si="40"/>
        <v/>
      </c>
      <c r="N271" s="116">
        <f>HLOOKUP($P$1,'Table 6'!$B$2:$P$383,A271,FALSE)</f>
        <v>40.1</v>
      </c>
      <c r="O271" s="115" t="str">
        <f t="shared" si="41"/>
        <v/>
      </c>
      <c r="P271" s="115" t="str">
        <f t="shared" si="42"/>
        <v/>
      </c>
    </row>
    <row r="272" spans="1:17" x14ac:dyDescent="0.35">
      <c r="A272" s="110">
        <f>'Table 6'!A270</f>
        <v>269</v>
      </c>
      <c r="B272" s="119" t="str">
        <f>'Table 6'!B270</f>
        <v>Other cheeses sold as blocks/wheels*</v>
      </c>
      <c r="C272" s="111"/>
      <c r="D272" s="111"/>
      <c r="E272" s="111"/>
      <c r="F272" s="111"/>
      <c r="G272" s="112">
        <f t="shared" si="35"/>
        <v>0</v>
      </c>
      <c r="H272" s="112">
        <f t="shared" si="36"/>
        <v>0</v>
      </c>
      <c r="I272" s="113">
        <f t="shared" si="37"/>
        <v>0</v>
      </c>
      <c r="J272" s="113">
        <f t="shared" si="38"/>
        <v>0</v>
      </c>
      <c r="K272" s="114">
        <f>'Table 6'!P270</f>
        <v>25.5</v>
      </c>
      <c r="L272" s="115" t="str">
        <f t="shared" si="39"/>
        <v/>
      </c>
      <c r="M272" s="115" t="str">
        <f t="shared" si="40"/>
        <v/>
      </c>
      <c r="N272" s="116">
        <f>HLOOKUP($P$1,'Table 6'!$B$2:$P$383,A272,FALSE)</f>
        <v>25.5</v>
      </c>
      <c r="O272" s="115" t="str">
        <f t="shared" si="41"/>
        <v/>
      </c>
      <c r="P272" s="115" t="str">
        <f t="shared" si="42"/>
        <v/>
      </c>
    </row>
    <row r="273" spans="1:16" x14ac:dyDescent="0.35">
      <c r="A273" s="110">
        <f>'Table 6'!A271</f>
        <v>270</v>
      </c>
      <c r="B273" s="119" t="str">
        <f>'Table 6'!B271</f>
        <v>Processed cheese*</v>
      </c>
      <c r="C273" s="111"/>
      <c r="D273" s="111"/>
      <c r="E273" s="111"/>
      <c r="F273" s="111"/>
      <c r="G273" s="112">
        <f t="shared" si="35"/>
        <v>0</v>
      </c>
      <c r="H273" s="112">
        <f t="shared" si="36"/>
        <v>0</v>
      </c>
      <c r="I273" s="113">
        <f t="shared" si="37"/>
        <v>0</v>
      </c>
      <c r="J273" s="113">
        <f t="shared" si="38"/>
        <v>0</v>
      </c>
      <c r="K273" s="114">
        <f>'Table 6'!P271</f>
        <v>36.1</v>
      </c>
      <c r="L273" s="115" t="str">
        <f t="shared" si="39"/>
        <v/>
      </c>
      <c r="M273" s="115" t="str">
        <f t="shared" si="40"/>
        <v/>
      </c>
      <c r="N273" s="116">
        <f>HLOOKUP($P$1,'Table 6'!$B$2:$P$383,A273,FALSE)</f>
        <v>36.1</v>
      </c>
      <c r="O273" s="115" t="str">
        <f t="shared" si="41"/>
        <v/>
      </c>
      <c r="P273" s="115" t="str">
        <f t="shared" si="42"/>
        <v/>
      </c>
    </row>
    <row r="274" spans="1:16" x14ac:dyDescent="0.35">
      <c r="A274" s="110">
        <f>'Table 6'!A272</f>
        <v>271</v>
      </c>
      <c r="B274" s="119" t="str">
        <f>'Table 6'!B272</f>
        <v>Blue-veined cheese*</v>
      </c>
      <c r="C274" s="111"/>
      <c r="D274" s="111"/>
      <c r="E274" s="111"/>
      <c r="F274" s="111"/>
      <c r="G274" s="112">
        <f t="shared" si="35"/>
        <v>0</v>
      </c>
      <c r="H274" s="112">
        <f t="shared" si="36"/>
        <v>0</v>
      </c>
      <c r="I274" s="113">
        <f t="shared" si="37"/>
        <v>0</v>
      </c>
      <c r="J274" s="113">
        <f t="shared" si="38"/>
        <v>0</v>
      </c>
      <c r="K274" s="114">
        <f>'Table 6'!P272</f>
        <v>5.6</v>
      </c>
      <c r="L274" s="115" t="str">
        <f t="shared" si="39"/>
        <v/>
      </c>
      <c r="M274" s="115" t="str">
        <f t="shared" si="40"/>
        <v/>
      </c>
      <c r="N274" s="116">
        <f>HLOOKUP($P$1,'Table 6'!$B$2:$P$383,A274,FALSE)</f>
        <v>5.6</v>
      </c>
      <c r="O274" s="115" t="str">
        <f t="shared" si="41"/>
        <v/>
      </c>
      <c r="P274" s="115" t="str">
        <f t="shared" si="42"/>
        <v/>
      </c>
    </row>
    <row r="275" spans="1:16" x14ac:dyDescent="0.35">
      <c r="A275" s="110">
        <f>'Table 6'!A273</f>
        <v>272</v>
      </c>
      <c r="B275" s="119" t="str">
        <f>'Table 6'!B273</f>
        <v>Cottage, ricotta or other fresh cheese*</v>
      </c>
      <c r="C275" s="111"/>
      <c r="D275" s="111"/>
      <c r="E275" s="111"/>
      <c r="F275" s="111"/>
      <c r="G275" s="112">
        <f t="shared" si="35"/>
        <v>0</v>
      </c>
      <c r="H275" s="112">
        <f t="shared" si="36"/>
        <v>0</v>
      </c>
      <c r="I275" s="113">
        <f t="shared" si="37"/>
        <v>0</v>
      </c>
      <c r="J275" s="113">
        <f t="shared" si="38"/>
        <v>0</v>
      </c>
      <c r="K275" s="114">
        <f>'Table 6'!P273</f>
        <v>13.1</v>
      </c>
      <c r="L275" s="115" t="str">
        <f t="shared" si="39"/>
        <v/>
      </c>
      <c r="M275" s="115" t="str">
        <f t="shared" si="40"/>
        <v/>
      </c>
      <c r="N275" s="116">
        <f>HLOOKUP($P$1,'Table 6'!$B$2:$P$383,A275,FALSE)</f>
        <v>13.1</v>
      </c>
      <c r="O275" s="115" t="str">
        <f t="shared" si="41"/>
        <v/>
      </c>
      <c r="P275" s="115" t="str">
        <f t="shared" si="42"/>
        <v/>
      </c>
    </row>
    <row r="276" spans="1:16" x14ac:dyDescent="0.35">
      <c r="A276" s="110">
        <f>'Table 6'!A274</f>
        <v>273</v>
      </c>
      <c r="B276" s="119" t="str">
        <f>'Table 6'!B274</f>
        <v>Goat/sheep milk cheese*</v>
      </c>
      <c r="C276" s="111"/>
      <c r="D276" s="111"/>
      <c r="E276" s="111"/>
      <c r="F276" s="111"/>
      <c r="G276" s="112">
        <f t="shared" si="35"/>
        <v>0</v>
      </c>
      <c r="H276" s="112">
        <f t="shared" si="36"/>
        <v>0</v>
      </c>
      <c r="I276" s="113">
        <f t="shared" si="37"/>
        <v>0</v>
      </c>
      <c r="J276" s="113">
        <f t="shared" si="38"/>
        <v>0</v>
      </c>
      <c r="K276" s="114">
        <f>'Table 6'!P274</f>
        <v>8.6</v>
      </c>
      <c r="L276" s="115" t="str">
        <f t="shared" si="39"/>
        <v/>
      </c>
      <c r="M276" s="115" t="str">
        <f t="shared" si="40"/>
        <v/>
      </c>
      <c r="N276" s="116">
        <f>HLOOKUP($P$1,'Table 6'!$B$2:$P$383,A276,FALSE)</f>
        <v>8.6</v>
      </c>
      <c r="O276" s="115" t="str">
        <f t="shared" si="41"/>
        <v/>
      </c>
      <c r="P276" s="115" t="str">
        <f t="shared" si="42"/>
        <v/>
      </c>
    </row>
    <row r="277" spans="1:16" x14ac:dyDescent="0.35">
      <c r="A277" s="110">
        <f>'Table 6'!A275</f>
        <v>274</v>
      </c>
      <c r="B277" s="245" t="str">
        <f>'Table 6'!B275</f>
        <v>DAIRY SUBSTITUTES</v>
      </c>
      <c r="C277" s="246"/>
      <c r="D277" s="246"/>
      <c r="E277" s="246"/>
      <c r="F277" s="246"/>
      <c r="G277" s="246"/>
      <c r="H277" s="246"/>
      <c r="I277" s="246"/>
      <c r="J277" s="246"/>
      <c r="K277" s="246"/>
      <c r="L277" s="246"/>
      <c r="M277" s="246"/>
      <c r="N277" s="246"/>
      <c r="O277" s="246"/>
      <c r="P277" s="247"/>
    </row>
    <row r="278" spans="1:16" x14ac:dyDescent="0.35">
      <c r="A278" s="110">
        <f>'Table 6'!A276</f>
        <v>275</v>
      </c>
      <c r="B278" s="119" t="str">
        <f>'Table 6'!B276</f>
        <v>Non-dairy milk</v>
      </c>
      <c r="C278" s="111"/>
      <c r="D278" s="111"/>
      <c r="E278" s="111"/>
      <c r="F278" s="111"/>
      <c r="G278" s="112">
        <f t="shared" si="35"/>
        <v>0</v>
      </c>
      <c r="H278" s="112">
        <f t="shared" si="36"/>
        <v>0</v>
      </c>
      <c r="I278" s="113">
        <f t="shared" si="37"/>
        <v>0</v>
      </c>
      <c r="J278" s="113">
        <f t="shared" si="38"/>
        <v>0</v>
      </c>
      <c r="K278" s="114">
        <f>'Table 6'!P276</f>
        <v>21.806472639330543</v>
      </c>
      <c r="L278" s="115" t="str">
        <f t="shared" si="39"/>
        <v/>
      </c>
      <c r="M278" s="115" t="str">
        <f t="shared" si="40"/>
        <v/>
      </c>
      <c r="N278" s="116">
        <f>HLOOKUP($P$1,'Table 6'!$B$2:$P$383,A278,FALSE)</f>
        <v>21.806472639330543</v>
      </c>
      <c r="O278" s="115" t="str">
        <f t="shared" si="41"/>
        <v/>
      </c>
      <c r="P278" s="115" t="str">
        <f t="shared" si="42"/>
        <v/>
      </c>
    </row>
    <row r="279" spans="1:16" x14ac:dyDescent="0.35">
      <c r="A279" s="110">
        <f>'Table 6'!A277</f>
        <v>276</v>
      </c>
      <c r="B279" s="119" t="str">
        <f>'Table 6'!B277</f>
        <v xml:space="preserve">Other non-dairy products/substitutes </v>
      </c>
      <c r="C279" s="111"/>
      <c r="D279" s="111"/>
      <c r="E279" s="111"/>
      <c r="F279" s="111"/>
      <c r="G279" s="112">
        <f t="shared" si="35"/>
        <v>0</v>
      </c>
      <c r="H279" s="112">
        <f t="shared" si="36"/>
        <v>0</v>
      </c>
      <c r="I279" s="113">
        <f t="shared" si="37"/>
        <v>0</v>
      </c>
      <c r="J279" s="113">
        <f t="shared" si="38"/>
        <v>0</v>
      </c>
      <c r="K279" s="114">
        <f>'Table 6'!P277</f>
        <v>16.318520528812702</v>
      </c>
      <c r="L279" s="115" t="str">
        <f t="shared" si="39"/>
        <v/>
      </c>
      <c r="M279" s="115" t="str">
        <f t="shared" si="40"/>
        <v/>
      </c>
      <c r="N279" s="116">
        <f>HLOOKUP($P$1,'Table 6'!$B$2:$P$383,A279,FALSE)</f>
        <v>16.318520528812702</v>
      </c>
      <c r="O279" s="115" t="str">
        <f t="shared" si="41"/>
        <v/>
      </c>
      <c r="P279" s="115" t="str">
        <f t="shared" si="42"/>
        <v/>
      </c>
    </row>
    <row r="280" spans="1:16" x14ac:dyDescent="0.35">
      <c r="A280" s="110">
        <f>'Table 6'!A278</f>
        <v>277</v>
      </c>
      <c r="B280" s="245" t="str">
        <f>'Table 6'!B278</f>
        <v>DRIED/PROCESSED/OTHER</v>
      </c>
      <c r="C280" s="246"/>
      <c r="D280" s="246"/>
      <c r="E280" s="246"/>
      <c r="F280" s="246"/>
      <c r="G280" s="246"/>
      <c r="H280" s="246"/>
      <c r="I280" s="246"/>
      <c r="J280" s="246"/>
      <c r="K280" s="246"/>
      <c r="L280" s="246"/>
      <c r="M280" s="246"/>
      <c r="N280" s="246"/>
      <c r="O280" s="246"/>
      <c r="P280" s="247"/>
    </row>
    <row r="281" spans="1:16" x14ac:dyDescent="0.35">
      <c r="A281" s="110">
        <f>'Table 6'!A279</f>
        <v>278</v>
      </c>
      <c r="B281" s="119" t="str">
        <f>'Table 6'!B279</f>
        <v>Any wheat flour</v>
      </c>
      <c r="C281" s="111"/>
      <c r="D281" s="111"/>
      <c r="E281" s="111"/>
      <c r="F281" s="111"/>
      <c r="G281" s="112">
        <f t="shared" si="35"/>
        <v>0</v>
      </c>
      <c r="H281" s="112">
        <f t="shared" si="36"/>
        <v>0</v>
      </c>
      <c r="I281" s="113">
        <f t="shared" si="37"/>
        <v>0</v>
      </c>
      <c r="J281" s="113">
        <f t="shared" si="38"/>
        <v>0</v>
      </c>
      <c r="K281" s="114">
        <f>'Table 6'!P279</f>
        <v>68.745152804459565</v>
      </c>
      <c r="L281" s="115" t="str">
        <f t="shared" si="39"/>
        <v/>
      </c>
      <c r="M281" s="115" t="str">
        <f t="shared" si="40"/>
        <v/>
      </c>
      <c r="N281" s="116">
        <f>HLOOKUP($P$1,'Table 6'!$B$2:$P$383,A281,FALSE)</f>
        <v>68.745152804459565</v>
      </c>
      <c r="O281" s="115" t="str">
        <f t="shared" si="41"/>
        <v/>
      </c>
      <c r="P281" s="115" t="str">
        <f t="shared" si="42"/>
        <v/>
      </c>
    </row>
    <row r="282" spans="1:16" x14ac:dyDescent="0.35">
      <c r="A282" s="110">
        <f>'Table 6'!A280</f>
        <v>279</v>
      </c>
      <c r="B282" s="119" t="str">
        <f>'Table 6'!B280</f>
        <v>Eat, taste or lick any uncooked or unbaked dough made with wheat flour</v>
      </c>
      <c r="C282" s="111"/>
      <c r="D282" s="111"/>
      <c r="E282" s="111"/>
      <c r="F282" s="111"/>
      <c r="G282" s="112">
        <f t="shared" si="35"/>
        <v>0</v>
      </c>
      <c r="H282" s="112">
        <f t="shared" si="36"/>
        <v>0</v>
      </c>
      <c r="I282" s="113">
        <f t="shared" si="37"/>
        <v>0</v>
      </c>
      <c r="J282" s="113">
        <f t="shared" si="38"/>
        <v>0</v>
      </c>
      <c r="K282" s="114">
        <f>'Table 6'!P280</f>
        <v>15.267422562237057</v>
      </c>
      <c r="L282" s="115" t="str">
        <f t="shared" si="39"/>
        <v/>
      </c>
      <c r="M282" s="115" t="str">
        <f t="shared" si="40"/>
        <v/>
      </c>
      <c r="N282" s="116">
        <f>HLOOKUP($P$1,'Table 6'!$B$2:$P$383,A282,FALSE)</f>
        <v>15.267422562237057</v>
      </c>
      <c r="O282" s="115" t="str">
        <f t="shared" si="41"/>
        <v/>
      </c>
      <c r="P282" s="115" t="str">
        <f t="shared" si="42"/>
        <v/>
      </c>
    </row>
    <row r="283" spans="1:16" x14ac:dyDescent="0.35">
      <c r="A283" s="110">
        <f>'Table 6'!A281</f>
        <v>280</v>
      </c>
      <c r="B283" s="119" t="str">
        <f>'Table 6'!B281</f>
        <v>Other flours</v>
      </c>
      <c r="C283" s="111"/>
      <c r="D283" s="111"/>
      <c r="E283" s="111"/>
      <c r="F283" s="111"/>
      <c r="G283" s="112">
        <f t="shared" si="35"/>
        <v>0</v>
      </c>
      <c r="H283" s="112">
        <f t="shared" si="36"/>
        <v>0</v>
      </c>
      <c r="I283" s="113">
        <f t="shared" si="37"/>
        <v>0</v>
      </c>
      <c r="J283" s="113">
        <f t="shared" si="38"/>
        <v>0</v>
      </c>
      <c r="K283" s="114">
        <f>'Table 6'!P281</f>
        <v>9.245133675360762</v>
      </c>
      <c r="L283" s="115" t="str">
        <f t="shared" si="39"/>
        <v/>
      </c>
      <c r="M283" s="115" t="str">
        <f t="shared" si="40"/>
        <v/>
      </c>
      <c r="N283" s="116">
        <f>HLOOKUP($P$1,'Table 6'!$B$2:$P$383,A283,FALSE)</f>
        <v>9.245133675360762</v>
      </c>
      <c r="O283" s="115" t="str">
        <f t="shared" si="41"/>
        <v/>
      </c>
      <c r="P283" s="115" t="str">
        <f t="shared" si="42"/>
        <v/>
      </c>
    </row>
    <row r="284" spans="1:16" x14ac:dyDescent="0.35">
      <c r="A284" s="110">
        <f>'Table 6'!A282</f>
        <v>281</v>
      </c>
      <c r="B284" s="119" t="str">
        <f>'Table 6'!B282</f>
        <v>Any plant-based meat substitutes</v>
      </c>
      <c r="C284" s="111"/>
      <c r="D284" s="111"/>
      <c r="E284" s="111"/>
      <c r="F284" s="111"/>
      <c r="G284" s="112">
        <f t="shared" si="35"/>
        <v>0</v>
      </c>
      <c r="H284" s="112">
        <f t="shared" si="36"/>
        <v>0</v>
      </c>
      <c r="I284" s="113">
        <f t="shared" si="37"/>
        <v>0</v>
      </c>
      <c r="J284" s="113">
        <f t="shared" si="38"/>
        <v>0</v>
      </c>
      <c r="K284" s="114">
        <f>'Table 6'!P282</f>
        <v>18.107882351231353</v>
      </c>
      <c r="L284" s="115" t="str">
        <f t="shared" si="39"/>
        <v/>
      </c>
      <c r="M284" s="115" t="str">
        <f t="shared" si="40"/>
        <v/>
      </c>
      <c r="N284" s="116">
        <f>HLOOKUP($P$1,'Table 6'!$B$2:$P$383,A284,FALSE)</f>
        <v>18.107882351231353</v>
      </c>
      <c r="O284" s="115" t="str">
        <f t="shared" si="41"/>
        <v/>
      </c>
      <c r="P284" s="115" t="str">
        <f t="shared" si="42"/>
        <v/>
      </c>
    </row>
    <row r="285" spans="1:16" x14ac:dyDescent="0.35">
      <c r="A285" s="110">
        <f>'Table 6'!A283</f>
        <v>282</v>
      </c>
      <c r="B285" s="119" t="str">
        <f>'Table 6'!B283</f>
        <v>Tofu</v>
      </c>
      <c r="C285" s="111"/>
      <c r="D285" s="111"/>
      <c r="E285" s="111"/>
      <c r="F285" s="111"/>
      <c r="G285" s="112">
        <f t="shared" si="35"/>
        <v>0</v>
      </c>
      <c r="H285" s="112">
        <f t="shared" si="36"/>
        <v>0</v>
      </c>
      <c r="I285" s="113">
        <f t="shared" si="37"/>
        <v>0</v>
      </c>
      <c r="J285" s="113">
        <f t="shared" si="38"/>
        <v>0</v>
      </c>
      <c r="K285" s="114">
        <f>'Table 6'!P283</f>
        <v>14.430708833146783</v>
      </c>
      <c r="L285" s="115" t="str">
        <f t="shared" si="39"/>
        <v/>
      </c>
      <c r="M285" s="115" t="str">
        <f t="shared" si="40"/>
        <v/>
      </c>
      <c r="N285" s="116">
        <f>HLOOKUP($P$1,'Table 6'!$B$2:$P$383,A285,FALSE)</f>
        <v>14.430708833146783</v>
      </c>
      <c r="O285" s="115" t="str">
        <f t="shared" si="41"/>
        <v/>
      </c>
      <c r="P285" s="115" t="str">
        <f t="shared" si="42"/>
        <v/>
      </c>
    </row>
    <row r="286" spans="1:16" x14ac:dyDescent="0.35">
      <c r="A286" s="110">
        <f>'Table 6'!A284</f>
        <v>283</v>
      </c>
      <c r="B286" s="119" t="str">
        <f>'Table 6'!B284</f>
        <v>Other plant based meat substitutes</v>
      </c>
      <c r="C286" s="111"/>
      <c r="D286" s="111"/>
      <c r="E286" s="111"/>
      <c r="F286" s="111"/>
      <c r="G286" s="112">
        <f t="shared" si="35"/>
        <v>0</v>
      </c>
      <c r="H286" s="112">
        <f t="shared" si="36"/>
        <v>0</v>
      </c>
      <c r="I286" s="113">
        <f t="shared" si="37"/>
        <v>0</v>
      </c>
      <c r="J286" s="113">
        <f t="shared" si="38"/>
        <v>0</v>
      </c>
      <c r="K286" s="114">
        <f>'Table 6'!P284</f>
        <v>6.0874242376010219</v>
      </c>
      <c r="L286" s="115" t="str">
        <f t="shared" si="39"/>
        <v/>
      </c>
      <c r="M286" s="115" t="str">
        <f t="shared" si="40"/>
        <v/>
      </c>
      <c r="N286" s="116">
        <f>HLOOKUP($P$1,'Table 6'!$B$2:$P$383,A286,FALSE)</f>
        <v>6.0874242376010219</v>
      </c>
      <c r="O286" s="115" t="str">
        <f t="shared" si="41"/>
        <v/>
      </c>
      <c r="P286" s="115" t="str">
        <f t="shared" si="42"/>
        <v/>
      </c>
    </row>
    <row r="287" spans="1:16" x14ac:dyDescent="0.35">
      <c r="A287" s="110">
        <f>'Table 6'!A285</f>
        <v>284</v>
      </c>
      <c r="B287" s="119" t="str">
        <f>'Table 6'!B285</f>
        <v>Hummus (excluding home-made)</v>
      </c>
      <c r="C287" s="111"/>
      <c r="D287" s="111"/>
      <c r="E287" s="111"/>
      <c r="F287" s="111"/>
      <c r="G287" s="112">
        <f t="shared" si="35"/>
        <v>0</v>
      </c>
      <c r="H287" s="112">
        <f t="shared" si="36"/>
        <v>0</v>
      </c>
      <c r="I287" s="113">
        <f t="shared" si="37"/>
        <v>0</v>
      </c>
      <c r="J287" s="113">
        <f t="shared" si="38"/>
        <v>0</v>
      </c>
      <c r="K287" s="114">
        <f>'Table 6'!P285</f>
        <v>24.399483855398472</v>
      </c>
      <c r="L287" s="115" t="str">
        <f t="shared" si="39"/>
        <v/>
      </c>
      <c r="M287" s="115" t="str">
        <f t="shared" si="40"/>
        <v/>
      </c>
      <c r="N287" s="116">
        <f>HLOOKUP($P$1,'Table 6'!$B$2:$P$383,A287,FALSE)</f>
        <v>24.399483855398472</v>
      </c>
      <c r="O287" s="115" t="str">
        <f t="shared" si="41"/>
        <v/>
      </c>
      <c r="P287" s="115" t="str">
        <f t="shared" si="42"/>
        <v/>
      </c>
    </row>
    <row r="288" spans="1:16" x14ac:dyDescent="0.35">
      <c r="A288" s="110">
        <f>'Table 6'!A286</f>
        <v>285</v>
      </c>
      <c r="B288" s="119" t="str">
        <f>'Table 6'!B286</f>
        <v>Dietary or nutritional supplement</v>
      </c>
      <c r="C288" s="111"/>
      <c r="D288" s="111"/>
      <c r="E288" s="111"/>
      <c r="F288" s="111"/>
      <c r="G288" s="112">
        <f t="shared" si="35"/>
        <v>0</v>
      </c>
      <c r="H288" s="112">
        <f t="shared" si="36"/>
        <v>0</v>
      </c>
      <c r="I288" s="113">
        <f t="shared" si="37"/>
        <v>0</v>
      </c>
      <c r="J288" s="113">
        <f t="shared" si="38"/>
        <v>0</v>
      </c>
      <c r="K288" s="114">
        <f>'Table 6'!P286</f>
        <v>16.412330552338965</v>
      </c>
      <c r="L288" s="115" t="str">
        <f t="shared" si="39"/>
        <v/>
      </c>
      <c r="M288" s="115" t="str">
        <f t="shared" si="40"/>
        <v/>
      </c>
      <c r="N288" s="116">
        <f>HLOOKUP($P$1,'Table 6'!$B$2:$P$383,A288,FALSE)</f>
        <v>16.412330552338965</v>
      </c>
      <c r="O288" s="115" t="str">
        <f t="shared" si="41"/>
        <v/>
      </c>
      <c r="P288" s="115" t="str">
        <f t="shared" si="42"/>
        <v/>
      </c>
    </row>
    <row r="289" spans="1:16" x14ac:dyDescent="0.35">
      <c r="A289" s="110">
        <f>'Table 6'!A287</f>
        <v>286</v>
      </c>
      <c r="B289" s="119" t="str">
        <f>'Table 6'!B287</f>
        <v>Meal replacement beverages</v>
      </c>
      <c r="C289" s="111"/>
      <c r="D289" s="111"/>
      <c r="E289" s="111"/>
      <c r="F289" s="111"/>
      <c r="G289" s="112">
        <f t="shared" si="35"/>
        <v>0</v>
      </c>
      <c r="H289" s="112">
        <f t="shared" si="36"/>
        <v>0</v>
      </c>
      <c r="I289" s="113">
        <f t="shared" si="37"/>
        <v>0</v>
      </c>
      <c r="J289" s="113">
        <f t="shared" si="38"/>
        <v>0</v>
      </c>
      <c r="K289" s="114">
        <f>'Table 6'!P287</f>
        <v>4.1450656376375594</v>
      </c>
      <c r="L289" s="115" t="str">
        <f t="shared" si="39"/>
        <v/>
      </c>
      <c r="M289" s="115" t="str">
        <f t="shared" si="40"/>
        <v/>
      </c>
      <c r="N289" s="116">
        <f>HLOOKUP($P$1,'Table 6'!$B$2:$P$383,A289,FALSE)</f>
        <v>4.1450656376375594</v>
      </c>
      <c r="O289" s="115" t="str">
        <f t="shared" si="41"/>
        <v/>
      </c>
      <c r="P289" s="115" t="str">
        <f t="shared" si="42"/>
        <v/>
      </c>
    </row>
    <row r="290" spans="1:16" x14ac:dyDescent="0.35">
      <c r="A290" s="110">
        <f>'Table 6'!A288</f>
        <v>287</v>
      </c>
      <c r="B290" s="119" t="str">
        <f>'Table 6'!B288</f>
        <v>Protein powder</v>
      </c>
      <c r="C290" s="111"/>
      <c r="D290" s="111"/>
      <c r="E290" s="111"/>
      <c r="F290" s="111"/>
      <c r="G290" s="112">
        <f t="shared" si="35"/>
        <v>0</v>
      </c>
      <c r="H290" s="112">
        <f t="shared" si="36"/>
        <v>0</v>
      </c>
      <c r="I290" s="113">
        <f t="shared" si="37"/>
        <v>0</v>
      </c>
      <c r="J290" s="113">
        <f t="shared" si="38"/>
        <v>0</v>
      </c>
      <c r="K290" s="114">
        <f>'Table 6'!P288</f>
        <v>11.509776632766409</v>
      </c>
      <c r="L290" s="115" t="str">
        <f t="shared" si="39"/>
        <v/>
      </c>
      <c r="M290" s="115" t="str">
        <f t="shared" si="40"/>
        <v/>
      </c>
      <c r="N290" s="116">
        <f>HLOOKUP($P$1,'Table 6'!$B$2:$P$383,A290,FALSE)</f>
        <v>11.509776632766409</v>
      </c>
      <c r="O290" s="115" t="str">
        <f t="shared" si="41"/>
        <v/>
      </c>
      <c r="P290" s="115" t="str">
        <f t="shared" si="42"/>
        <v/>
      </c>
    </row>
    <row r="291" spans="1:16" x14ac:dyDescent="0.35">
      <c r="A291" s="110">
        <f>'Table 6'!A289</f>
        <v>288</v>
      </c>
      <c r="B291" s="119" t="str">
        <f>'Table 6'!B289</f>
        <v>Probiotics</v>
      </c>
      <c r="C291" s="111"/>
      <c r="D291" s="111"/>
      <c r="E291" s="111"/>
      <c r="F291" s="111"/>
      <c r="G291" s="112">
        <f t="shared" si="35"/>
        <v>0</v>
      </c>
      <c r="H291" s="112">
        <f t="shared" si="36"/>
        <v>0</v>
      </c>
      <c r="I291" s="113">
        <f t="shared" si="37"/>
        <v>0</v>
      </c>
      <c r="J291" s="113">
        <f t="shared" si="38"/>
        <v>0</v>
      </c>
      <c r="K291" s="114">
        <f>'Table 6'!P289</f>
        <v>4.2256521816791235</v>
      </c>
      <c r="L291" s="115" t="str">
        <f t="shared" si="39"/>
        <v/>
      </c>
      <c r="M291" s="115" t="str">
        <f t="shared" si="40"/>
        <v/>
      </c>
      <c r="N291" s="116">
        <f>HLOOKUP($P$1,'Table 6'!$B$2:$P$383,A291,FALSE)</f>
        <v>4.2256521816791235</v>
      </c>
      <c r="O291" s="115" t="str">
        <f t="shared" si="41"/>
        <v/>
      </c>
      <c r="P291" s="115" t="str">
        <f t="shared" si="42"/>
        <v/>
      </c>
    </row>
    <row r="292" spans="1:16" x14ac:dyDescent="0.35">
      <c r="A292" s="110">
        <f>'Table 6'!A290</f>
        <v>289</v>
      </c>
      <c r="B292" s="119" t="str">
        <f>'Table 6'!B290</f>
        <v>Food or drinks containing cannabis</v>
      </c>
      <c r="C292" s="111"/>
      <c r="D292" s="111"/>
      <c r="E292" s="111"/>
      <c r="F292" s="111"/>
      <c r="G292" s="112">
        <f t="shared" si="35"/>
        <v>0</v>
      </c>
      <c r="H292" s="112">
        <f t="shared" si="36"/>
        <v>0</v>
      </c>
      <c r="I292" s="113">
        <f t="shared" si="37"/>
        <v>0</v>
      </c>
      <c r="J292" s="113">
        <f t="shared" si="38"/>
        <v>0</v>
      </c>
      <c r="K292" s="114">
        <f>'Table 6'!P290</f>
        <v>6.0267644603588719</v>
      </c>
      <c r="L292" s="115" t="str">
        <f t="shared" si="39"/>
        <v/>
      </c>
      <c r="M292" s="115" t="str">
        <f t="shared" si="40"/>
        <v/>
      </c>
      <c r="N292" s="116">
        <f>HLOOKUP($P$1,'Table 6'!$B$2:$P$383,A292,FALSE)</f>
        <v>6.0267644603588719</v>
      </c>
      <c r="O292" s="115" t="str">
        <f t="shared" si="41"/>
        <v/>
      </c>
      <c r="P292" s="115" t="str">
        <f t="shared" si="42"/>
        <v/>
      </c>
    </row>
    <row r="293" spans="1:16" x14ac:dyDescent="0.35">
      <c r="A293" s="110">
        <f>'Table 6'!A291</f>
        <v>290</v>
      </c>
      <c r="B293" s="119" t="str">
        <f>'Table 6'!B291</f>
        <v>Frozen pizza*</v>
      </c>
      <c r="C293" s="111"/>
      <c r="D293" s="111"/>
      <c r="E293" s="111"/>
      <c r="F293" s="111"/>
      <c r="G293" s="112">
        <f t="shared" si="35"/>
        <v>0</v>
      </c>
      <c r="H293" s="112">
        <f t="shared" si="36"/>
        <v>0</v>
      </c>
      <c r="I293" s="113">
        <f t="shared" si="37"/>
        <v>0</v>
      </c>
      <c r="J293" s="113">
        <f t="shared" si="38"/>
        <v>0</v>
      </c>
      <c r="K293" s="114">
        <f>'Table 6'!P291</f>
        <v>20.100000000000001</v>
      </c>
      <c r="L293" s="115" t="str">
        <f t="shared" si="39"/>
        <v/>
      </c>
      <c r="M293" s="115" t="str">
        <f t="shared" si="40"/>
        <v/>
      </c>
      <c r="N293" s="116">
        <f>HLOOKUP($P$1,'Table 6'!$B$2:$P$383,A293,FALSE)</f>
        <v>20.100000000000001</v>
      </c>
      <c r="O293" s="115" t="str">
        <f t="shared" si="41"/>
        <v/>
      </c>
      <c r="P293" s="115" t="str">
        <f t="shared" si="42"/>
        <v/>
      </c>
    </row>
    <row r="294" spans="1:16" x14ac:dyDescent="0.35">
      <c r="A294" s="110">
        <f>'Table 6'!A292</f>
        <v>291</v>
      </c>
      <c r="B294" s="119" t="str">
        <f>'Table 6'!B292</f>
        <v>Frozen pot pies*</v>
      </c>
      <c r="C294" s="111"/>
      <c r="D294" s="111"/>
      <c r="E294" s="111"/>
      <c r="F294" s="111"/>
      <c r="G294" s="112">
        <f t="shared" si="35"/>
        <v>0</v>
      </c>
      <c r="H294" s="112">
        <f t="shared" si="36"/>
        <v>0</v>
      </c>
      <c r="I294" s="113">
        <f t="shared" si="37"/>
        <v>0</v>
      </c>
      <c r="J294" s="113">
        <f t="shared" si="38"/>
        <v>0</v>
      </c>
      <c r="K294" s="114">
        <f>'Table 6'!P292</f>
        <v>3.6</v>
      </c>
      <c r="L294" s="115" t="str">
        <f t="shared" si="39"/>
        <v/>
      </c>
      <c r="M294" s="115" t="str">
        <f t="shared" si="40"/>
        <v/>
      </c>
      <c r="N294" s="116">
        <f>HLOOKUP($P$1,'Table 6'!$B$2:$P$383,A294,FALSE)</f>
        <v>3.6</v>
      </c>
      <c r="O294" s="115" t="str">
        <f t="shared" si="41"/>
        <v/>
      </c>
      <c r="P294" s="115" t="str">
        <f t="shared" si="42"/>
        <v/>
      </c>
    </row>
    <row r="295" spans="1:16" x14ac:dyDescent="0.35">
      <c r="A295" s="110">
        <f>'Table 6'!A293</f>
        <v>292</v>
      </c>
      <c r="B295" s="119" t="str">
        <f>'Table 6'!B293</f>
        <v>Frozen meals in a bag or box*</v>
      </c>
      <c r="C295" s="111"/>
      <c r="D295" s="111"/>
      <c r="E295" s="111"/>
      <c r="F295" s="111"/>
      <c r="G295" s="112">
        <f t="shared" si="35"/>
        <v>0</v>
      </c>
      <c r="H295" s="112">
        <f t="shared" si="36"/>
        <v>0</v>
      </c>
      <c r="I295" s="113">
        <f t="shared" si="37"/>
        <v>0</v>
      </c>
      <c r="J295" s="113">
        <f t="shared" si="38"/>
        <v>0</v>
      </c>
      <c r="K295" s="114">
        <f>'Table 6'!P293</f>
        <v>9.9</v>
      </c>
      <c r="L295" s="115" t="str">
        <f t="shared" si="39"/>
        <v/>
      </c>
      <c r="M295" s="115" t="str">
        <f t="shared" si="40"/>
        <v/>
      </c>
      <c r="N295" s="116">
        <f>HLOOKUP($P$1,'Table 6'!$B$2:$P$383,A295,FALSE)</f>
        <v>9.9</v>
      </c>
      <c r="O295" s="115" t="str">
        <f t="shared" si="41"/>
        <v/>
      </c>
      <c r="P295" s="115" t="str">
        <f t="shared" si="42"/>
        <v/>
      </c>
    </row>
    <row r="296" spans="1:16" x14ac:dyDescent="0.35">
      <c r="A296" s="110">
        <f>'Table 6'!A294</f>
        <v>293</v>
      </c>
      <c r="B296" s="119" t="str">
        <f>'Table 6'!B294</f>
        <v>Frozen snack foods/appetizers*</v>
      </c>
      <c r="C296" s="111"/>
      <c r="D296" s="111"/>
      <c r="E296" s="111"/>
      <c r="F296" s="111"/>
      <c r="G296" s="112">
        <f t="shared" si="35"/>
        <v>0</v>
      </c>
      <c r="H296" s="112">
        <f t="shared" si="36"/>
        <v>0</v>
      </c>
      <c r="I296" s="113">
        <f t="shared" si="37"/>
        <v>0</v>
      </c>
      <c r="J296" s="113">
        <f t="shared" si="38"/>
        <v>0</v>
      </c>
      <c r="K296" s="114">
        <f>'Table 6'!P294</f>
        <v>6.1</v>
      </c>
      <c r="L296" s="115" t="str">
        <f t="shared" si="39"/>
        <v/>
      </c>
      <c r="M296" s="115" t="str">
        <f t="shared" si="40"/>
        <v/>
      </c>
      <c r="N296" s="116">
        <f>HLOOKUP($P$1,'Table 6'!$B$2:$P$383,A296,FALSE)</f>
        <v>6.1</v>
      </c>
      <c r="O296" s="115" t="str">
        <f t="shared" si="41"/>
        <v/>
      </c>
      <c r="P296" s="115" t="str">
        <f t="shared" si="42"/>
        <v/>
      </c>
    </row>
    <row r="297" spans="1:16" x14ac:dyDescent="0.35">
      <c r="A297" s="110">
        <f>'Table 6'!A295</f>
        <v>294</v>
      </c>
      <c r="B297" s="119" t="str">
        <f>'Table 6'!B295</f>
        <v>Granola bars, power bars, or other protein bars*</v>
      </c>
      <c r="C297" s="111"/>
      <c r="D297" s="111"/>
      <c r="E297" s="111"/>
      <c r="F297" s="111"/>
      <c r="G297" s="112">
        <f t="shared" si="35"/>
        <v>0</v>
      </c>
      <c r="H297" s="112">
        <f t="shared" si="36"/>
        <v>0</v>
      </c>
      <c r="I297" s="113">
        <f t="shared" si="37"/>
        <v>0</v>
      </c>
      <c r="J297" s="113">
        <f t="shared" si="38"/>
        <v>0</v>
      </c>
      <c r="K297" s="114">
        <f>'Table 6'!P295</f>
        <v>37.5</v>
      </c>
      <c r="L297" s="115" t="str">
        <f t="shared" si="39"/>
        <v/>
      </c>
      <c r="M297" s="115" t="str">
        <f t="shared" si="40"/>
        <v/>
      </c>
      <c r="N297" s="116">
        <f>HLOOKUP($P$1,'Table 6'!$B$2:$P$383,A297,FALSE)</f>
        <v>37.5</v>
      </c>
      <c r="O297" s="115" t="str">
        <f t="shared" si="41"/>
        <v/>
      </c>
      <c r="P297" s="115" t="str">
        <f t="shared" si="42"/>
        <v/>
      </c>
    </row>
    <row r="298" spans="1:16" x14ac:dyDescent="0.35">
      <c r="A298" s="110">
        <f>'Table 6'!A296</f>
        <v>295</v>
      </c>
      <c r="B298" s="119" t="str">
        <f>'Table 6'!B296</f>
        <v>Chips or pretzels*</v>
      </c>
      <c r="C298" s="111"/>
      <c r="D298" s="111"/>
      <c r="E298" s="111"/>
      <c r="F298" s="111"/>
      <c r="G298" s="112">
        <f t="shared" si="35"/>
        <v>0</v>
      </c>
      <c r="H298" s="112">
        <f t="shared" si="36"/>
        <v>0</v>
      </c>
      <c r="I298" s="113">
        <f t="shared" si="37"/>
        <v>0</v>
      </c>
      <c r="J298" s="113">
        <f t="shared" si="38"/>
        <v>0</v>
      </c>
      <c r="K298" s="114">
        <f>'Table 6'!P296</f>
        <v>53.9</v>
      </c>
      <c r="L298" s="115" t="str">
        <f t="shared" si="39"/>
        <v/>
      </c>
      <c r="M298" s="115" t="str">
        <f t="shared" si="40"/>
        <v/>
      </c>
      <c r="N298" s="116">
        <f>HLOOKUP($P$1,'Table 6'!$B$2:$P$383,A298,FALSE)</f>
        <v>53.9</v>
      </c>
      <c r="O298" s="115" t="str">
        <f t="shared" si="41"/>
        <v/>
      </c>
      <c r="P298" s="115" t="str">
        <f t="shared" si="42"/>
        <v/>
      </c>
    </row>
    <row r="299" spans="1:16" x14ac:dyDescent="0.35">
      <c r="A299" s="110">
        <f>'Table 6'!A297</f>
        <v>296</v>
      </c>
      <c r="B299" s="119" t="str">
        <f>'Table 6'!B297</f>
        <v>Chocolate or chocolate-containing candy*</v>
      </c>
      <c r="C299" s="111"/>
      <c r="D299" s="111"/>
      <c r="E299" s="111"/>
      <c r="F299" s="111"/>
      <c r="G299" s="112">
        <f t="shared" si="35"/>
        <v>0</v>
      </c>
      <c r="H299" s="112">
        <f t="shared" si="36"/>
        <v>0</v>
      </c>
      <c r="I299" s="113">
        <f t="shared" si="37"/>
        <v>0</v>
      </c>
      <c r="J299" s="113">
        <f t="shared" si="38"/>
        <v>0</v>
      </c>
      <c r="K299" s="114">
        <f>'Table 6'!P297</f>
        <v>63.9</v>
      </c>
      <c r="L299" s="115" t="str">
        <f t="shared" si="39"/>
        <v/>
      </c>
      <c r="M299" s="115" t="str">
        <f t="shared" si="40"/>
        <v/>
      </c>
      <c r="N299" s="116">
        <f>HLOOKUP($P$1,'Table 6'!$B$2:$P$383,A299,FALSE)</f>
        <v>63.9</v>
      </c>
      <c r="O299" s="115" t="str">
        <f t="shared" si="41"/>
        <v/>
      </c>
      <c r="P299" s="115" t="str">
        <f t="shared" si="42"/>
        <v/>
      </c>
    </row>
    <row r="300" spans="1:16" x14ac:dyDescent="0.35">
      <c r="A300" s="110">
        <f>'Table 6'!A298</f>
        <v>297</v>
      </c>
      <c r="B300" s="119" t="str">
        <f>'Table 6'!B298</f>
        <v>Cold breakfast cereal*</v>
      </c>
      <c r="C300" s="111"/>
      <c r="D300" s="111"/>
      <c r="E300" s="111"/>
      <c r="F300" s="111"/>
      <c r="G300" s="112">
        <f t="shared" si="35"/>
        <v>0</v>
      </c>
      <c r="H300" s="112">
        <f t="shared" si="36"/>
        <v>0</v>
      </c>
      <c r="I300" s="113">
        <f t="shared" si="37"/>
        <v>0</v>
      </c>
      <c r="J300" s="113">
        <f t="shared" si="38"/>
        <v>0</v>
      </c>
      <c r="K300" s="114">
        <f>'Table 6'!P298</f>
        <v>54.3</v>
      </c>
      <c r="L300" s="115" t="str">
        <f t="shared" si="39"/>
        <v/>
      </c>
      <c r="M300" s="115" t="str">
        <f t="shared" si="40"/>
        <v/>
      </c>
      <c r="N300" s="116">
        <f>HLOOKUP($P$1,'Table 6'!$B$2:$P$383,A300,FALSE)</f>
        <v>54.3</v>
      </c>
      <c r="O300" s="115" t="str">
        <f t="shared" si="41"/>
        <v/>
      </c>
      <c r="P300" s="115" t="str">
        <f t="shared" si="42"/>
        <v/>
      </c>
    </row>
    <row r="301" spans="1:16" x14ac:dyDescent="0.35">
      <c r="A301" s="110">
        <f>'Table 6'!A299</f>
        <v>298</v>
      </c>
      <c r="B301" s="119" t="str">
        <f>'Table 6'!B299</f>
        <v>Hot breakfast cereal*</v>
      </c>
      <c r="C301" s="111"/>
      <c r="D301" s="111"/>
      <c r="E301" s="111"/>
      <c r="F301" s="111"/>
      <c r="G301" s="112">
        <f t="shared" si="35"/>
        <v>0</v>
      </c>
      <c r="H301" s="112">
        <f t="shared" si="36"/>
        <v>0</v>
      </c>
      <c r="I301" s="113">
        <f t="shared" si="37"/>
        <v>0</v>
      </c>
      <c r="J301" s="113">
        <f t="shared" si="38"/>
        <v>0</v>
      </c>
      <c r="K301" s="114">
        <f>'Table 6'!P299</f>
        <v>28.5</v>
      </c>
      <c r="L301" s="115" t="str">
        <f t="shared" si="39"/>
        <v/>
      </c>
      <c r="M301" s="115" t="str">
        <f t="shared" si="40"/>
        <v/>
      </c>
      <c r="N301" s="116">
        <f>HLOOKUP($P$1,'Table 6'!$B$2:$P$383,A301,FALSE)</f>
        <v>28.5</v>
      </c>
      <c r="O301" s="115" t="str">
        <f t="shared" si="41"/>
        <v/>
      </c>
      <c r="P301" s="115" t="str">
        <f t="shared" si="42"/>
        <v/>
      </c>
    </row>
    <row r="302" spans="1:16" x14ac:dyDescent="0.35">
      <c r="A302" s="110">
        <f>'Table 6'!A300</f>
        <v>299</v>
      </c>
      <c r="B302" s="119" t="str">
        <f>'Table 6'!B300</f>
        <v>Asian style foods*</v>
      </c>
      <c r="C302" s="111"/>
      <c r="D302" s="111"/>
      <c r="E302" s="111"/>
      <c r="F302" s="111"/>
      <c r="G302" s="112">
        <f t="shared" si="35"/>
        <v>0</v>
      </c>
      <c r="H302" s="112">
        <f t="shared" si="36"/>
        <v>0</v>
      </c>
      <c r="I302" s="113">
        <f t="shared" si="37"/>
        <v>0</v>
      </c>
      <c r="J302" s="113">
        <f t="shared" si="38"/>
        <v>0</v>
      </c>
      <c r="K302" s="114">
        <f>'Table 6'!P300</f>
        <v>27.4</v>
      </c>
      <c r="L302" s="115" t="str">
        <f t="shared" si="39"/>
        <v/>
      </c>
      <c r="M302" s="115" t="str">
        <f t="shared" si="40"/>
        <v/>
      </c>
      <c r="N302" s="116">
        <f>HLOOKUP($P$1,'Table 6'!$B$2:$P$383,A302,FALSE)</f>
        <v>27.4</v>
      </c>
      <c r="O302" s="115" t="str">
        <f t="shared" si="41"/>
        <v/>
      </c>
      <c r="P302" s="115" t="str">
        <f t="shared" si="42"/>
        <v/>
      </c>
    </row>
    <row r="303" spans="1:16" x14ac:dyDescent="0.35">
      <c r="A303" s="110">
        <f>'Table 6'!A301</f>
        <v>300</v>
      </c>
      <c r="B303" s="119" t="str">
        <f>'Table 6'!B301</f>
        <v>Indian style foods*</v>
      </c>
      <c r="C303" s="111"/>
      <c r="D303" s="111"/>
      <c r="E303" s="111"/>
      <c r="F303" s="111"/>
      <c r="G303" s="112">
        <f t="shared" si="35"/>
        <v>0</v>
      </c>
      <c r="H303" s="112">
        <f t="shared" si="36"/>
        <v>0</v>
      </c>
      <c r="I303" s="113">
        <f t="shared" si="37"/>
        <v>0</v>
      </c>
      <c r="J303" s="113">
        <f t="shared" si="38"/>
        <v>0</v>
      </c>
      <c r="K303" s="114">
        <f>'Table 6'!P301</f>
        <v>13.5</v>
      </c>
      <c r="L303" s="115" t="str">
        <f t="shared" si="39"/>
        <v/>
      </c>
      <c r="M303" s="115" t="str">
        <f t="shared" si="40"/>
        <v/>
      </c>
      <c r="N303" s="116">
        <f>HLOOKUP($P$1,'Table 6'!$B$2:$P$383,A303,FALSE)</f>
        <v>13.5</v>
      </c>
      <c r="O303" s="115" t="str">
        <f t="shared" si="41"/>
        <v/>
      </c>
      <c r="P303" s="115" t="str">
        <f t="shared" si="42"/>
        <v/>
      </c>
    </row>
    <row r="304" spans="1:16" x14ac:dyDescent="0.35">
      <c r="A304" s="110">
        <f>'Table 6'!A302</f>
        <v>301</v>
      </c>
      <c r="B304" s="119" t="str">
        <f>'Table 6'!B302</f>
        <v>Mexican style foods*</v>
      </c>
      <c r="C304" s="111"/>
      <c r="D304" s="111"/>
      <c r="E304" s="111"/>
      <c r="F304" s="111"/>
      <c r="G304" s="112">
        <f t="shared" si="35"/>
        <v>0</v>
      </c>
      <c r="H304" s="112">
        <f t="shared" si="36"/>
        <v>0</v>
      </c>
      <c r="I304" s="113">
        <f t="shared" si="37"/>
        <v>0</v>
      </c>
      <c r="J304" s="113">
        <f t="shared" si="38"/>
        <v>0</v>
      </c>
      <c r="K304" s="114">
        <f>'Table 6'!P302</f>
        <v>16.7</v>
      </c>
      <c r="L304" s="115" t="str">
        <f t="shared" si="39"/>
        <v/>
      </c>
      <c r="M304" s="115" t="str">
        <f t="shared" si="40"/>
        <v/>
      </c>
      <c r="N304" s="116">
        <f>HLOOKUP($P$1,'Table 6'!$B$2:$P$383,A304,FALSE)</f>
        <v>16.7</v>
      </c>
      <c r="O304" s="115" t="str">
        <f t="shared" si="41"/>
        <v/>
      </c>
      <c r="P304" s="115" t="str">
        <f t="shared" si="42"/>
        <v/>
      </c>
    </row>
    <row r="305" spans="1:16" x14ac:dyDescent="0.35">
      <c r="A305" s="110">
        <f>'Table 6'!A303</f>
        <v>302</v>
      </c>
      <c r="B305" s="119" t="str">
        <f>'Table 6'!B303</f>
        <v>Meal from a fast food restaurant*</v>
      </c>
      <c r="C305" s="111"/>
      <c r="D305" s="111"/>
      <c r="E305" s="111"/>
      <c r="F305" s="111"/>
      <c r="G305" s="112">
        <f t="shared" si="35"/>
        <v>0</v>
      </c>
      <c r="H305" s="112">
        <f t="shared" si="36"/>
        <v>0</v>
      </c>
      <c r="I305" s="113">
        <f t="shared" si="37"/>
        <v>0</v>
      </c>
      <c r="J305" s="113">
        <f t="shared" si="38"/>
        <v>0</v>
      </c>
      <c r="K305" s="114">
        <f>'Table 6'!P303</f>
        <v>53.6</v>
      </c>
      <c r="L305" s="115" t="str">
        <f t="shared" si="39"/>
        <v/>
      </c>
      <c r="M305" s="115" t="str">
        <f t="shared" si="40"/>
        <v/>
      </c>
      <c r="N305" s="116">
        <f>HLOOKUP($P$1,'Table 6'!$B$2:$P$383,A305,FALSE)</f>
        <v>53.6</v>
      </c>
      <c r="O305" s="115" t="str">
        <f t="shared" si="41"/>
        <v/>
      </c>
      <c r="P305" s="115" t="str">
        <f t="shared" si="42"/>
        <v/>
      </c>
    </row>
    <row r="306" spans="1:16" x14ac:dyDescent="0.35">
      <c r="A306" s="110">
        <f>'Table 6'!A304</f>
        <v>303</v>
      </c>
      <c r="B306" s="245" t="str">
        <f>'Table 6'!B304</f>
        <v>BABY FOODS</v>
      </c>
      <c r="C306" s="246"/>
      <c r="D306" s="246"/>
      <c r="E306" s="246"/>
      <c r="F306" s="246"/>
      <c r="G306" s="246"/>
      <c r="H306" s="246"/>
      <c r="I306" s="246"/>
      <c r="J306" s="246"/>
      <c r="K306" s="246"/>
      <c r="L306" s="246"/>
      <c r="M306" s="246"/>
      <c r="N306" s="246"/>
      <c r="O306" s="246"/>
      <c r="P306" s="247"/>
    </row>
    <row r="307" spans="1:16" x14ac:dyDescent="0.35">
      <c r="A307" s="110">
        <f>'Table 6'!A305</f>
        <v>304</v>
      </c>
      <c r="B307" s="119" t="str">
        <f>'Table 6'!B305</f>
        <v>Any baby formula*</v>
      </c>
      <c r="C307" s="111"/>
      <c r="D307" s="111"/>
      <c r="E307" s="111"/>
      <c r="F307" s="111"/>
      <c r="G307" s="112">
        <f t="shared" si="35"/>
        <v>0</v>
      </c>
      <c r="H307" s="112">
        <f t="shared" si="36"/>
        <v>0</v>
      </c>
      <c r="I307" s="113">
        <f t="shared" si="37"/>
        <v>0</v>
      </c>
      <c r="J307" s="113">
        <f t="shared" si="38"/>
        <v>0</v>
      </c>
      <c r="K307" s="114">
        <f>'Table 6'!P305</f>
        <v>23.1</v>
      </c>
      <c r="L307" s="115" t="str">
        <f t="shared" si="39"/>
        <v/>
      </c>
      <c r="M307" s="115" t="str">
        <f t="shared" si="40"/>
        <v/>
      </c>
      <c r="N307" s="116">
        <f>HLOOKUP($P$1,'Table 6'!$B$2:$P$383,A307,FALSE)</f>
        <v>23.1</v>
      </c>
      <c r="O307" s="115" t="str">
        <f t="shared" si="41"/>
        <v/>
      </c>
      <c r="P307" s="115" t="str">
        <f t="shared" si="42"/>
        <v/>
      </c>
    </row>
    <row r="308" spans="1:16" x14ac:dyDescent="0.35">
      <c r="A308" s="110">
        <f>'Table 6'!A306</f>
        <v>305</v>
      </c>
      <c r="B308" s="119" t="str">
        <f>'Table 6'!B306</f>
        <v>Liquid*</v>
      </c>
      <c r="C308" s="111"/>
      <c r="D308" s="111"/>
      <c r="E308" s="111"/>
      <c r="F308" s="111"/>
      <c r="G308" s="112">
        <f t="shared" si="35"/>
        <v>0</v>
      </c>
      <c r="H308" s="112">
        <f t="shared" si="36"/>
        <v>0</v>
      </c>
      <c r="I308" s="113">
        <f t="shared" si="37"/>
        <v>0</v>
      </c>
      <c r="J308" s="113">
        <f t="shared" si="38"/>
        <v>0</v>
      </c>
      <c r="K308" s="114">
        <f>'Table 6'!P306</f>
        <v>10.9</v>
      </c>
      <c r="L308" s="115" t="str">
        <f t="shared" si="39"/>
        <v/>
      </c>
      <c r="M308" s="115" t="str">
        <f t="shared" si="40"/>
        <v/>
      </c>
      <c r="N308" s="116">
        <f>HLOOKUP($P$1,'Table 6'!$B$2:$P$383,A308,FALSE)</f>
        <v>10.9</v>
      </c>
      <c r="O308" s="115" t="str">
        <f t="shared" si="41"/>
        <v/>
      </c>
      <c r="P308" s="115" t="str">
        <f t="shared" si="42"/>
        <v/>
      </c>
    </row>
    <row r="309" spans="1:16" x14ac:dyDescent="0.35">
      <c r="A309" s="110">
        <f>'Table 6'!A307</f>
        <v>306</v>
      </c>
      <c r="B309" s="119" t="str">
        <f>'Table 6'!B307</f>
        <v>Powder*</v>
      </c>
      <c r="C309" s="111"/>
      <c r="D309" s="111"/>
      <c r="E309" s="111"/>
      <c r="F309" s="111"/>
      <c r="G309" s="112">
        <f t="shared" si="35"/>
        <v>0</v>
      </c>
      <c r="H309" s="112">
        <f t="shared" si="36"/>
        <v>0</v>
      </c>
      <c r="I309" s="113">
        <f t="shared" si="37"/>
        <v>0</v>
      </c>
      <c r="J309" s="113">
        <f t="shared" si="38"/>
        <v>0</v>
      </c>
      <c r="K309" s="114">
        <f>'Table 6'!P307</f>
        <v>18.5</v>
      </c>
      <c r="L309" s="115" t="str">
        <f t="shared" si="39"/>
        <v/>
      </c>
      <c r="M309" s="115" t="str">
        <f t="shared" si="40"/>
        <v/>
      </c>
      <c r="N309" s="116">
        <f>HLOOKUP($P$1,'Table 6'!$B$2:$P$383,A309,FALSE)</f>
        <v>18.5</v>
      </c>
      <c r="O309" s="115" t="str">
        <f t="shared" si="41"/>
        <v/>
      </c>
      <c r="P309" s="115" t="str">
        <f t="shared" si="42"/>
        <v/>
      </c>
    </row>
    <row r="310" spans="1:16" x14ac:dyDescent="0.35">
      <c r="A310" s="110">
        <f>'Table 6'!A308</f>
        <v>307</v>
      </c>
      <c r="B310" s="119" t="str">
        <f>'Table 6'!B308</f>
        <v>Store-bought pureed baby food*</v>
      </c>
      <c r="C310" s="111"/>
      <c r="D310" s="111"/>
      <c r="E310" s="111"/>
      <c r="F310" s="111"/>
      <c r="G310" s="112">
        <f t="shared" si="35"/>
        <v>0</v>
      </c>
      <c r="H310" s="112">
        <f t="shared" si="36"/>
        <v>0</v>
      </c>
      <c r="I310" s="113">
        <f t="shared" si="37"/>
        <v>0</v>
      </c>
      <c r="J310" s="113">
        <f t="shared" si="38"/>
        <v>0</v>
      </c>
      <c r="K310" s="114">
        <f>'Table 6'!P308</f>
        <v>20.5</v>
      </c>
      <c r="L310" s="115" t="str">
        <f t="shared" si="39"/>
        <v/>
      </c>
      <c r="M310" s="115" t="str">
        <f t="shared" si="40"/>
        <v/>
      </c>
      <c r="N310" s="116">
        <f>HLOOKUP($P$1,'Table 6'!$B$2:$P$383,A310,FALSE)</f>
        <v>20.5</v>
      </c>
      <c r="O310" s="115" t="str">
        <f t="shared" si="41"/>
        <v/>
      </c>
      <c r="P310" s="115" t="str">
        <f t="shared" si="42"/>
        <v/>
      </c>
    </row>
    <row r="311" spans="1:16" x14ac:dyDescent="0.35">
      <c r="A311" s="110">
        <f>'Table 6'!A309</f>
        <v>308</v>
      </c>
      <c r="B311" s="119" t="str">
        <f>'Table 6'!B309</f>
        <v>Infant/toddler cereal*</v>
      </c>
      <c r="C311" s="111"/>
      <c r="D311" s="111"/>
      <c r="E311" s="111"/>
      <c r="F311" s="111"/>
      <c r="G311" s="112">
        <f t="shared" si="35"/>
        <v>0</v>
      </c>
      <c r="H311" s="112">
        <f t="shared" si="36"/>
        <v>0</v>
      </c>
      <c r="I311" s="113">
        <f t="shared" si="37"/>
        <v>0</v>
      </c>
      <c r="J311" s="113">
        <f t="shared" si="38"/>
        <v>0</v>
      </c>
      <c r="K311" s="114">
        <f>'Table 6'!P309</f>
        <v>22.9</v>
      </c>
      <c r="L311" s="115" t="str">
        <f t="shared" si="39"/>
        <v/>
      </c>
      <c r="M311" s="115" t="str">
        <f t="shared" si="40"/>
        <v/>
      </c>
      <c r="N311" s="116">
        <f>HLOOKUP($P$1,'Table 6'!$B$2:$P$383,A311,FALSE)</f>
        <v>22.9</v>
      </c>
      <c r="O311" s="115" t="str">
        <f t="shared" si="41"/>
        <v/>
      </c>
      <c r="P311" s="115" t="str">
        <f t="shared" si="42"/>
        <v/>
      </c>
    </row>
    <row r="312" spans="1:16" x14ac:dyDescent="0.35">
      <c r="A312" s="110">
        <f>'Table 6'!A310</f>
        <v>309</v>
      </c>
      <c r="B312" s="245" t="str">
        <f>'Table 6'!B310</f>
        <v>FOOD SHOPPING PRACTICES</v>
      </c>
      <c r="C312" s="246"/>
      <c r="D312" s="246"/>
      <c r="E312" s="246"/>
      <c r="F312" s="246"/>
      <c r="G312" s="246"/>
      <c r="H312" s="246"/>
      <c r="I312" s="246"/>
      <c r="J312" s="246"/>
      <c r="K312" s="246"/>
      <c r="L312" s="246"/>
      <c r="M312" s="246"/>
      <c r="N312" s="246"/>
      <c r="O312" s="246"/>
      <c r="P312" s="247"/>
    </row>
    <row r="313" spans="1:16" x14ac:dyDescent="0.35">
      <c r="A313" s="110">
        <f>'Table 6'!A311</f>
        <v>310</v>
      </c>
      <c r="B313" s="119" t="str">
        <f>'Table 6'!B311</f>
        <v>Meat from a butcher shop</v>
      </c>
      <c r="C313" s="111"/>
      <c r="D313" s="111"/>
      <c r="E313" s="111"/>
      <c r="F313" s="111"/>
      <c r="G313" s="112">
        <f t="shared" si="35"/>
        <v>0</v>
      </c>
      <c r="H313" s="112">
        <f t="shared" si="36"/>
        <v>0</v>
      </c>
      <c r="I313" s="113">
        <f t="shared" si="37"/>
        <v>0</v>
      </c>
      <c r="J313" s="113">
        <f t="shared" si="38"/>
        <v>0</v>
      </c>
      <c r="K313" s="114">
        <f>'Table 6'!P311</f>
        <v>24.366628565758312</v>
      </c>
      <c r="L313" s="115" t="str">
        <f t="shared" si="39"/>
        <v/>
      </c>
      <c r="M313" s="115" t="str">
        <f t="shared" si="40"/>
        <v/>
      </c>
      <c r="N313" s="116">
        <f>HLOOKUP($P$1,'Table 6'!$B$2:$P$383,A313,FALSE)</f>
        <v>24.366628565758312</v>
      </c>
      <c r="O313" s="115" t="str">
        <f t="shared" si="41"/>
        <v/>
      </c>
      <c r="P313" s="115" t="str">
        <f t="shared" si="42"/>
        <v/>
      </c>
    </row>
    <row r="314" spans="1:16" x14ac:dyDescent="0.35">
      <c r="A314" s="110">
        <f>'Table 6'!A312</f>
        <v>311</v>
      </c>
      <c r="B314" s="119" t="str">
        <f>'Table 6'!B312</f>
        <v>Food from farmer's market or farm</v>
      </c>
      <c r="C314" s="111"/>
      <c r="D314" s="111"/>
      <c r="E314" s="111"/>
      <c r="F314" s="111"/>
      <c r="G314" s="112">
        <f t="shared" si="35"/>
        <v>0</v>
      </c>
      <c r="H314" s="112">
        <f t="shared" si="36"/>
        <v>0</v>
      </c>
      <c r="I314" s="113">
        <f t="shared" si="37"/>
        <v>0</v>
      </c>
      <c r="J314" s="113">
        <f t="shared" si="38"/>
        <v>0</v>
      </c>
      <c r="K314" s="114">
        <f>'Table 6'!P312</f>
        <v>17.980429856293963</v>
      </c>
      <c r="L314" s="115" t="str">
        <f t="shared" si="39"/>
        <v/>
      </c>
      <c r="M314" s="115" t="str">
        <f t="shared" si="40"/>
        <v/>
      </c>
      <c r="N314" s="116">
        <f>HLOOKUP($P$1,'Table 6'!$B$2:$P$383,A314,FALSE)</f>
        <v>17.980429856293963</v>
      </c>
      <c r="O314" s="115" t="str">
        <f t="shared" si="41"/>
        <v/>
      </c>
      <c r="P314" s="115" t="str">
        <f t="shared" si="42"/>
        <v/>
      </c>
    </row>
    <row r="315" spans="1:16" x14ac:dyDescent="0.35">
      <c r="A315" s="110">
        <f>'Table 6'!A313</f>
        <v>312</v>
      </c>
      <c r="B315" s="119" t="str">
        <f>'Table 6'!B313</f>
        <v>Produce from a farmer's market or farm</v>
      </c>
      <c r="C315" s="111"/>
      <c r="D315" s="111"/>
      <c r="E315" s="111"/>
      <c r="F315" s="111"/>
      <c r="G315" s="112">
        <f t="shared" si="35"/>
        <v>0</v>
      </c>
      <c r="H315" s="112">
        <f t="shared" si="36"/>
        <v>0</v>
      </c>
      <c r="I315" s="113">
        <f t="shared" si="37"/>
        <v>0</v>
      </c>
      <c r="J315" s="113">
        <f t="shared" si="38"/>
        <v>0</v>
      </c>
      <c r="K315" s="114">
        <f>'Table 6'!P313</f>
        <v>12.420241589474964</v>
      </c>
      <c r="L315" s="115" t="str">
        <f t="shared" si="39"/>
        <v/>
      </c>
      <c r="M315" s="115" t="str">
        <f t="shared" si="40"/>
        <v/>
      </c>
      <c r="N315" s="116">
        <f>HLOOKUP($P$1,'Table 6'!$B$2:$P$383,A315,FALSE)</f>
        <v>12.420241589474964</v>
      </c>
      <c r="O315" s="115" t="str">
        <f t="shared" si="41"/>
        <v/>
      </c>
      <c r="P315" s="115" t="str">
        <f t="shared" si="42"/>
        <v/>
      </c>
    </row>
    <row r="316" spans="1:16" x14ac:dyDescent="0.35">
      <c r="A316" s="110">
        <f>'Table 6'!A314</f>
        <v>313</v>
      </c>
      <c r="B316" s="119" t="str">
        <f>'Table 6'!B314</f>
        <v>Eggs from a farmer's market or farm</v>
      </c>
      <c r="C316" s="111"/>
      <c r="D316" s="111"/>
      <c r="E316" s="111"/>
      <c r="F316" s="111"/>
      <c r="G316" s="112">
        <f t="shared" si="35"/>
        <v>0</v>
      </c>
      <c r="H316" s="112">
        <f t="shared" si="36"/>
        <v>0</v>
      </c>
      <c r="I316" s="113">
        <f t="shared" si="37"/>
        <v>0</v>
      </c>
      <c r="J316" s="113">
        <f t="shared" si="38"/>
        <v>0</v>
      </c>
      <c r="K316" s="114">
        <f>'Table 6'!P314</f>
        <v>9.7265177180123565</v>
      </c>
      <c r="L316" s="115" t="str">
        <f t="shared" si="39"/>
        <v/>
      </c>
      <c r="M316" s="115" t="str">
        <f t="shared" si="40"/>
        <v/>
      </c>
      <c r="N316" s="116">
        <f>HLOOKUP($P$1,'Table 6'!$B$2:$P$383,A316,FALSE)</f>
        <v>9.7265177180123565</v>
      </c>
      <c r="O316" s="115" t="str">
        <f t="shared" si="41"/>
        <v/>
      </c>
      <c r="P316" s="115" t="str">
        <f t="shared" si="42"/>
        <v/>
      </c>
    </row>
    <row r="317" spans="1:16" x14ac:dyDescent="0.35">
      <c r="A317" s="110">
        <f>'Table 6'!A315</f>
        <v>314</v>
      </c>
      <c r="B317" s="119" t="str">
        <f>'Table 6'!B315</f>
        <v>Meat from a farmer's market or farm</v>
      </c>
      <c r="C317" s="111"/>
      <c r="D317" s="111"/>
      <c r="E317" s="111"/>
      <c r="F317" s="111"/>
      <c r="G317" s="112">
        <f t="shared" si="35"/>
        <v>0</v>
      </c>
      <c r="H317" s="112">
        <f t="shared" si="36"/>
        <v>0</v>
      </c>
      <c r="I317" s="113">
        <f t="shared" si="37"/>
        <v>0</v>
      </c>
      <c r="J317" s="113">
        <f t="shared" si="38"/>
        <v>0</v>
      </c>
      <c r="K317" s="114">
        <f>'Table 6'!P315</f>
        <v>7.6181147178652182</v>
      </c>
      <c r="L317" s="115" t="str">
        <f t="shared" si="39"/>
        <v/>
      </c>
      <c r="M317" s="115" t="str">
        <f t="shared" si="40"/>
        <v/>
      </c>
      <c r="N317" s="116">
        <f>HLOOKUP($P$1,'Table 6'!$B$2:$P$383,A317,FALSE)</f>
        <v>7.6181147178652182</v>
      </c>
      <c r="O317" s="115" t="str">
        <f t="shared" si="41"/>
        <v/>
      </c>
      <c r="P317" s="115" t="str">
        <f t="shared" si="42"/>
        <v/>
      </c>
    </row>
    <row r="318" spans="1:16" x14ac:dyDescent="0.35">
      <c r="A318" s="110">
        <f>'Table 6'!A316</f>
        <v>315</v>
      </c>
      <c r="B318" s="119" t="str">
        <f>'Table 6'!B316</f>
        <v>Cheese or dairy products from a farmer's market or farm</v>
      </c>
      <c r="C318" s="111"/>
      <c r="D318" s="111"/>
      <c r="E318" s="111"/>
      <c r="F318" s="111"/>
      <c r="G318" s="112">
        <f t="shared" si="35"/>
        <v>0</v>
      </c>
      <c r="H318" s="112">
        <f t="shared" si="36"/>
        <v>0</v>
      </c>
      <c r="I318" s="113">
        <f t="shared" si="37"/>
        <v>0</v>
      </c>
      <c r="J318" s="113">
        <f t="shared" si="38"/>
        <v>0</v>
      </c>
      <c r="K318" s="114">
        <f>'Table 6'!P316</f>
        <v>3.8272828322602046</v>
      </c>
      <c r="L318" s="115" t="str">
        <f t="shared" si="39"/>
        <v/>
      </c>
      <c r="M318" s="115" t="str">
        <f t="shared" si="40"/>
        <v/>
      </c>
      <c r="N318" s="116">
        <f>HLOOKUP($P$1,'Table 6'!$B$2:$P$383,A318,FALSE)</f>
        <v>3.8272828322602046</v>
      </c>
      <c r="O318" s="115" t="str">
        <f t="shared" si="41"/>
        <v/>
      </c>
      <c r="P318" s="115" t="str">
        <f t="shared" si="42"/>
        <v/>
      </c>
    </row>
    <row r="319" spans="1:16" x14ac:dyDescent="0.35">
      <c r="A319" s="110">
        <f>'Table 6'!A317</f>
        <v>316</v>
      </c>
      <c r="B319" s="119" t="str">
        <f>'Table 6'!B317</f>
        <v xml:space="preserve">Food from a meal kit </v>
      </c>
      <c r="C319" s="111"/>
      <c r="D319" s="111"/>
      <c r="E319" s="111"/>
      <c r="F319" s="111"/>
      <c r="G319" s="112">
        <f t="shared" si="35"/>
        <v>0</v>
      </c>
      <c r="H319" s="112">
        <f t="shared" si="36"/>
        <v>0</v>
      </c>
      <c r="I319" s="113">
        <f t="shared" si="37"/>
        <v>0</v>
      </c>
      <c r="J319" s="113">
        <f t="shared" si="38"/>
        <v>0</v>
      </c>
      <c r="K319" s="114">
        <f>'Table 6'!P317</f>
        <v>4.1266286321653105</v>
      </c>
      <c r="L319" s="115" t="str">
        <f t="shared" si="39"/>
        <v/>
      </c>
      <c r="M319" s="115" t="str">
        <f t="shared" si="40"/>
        <v/>
      </c>
      <c r="N319" s="116">
        <f>HLOOKUP($P$1,'Table 6'!$B$2:$P$383,A319,FALSE)</f>
        <v>4.1266286321653105</v>
      </c>
      <c r="O319" s="115" t="str">
        <f t="shared" si="41"/>
        <v/>
      </c>
      <c r="P319" s="115" t="str">
        <f t="shared" si="42"/>
        <v/>
      </c>
    </row>
    <row r="320" spans="1:16" x14ac:dyDescent="0.35">
      <c r="A320" s="110">
        <f>'Table 6'!A318</f>
        <v>317</v>
      </c>
      <c r="B320" s="245" t="str">
        <f>'Table 6'!B318</f>
        <v>DIETS</v>
      </c>
      <c r="C320" s="246"/>
      <c r="D320" s="246"/>
      <c r="E320" s="246"/>
      <c r="F320" s="246"/>
      <c r="G320" s="246"/>
      <c r="H320" s="246"/>
      <c r="I320" s="246"/>
      <c r="J320" s="246"/>
      <c r="K320" s="246"/>
      <c r="L320" s="246"/>
      <c r="M320" s="246"/>
      <c r="N320" s="246"/>
      <c r="O320" s="246"/>
      <c r="P320" s="247"/>
    </row>
    <row r="321" spans="1:16" x14ac:dyDescent="0.35">
      <c r="A321" s="110">
        <f>'Table 6'!A319</f>
        <v>318</v>
      </c>
      <c r="B321" s="119" t="str">
        <f>'Table 6'!B319</f>
        <v>Always or sometimes eats organic produce</v>
      </c>
      <c r="C321" s="111"/>
      <c r="D321" s="111"/>
      <c r="E321" s="111"/>
      <c r="F321" s="111"/>
      <c r="G321" s="112">
        <f t="shared" si="35"/>
        <v>0</v>
      </c>
      <c r="H321" s="112">
        <f t="shared" si="36"/>
        <v>0</v>
      </c>
      <c r="I321" s="113">
        <f t="shared" si="37"/>
        <v>0</v>
      </c>
      <c r="J321" s="113">
        <f t="shared" si="38"/>
        <v>0</v>
      </c>
      <c r="K321" s="114">
        <f>'Table 6'!P319</f>
        <v>76.782503582536577</v>
      </c>
      <c r="L321" s="115" t="str">
        <f t="shared" si="39"/>
        <v/>
      </c>
      <c r="M321" s="115" t="str">
        <f t="shared" si="40"/>
        <v/>
      </c>
      <c r="N321" s="116">
        <f>HLOOKUP($P$1,'Table 6'!$B$2:$P$383,A321,FALSE)</f>
        <v>76.782503582536577</v>
      </c>
      <c r="O321" s="115" t="str">
        <f t="shared" si="41"/>
        <v/>
      </c>
      <c r="P321" s="115" t="str">
        <f t="shared" si="42"/>
        <v/>
      </c>
    </row>
    <row r="322" spans="1:16" x14ac:dyDescent="0.35">
      <c r="A322" s="110">
        <f>'Table 6'!A320</f>
        <v>319</v>
      </c>
      <c r="B322" s="119" t="str">
        <f>'Table 6'!B320</f>
        <v>Vegan diet</v>
      </c>
      <c r="C322" s="111"/>
      <c r="D322" s="111"/>
      <c r="E322" s="111"/>
      <c r="F322" s="111"/>
      <c r="G322" s="112">
        <f t="shared" si="35"/>
        <v>0</v>
      </c>
      <c r="H322" s="112">
        <f t="shared" si="36"/>
        <v>0</v>
      </c>
      <c r="I322" s="113">
        <f t="shared" si="37"/>
        <v>0</v>
      </c>
      <c r="J322" s="113">
        <f t="shared" si="38"/>
        <v>0</v>
      </c>
      <c r="K322" s="114">
        <f>'Table 6'!P320</f>
        <v>1.5</v>
      </c>
      <c r="L322" s="115" t="str">
        <f t="shared" si="39"/>
        <v/>
      </c>
      <c r="M322" s="115" t="str">
        <f t="shared" si="40"/>
        <v/>
      </c>
      <c r="N322" s="116">
        <f>HLOOKUP($P$1,'Table 6'!$B$2:$P$383,A322,FALSE)</f>
        <v>1.5</v>
      </c>
      <c r="O322" s="115" t="str">
        <f t="shared" si="41"/>
        <v/>
      </c>
      <c r="P322" s="115" t="str">
        <f t="shared" si="42"/>
        <v/>
      </c>
    </row>
    <row r="323" spans="1:16" x14ac:dyDescent="0.35">
      <c r="A323" s="110">
        <f>'Table 6'!A321</f>
        <v>320</v>
      </c>
      <c r="B323" s="119" t="str">
        <f>'Table 6'!B321</f>
        <v>Vegetarian diet</v>
      </c>
      <c r="C323" s="111"/>
      <c r="D323" s="111"/>
      <c r="E323" s="111"/>
      <c r="F323" s="111"/>
      <c r="G323" s="112">
        <f t="shared" si="35"/>
        <v>0</v>
      </c>
      <c r="H323" s="112">
        <f t="shared" si="36"/>
        <v>0</v>
      </c>
      <c r="I323" s="113">
        <f t="shared" si="37"/>
        <v>0</v>
      </c>
      <c r="J323" s="113">
        <f t="shared" si="38"/>
        <v>0</v>
      </c>
      <c r="K323" s="114">
        <f>'Table 6'!P321</f>
        <v>4.7</v>
      </c>
      <c r="L323" s="115" t="str">
        <f t="shared" si="39"/>
        <v/>
      </c>
      <c r="M323" s="115" t="str">
        <f t="shared" si="40"/>
        <v/>
      </c>
      <c r="N323" s="116">
        <f>HLOOKUP($P$1,'Table 6'!$B$2:$P$383,A323,FALSE)</f>
        <v>4.7</v>
      </c>
      <c r="O323" s="115" t="str">
        <f t="shared" si="41"/>
        <v/>
      </c>
      <c r="P323" s="115" t="str">
        <f t="shared" si="42"/>
        <v/>
      </c>
    </row>
    <row r="324" spans="1:16" x14ac:dyDescent="0.35">
      <c r="A324" s="110">
        <f>'Table 6'!A322</f>
        <v>321</v>
      </c>
      <c r="B324" s="119" t="str">
        <f>'Table 6'!B322</f>
        <v>Kosher diet</v>
      </c>
      <c r="C324" s="111"/>
      <c r="D324" s="111"/>
      <c r="E324" s="111"/>
      <c r="F324" s="111"/>
      <c r="G324" s="112">
        <f t="shared" si="35"/>
        <v>0</v>
      </c>
      <c r="H324" s="112">
        <f t="shared" si="36"/>
        <v>0</v>
      </c>
      <c r="I324" s="113">
        <f t="shared" si="37"/>
        <v>0</v>
      </c>
      <c r="J324" s="113">
        <f t="shared" si="38"/>
        <v>0</v>
      </c>
      <c r="K324" s="114">
        <f>'Table 6'!P322</f>
        <v>0.4</v>
      </c>
      <c r="L324" s="115" t="str">
        <f t="shared" si="39"/>
        <v/>
      </c>
      <c r="M324" s="115" t="str">
        <f t="shared" si="40"/>
        <v/>
      </c>
      <c r="N324" s="116">
        <f>HLOOKUP($P$1,'Table 6'!$B$2:$P$383,A324,FALSE)</f>
        <v>0.4</v>
      </c>
      <c r="O324" s="115" t="str">
        <f t="shared" si="41"/>
        <v/>
      </c>
      <c r="P324" s="115" t="str">
        <f t="shared" si="42"/>
        <v/>
      </c>
    </row>
    <row r="325" spans="1:16" x14ac:dyDescent="0.35">
      <c r="A325" s="110">
        <f>'Table 6'!A323</f>
        <v>322</v>
      </c>
      <c r="B325" s="119" t="str">
        <f>'Table 6'!B323</f>
        <v>Halal diet</v>
      </c>
      <c r="C325" s="111"/>
      <c r="D325" s="111"/>
      <c r="E325" s="111"/>
      <c r="F325" s="111"/>
      <c r="G325" s="112">
        <f t="shared" si="35"/>
        <v>0</v>
      </c>
      <c r="H325" s="112">
        <f t="shared" si="36"/>
        <v>0</v>
      </c>
      <c r="I325" s="113">
        <f t="shared" si="37"/>
        <v>0</v>
      </c>
      <c r="J325" s="113">
        <f t="shared" si="38"/>
        <v>0</v>
      </c>
      <c r="K325" s="114">
        <f>'Table 6'!P323</f>
        <v>2.1</v>
      </c>
      <c r="L325" s="115" t="str">
        <f t="shared" si="39"/>
        <v/>
      </c>
      <c r="M325" s="115" t="str">
        <f t="shared" si="40"/>
        <v/>
      </c>
      <c r="N325" s="116">
        <f>HLOOKUP($P$1,'Table 6'!$B$2:$P$383,A325,FALSE)</f>
        <v>2.1</v>
      </c>
      <c r="O325" s="115" t="str">
        <f t="shared" si="41"/>
        <v/>
      </c>
      <c r="P325" s="115" t="str">
        <f t="shared" si="42"/>
        <v/>
      </c>
    </row>
    <row r="326" spans="1:16" x14ac:dyDescent="0.35">
      <c r="A326" s="110">
        <f>'Table 6'!A324</f>
        <v>323</v>
      </c>
      <c r="B326" s="245" t="str">
        <f>'Table 6'!B324</f>
        <v>WATER</v>
      </c>
      <c r="C326" s="246"/>
      <c r="D326" s="246"/>
      <c r="E326" s="246"/>
      <c r="F326" s="246"/>
      <c r="G326" s="246"/>
      <c r="H326" s="246"/>
      <c r="I326" s="246"/>
      <c r="J326" s="246"/>
      <c r="K326" s="246"/>
      <c r="L326" s="246"/>
      <c r="M326" s="246"/>
      <c r="N326" s="246"/>
      <c r="O326" s="246"/>
      <c r="P326" s="247"/>
    </row>
    <row r="327" spans="1:16" x14ac:dyDescent="0.35">
      <c r="A327" s="110">
        <f>'Table 6'!A325</f>
        <v>324</v>
      </c>
      <c r="B327" s="119" t="str">
        <f>'Table 6'!B325</f>
        <v>Drank water supplied to residence</v>
      </c>
      <c r="C327" s="111"/>
      <c r="D327" s="111"/>
      <c r="E327" s="111"/>
      <c r="F327" s="111"/>
      <c r="G327" s="112">
        <f t="shared" ref="G327:G384" si="43">C327+D327</f>
        <v>0</v>
      </c>
      <c r="H327" s="112">
        <f t="shared" ref="H327:H384" si="44">C327+D327+E327</f>
        <v>0</v>
      </c>
      <c r="I327" s="113">
        <f t="shared" ref="I327:I384" si="45">IF((COUNTA(C327)=0),0,(C327)/(C327+E327))</f>
        <v>0</v>
      </c>
      <c r="J327" s="113">
        <f t="shared" ref="J327:J384" si="46">IF((COUNTA(C327:D327)=0),0,(C327+D327)/(C327+D327+E327))</f>
        <v>0</v>
      </c>
      <c r="K327" s="114">
        <f>'Table 6'!P325</f>
        <v>89.582850815949286</v>
      </c>
      <c r="L327" s="115" t="str">
        <f t="shared" ref="L327:L384" si="47">IF(H327=0,"",(IF(AND($G327&lt;=$H327,$G327&gt;=0),BINOMDIST($G327,$H327,K327/100,0),"")))</f>
        <v/>
      </c>
      <c r="M327" s="115" t="str">
        <f t="shared" ref="M327:M384" si="48">IF(H327=0,"",(IF(AND(L327&lt;=0.05,J327*100&gt;K327),"Alert",IF(AND(L327&lt;=0.05,J327*100&lt;K327),"protective",""))))</f>
        <v/>
      </c>
      <c r="N327" s="116">
        <f>HLOOKUP($P$1,'Table 6'!$B$2:$P$383,A327,FALSE)</f>
        <v>89.582850815949286</v>
      </c>
      <c r="O327" s="115" t="str">
        <f t="shared" ref="O327:O384" si="49">IF(H327=0,"",(IF(AND($G327&lt;=$H327,$G327&gt;=0),BINOMDIST($G327,$H327,N327/100,0),"")))</f>
        <v/>
      </c>
      <c r="P327" s="115" t="str">
        <f t="shared" ref="P327:P384" si="50">IF(H327=0,"",(IF(AND(O327&lt;=0.05,J327*100&gt;N327),"Alert",IF(AND(O327&lt;=0.05,J327*100&lt;N327),"protective",""))))</f>
        <v/>
      </c>
    </row>
    <row r="328" spans="1:16" x14ac:dyDescent="0.35">
      <c r="A328" s="110">
        <f>'Table 6'!A326</f>
        <v>325</v>
      </c>
      <c r="B328" s="119" t="str">
        <f>'Table 6'!B326</f>
        <v>Water consumed</v>
      </c>
      <c r="C328" s="111"/>
      <c r="D328" s="111"/>
      <c r="E328" s="111"/>
      <c r="F328" s="111"/>
      <c r="G328" s="112">
        <f t="shared" si="43"/>
        <v>0</v>
      </c>
      <c r="H328" s="112">
        <f t="shared" si="44"/>
        <v>0</v>
      </c>
      <c r="I328" s="113">
        <f t="shared" si="45"/>
        <v>0</v>
      </c>
      <c r="J328" s="113">
        <f t="shared" si="46"/>
        <v>0</v>
      </c>
      <c r="K328" s="114">
        <f>'Table 6'!P326</f>
        <v>0</v>
      </c>
      <c r="L328" s="115" t="str">
        <f t="shared" si="47"/>
        <v/>
      </c>
      <c r="M328" s="115" t="str">
        <f t="shared" si="48"/>
        <v/>
      </c>
      <c r="N328" s="116">
        <f>HLOOKUP($P$1,'Table 6'!$B$2:$P$383,A328,FALSE)</f>
        <v>0</v>
      </c>
      <c r="O328" s="115" t="str">
        <f t="shared" si="49"/>
        <v/>
      </c>
      <c r="P328" s="115" t="str">
        <f t="shared" si="50"/>
        <v/>
      </c>
    </row>
    <row r="329" spans="1:16" x14ac:dyDescent="0.35">
      <c r="A329" s="110">
        <f>'Table 6'!A327</f>
        <v>326</v>
      </c>
      <c r="B329" s="119" t="str">
        <f>'Table 6'!B327</f>
        <v>Municipal water</v>
      </c>
      <c r="C329" s="111"/>
      <c r="D329" s="111"/>
      <c r="E329" s="111"/>
      <c r="F329" s="111"/>
      <c r="G329" s="112">
        <f t="shared" si="43"/>
        <v>0</v>
      </c>
      <c r="H329" s="112">
        <f t="shared" si="44"/>
        <v>0</v>
      </c>
      <c r="I329" s="113">
        <f t="shared" si="45"/>
        <v>0</v>
      </c>
      <c r="J329" s="113">
        <f t="shared" si="46"/>
        <v>0</v>
      </c>
      <c r="K329" s="114">
        <f>'Table 6'!P327</f>
        <v>83.8</v>
      </c>
      <c r="L329" s="115" t="str">
        <f t="shared" si="47"/>
        <v/>
      </c>
      <c r="M329" s="115" t="str">
        <f t="shared" si="48"/>
        <v/>
      </c>
      <c r="N329" s="116">
        <f>HLOOKUP($P$1,'Table 6'!$B$2:$P$383,A329,FALSE)</f>
        <v>83.8</v>
      </c>
      <c r="O329" s="115" t="str">
        <f t="shared" si="49"/>
        <v/>
      </c>
      <c r="P329" s="115" t="str">
        <f t="shared" si="50"/>
        <v/>
      </c>
    </row>
    <row r="330" spans="1:16" x14ac:dyDescent="0.35">
      <c r="A330" s="110">
        <f>'Table 6'!A328</f>
        <v>327</v>
      </c>
      <c r="B330" s="119" t="str">
        <f>'Table 6'!B328</f>
        <v>Private well</v>
      </c>
      <c r="C330" s="111"/>
      <c r="D330" s="111"/>
      <c r="E330" s="111"/>
      <c r="F330" s="111"/>
      <c r="G330" s="112">
        <f t="shared" si="43"/>
        <v>0</v>
      </c>
      <c r="H330" s="112">
        <f t="shared" si="44"/>
        <v>0</v>
      </c>
      <c r="I330" s="113">
        <f t="shared" si="45"/>
        <v>0</v>
      </c>
      <c r="J330" s="113">
        <f t="shared" si="46"/>
        <v>0</v>
      </c>
      <c r="K330" s="114">
        <f>'Table 6'!P328</f>
        <v>12.5</v>
      </c>
      <c r="L330" s="115" t="str">
        <f t="shared" si="47"/>
        <v/>
      </c>
      <c r="M330" s="115" t="str">
        <f t="shared" si="48"/>
        <v/>
      </c>
      <c r="N330" s="116">
        <f>HLOOKUP($P$1,'Table 6'!$B$2:$P$383,A330,FALSE)</f>
        <v>12.5</v>
      </c>
      <c r="O330" s="115" t="str">
        <f t="shared" si="49"/>
        <v/>
      </c>
      <c r="P330" s="115" t="str">
        <f t="shared" si="50"/>
        <v/>
      </c>
    </row>
    <row r="331" spans="1:16" x14ac:dyDescent="0.35">
      <c r="A331" s="110">
        <f>'Table 6'!A329</f>
        <v>328</v>
      </c>
      <c r="B331" s="119" t="str">
        <f>'Table 6'!B329</f>
        <v>Trucked-in water</v>
      </c>
      <c r="C331" s="111"/>
      <c r="D331" s="111"/>
      <c r="E331" s="111"/>
      <c r="F331" s="111"/>
      <c r="G331" s="112">
        <f t="shared" si="43"/>
        <v>0</v>
      </c>
      <c r="H331" s="112">
        <f t="shared" si="44"/>
        <v>0</v>
      </c>
      <c r="I331" s="113">
        <f t="shared" si="45"/>
        <v>0</v>
      </c>
      <c r="J331" s="113">
        <f t="shared" si="46"/>
        <v>0</v>
      </c>
      <c r="K331" s="114">
        <f>'Table 6'!P329</f>
        <v>1.4</v>
      </c>
      <c r="L331" s="115" t="str">
        <f t="shared" si="47"/>
        <v/>
      </c>
      <c r="M331" s="115" t="str">
        <f t="shared" si="48"/>
        <v/>
      </c>
      <c r="N331" s="116">
        <f>HLOOKUP($P$1,'Table 6'!$B$2:$P$383,A331,FALSE)</f>
        <v>1.4</v>
      </c>
      <c r="O331" s="115" t="str">
        <f t="shared" si="49"/>
        <v/>
      </c>
      <c r="P331" s="115" t="str">
        <f t="shared" si="50"/>
        <v/>
      </c>
    </row>
    <row r="332" spans="1:16" x14ac:dyDescent="0.35">
      <c r="A332" s="110">
        <f>'Table 6'!A330</f>
        <v>329</v>
      </c>
      <c r="B332" s="119" t="str">
        <f>'Table 6'!B330</f>
        <v>Store-bought bottled water</v>
      </c>
      <c r="C332" s="111"/>
      <c r="D332" s="111"/>
      <c r="E332" s="111"/>
      <c r="F332" s="111"/>
      <c r="G332" s="112">
        <f t="shared" si="43"/>
        <v>0</v>
      </c>
      <c r="H332" s="112">
        <f t="shared" si="44"/>
        <v>0</v>
      </c>
      <c r="I332" s="113">
        <f t="shared" si="45"/>
        <v>0</v>
      </c>
      <c r="J332" s="113">
        <f t="shared" si="46"/>
        <v>0</v>
      </c>
      <c r="K332" s="114">
        <f>'Table 6'!P330</f>
        <v>37.700000000000003</v>
      </c>
      <c r="L332" s="115" t="str">
        <f t="shared" si="47"/>
        <v/>
      </c>
      <c r="M332" s="115" t="str">
        <f t="shared" si="48"/>
        <v/>
      </c>
      <c r="N332" s="116">
        <f>HLOOKUP($P$1,'Table 6'!$B$2:$P$383,A332,FALSE)</f>
        <v>37.700000000000003</v>
      </c>
      <c r="O332" s="115" t="str">
        <f t="shared" si="49"/>
        <v/>
      </c>
      <c r="P332" s="115" t="str">
        <f t="shared" si="50"/>
        <v/>
      </c>
    </row>
    <row r="333" spans="1:16" x14ac:dyDescent="0.35">
      <c r="A333" s="110">
        <f>'Table 6'!A331</f>
        <v>330</v>
      </c>
      <c r="B333" s="119" t="str">
        <f>'Table 6'!B331</f>
        <v>Cistern</v>
      </c>
      <c r="C333" s="111"/>
      <c r="D333" s="111"/>
      <c r="E333" s="111"/>
      <c r="F333" s="111"/>
      <c r="G333" s="112">
        <f t="shared" si="43"/>
        <v>0</v>
      </c>
      <c r="H333" s="112">
        <f t="shared" si="44"/>
        <v>0</v>
      </c>
      <c r="I333" s="113">
        <f t="shared" si="45"/>
        <v>0</v>
      </c>
      <c r="J333" s="113">
        <f t="shared" si="46"/>
        <v>0</v>
      </c>
      <c r="K333" s="114">
        <f>'Table 6'!P331</f>
        <v>0.9</v>
      </c>
      <c r="L333" s="115" t="str">
        <f t="shared" si="47"/>
        <v/>
      </c>
      <c r="M333" s="115" t="str">
        <f t="shared" si="48"/>
        <v/>
      </c>
      <c r="N333" s="116">
        <f>HLOOKUP($P$1,'Table 6'!$B$2:$P$383,A333,FALSE)</f>
        <v>0.9</v>
      </c>
      <c r="O333" s="115" t="str">
        <f t="shared" si="49"/>
        <v/>
      </c>
      <c r="P333" s="115" t="str">
        <f t="shared" si="50"/>
        <v/>
      </c>
    </row>
    <row r="334" spans="1:16" x14ac:dyDescent="0.35">
      <c r="A334" s="110">
        <f>'Table 6'!A332</f>
        <v>331</v>
      </c>
      <c r="B334" s="119" t="str">
        <f>'Table 6'!B332</f>
        <v>Untreated lake, spring or river water</v>
      </c>
      <c r="C334" s="111"/>
      <c r="D334" s="111"/>
      <c r="E334" s="111"/>
      <c r="F334" s="111"/>
      <c r="G334" s="112">
        <f t="shared" si="43"/>
        <v>0</v>
      </c>
      <c r="H334" s="112">
        <f t="shared" si="44"/>
        <v>0</v>
      </c>
      <c r="I334" s="113">
        <f t="shared" si="45"/>
        <v>0</v>
      </c>
      <c r="J334" s="113">
        <f t="shared" si="46"/>
        <v>0</v>
      </c>
      <c r="K334" s="114">
        <f>'Table 6'!P332</f>
        <v>1.3</v>
      </c>
      <c r="L334" s="115" t="str">
        <f t="shared" si="47"/>
        <v/>
      </c>
      <c r="M334" s="115" t="str">
        <f t="shared" si="48"/>
        <v/>
      </c>
      <c r="N334" s="116">
        <f>HLOOKUP($P$1,'Table 6'!$B$2:$P$383,A334,FALSE)</f>
        <v>1.3</v>
      </c>
      <c r="O334" s="115" t="str">
        <f t="shared" si="49"/>
        <v/>
      </c>
      <c r="P334" s="115" t="str">
        <f t="shared" si="50"/>
        <v/>
      </c>
    </row>
    <row r="335" spans="1:16" x14ac:dyDescent="0.35">
      <c r="A335" s="110">
        <f>'Table 6'!A333</f>
        <v>332</v>
      </c>
      <c r="B335" s="119" t="str">
        <f>'Table 6'!B333</f>
        <v>Other water source</v>
      </c>
      <c r="C335" s="111"/>
      <c r="D335" s="111"/>
      <c r="E335" s="111"/>
      <c r="F335" s="111"/>
      <c r="G335" s="112">
        <f t="shared" si="43"/>
        <v>0</v>
      </c>
      <c r="H335" s="112">
        <f t="shared" si="44"/>
        <v>0</v>
      </c>
      <c r="I335" s="113">
        <f t="shared" si="45"/>
        <v>0</v>
      </c>
      <c r="J335" s="113">
        <f t="shared" si="46"/>
        <v>0</v>
      </c>
      <c r="K335" s="114">
        <f>'Table 6'!P333</f>
        <v>5.6</v>
      </c>
      <c r="L335" s="115" t="str">
        <f t="shared" si="47"/>
        <v/>
      </c>
      <c r="M335" s="115" t="str">
        <f t="shared" si="48"/>
        <v/>
      </c>
      <c r="N335" s="116">
        <f>HLOOKUP($P$1,'Table 6'!$B$2:$P$383,A335,FALSE)</f>
        <v>5.6</v>
      </c>
      <c r="O335" s="115" t="str">
        <f t="shared" si="49"/>
        <v/>
      </c>
      <c r="P335" s="115" t="str">
        <f t="shared" si="50"/>
        <v/>
      </c>
    </row>
    <row r="336" spans="1:16" x14ac:dyDescent="0.35">
      <c r="A336" s="110">
        <f>'Table 6'!A334</f>
        <v>333</v>
      </c>
      <c r="B336" s="119" t="str">
        <f>'Table 6'!B334</f>
        <v>Swam in, wade or entered lake, river, pond or stream</v>
      </c>
      <c r="C336" s="111"/>
      <c r="D336" s="111"/>
      <c r="E336" s="111"/>
      <c r="F336" s="111"/>
      <c r="G336" s="112">
        <f t="shared" si="43"/>
        <v>0</v>
      </c>
      <c r="H336" s="112">
        <f t="shared" si="44"/>
        <v>0</v>
      </c>
      <c r="I336" s="113">
        <f t="shared" si="45"/>
        <v>0</v>
      </c>
      <c r="J336" s="113">
        <f t="shared" si="46"/>
        <v>0</v>
      </c>
      <c r="K336" s="114">
        <f>'Table 6'!P334</f>
        <v>6.36819287755758</v>
      </c>
      <c r="L336" s="115" t="str">
        <f t="shared" si="47"/>
        <v/>
      </c>
      <c r="M336" s="115" t="str">
        <f t="shared" si="48"/>
        <v/>
      </c>
      <c r="N336" s="116">
        <f>HLOOKUP($P$1,'Table 6'!$B$2:$P$383,A336,FALSE)</f>
        <v>6.36819287755758</v>
      </c>
      <c r="O336" s="115" t="str">
        <f t="shared" si="49"/>
        <v/>
      </c>
      <c r="P336" s="115" t="str">
        <f t="shared" si="50"/>
        <v/>
      </c>
    </row>
    <row r="337" spans="1:16" x14ac:dyDescent="0.35">
      <c r="A337" s="110">
        <f>'Table 6'!A335</f>
        <v>334</v>
      </c>
      <c r="B337" s="119" t="str">
        <f>'Table 6'!B335</f>
        <v>Raw water consumption*</v>
      </c>
      <c r="C337" s="111"/>
      <c r="D337" s="111"/>
      <c r="E337" s="111"/>
      <c r="F337" s="111"/>
      <c r="G337" s="112">
        <f t="shared" si="43"/>
        <v>0</v>
      </c>
      <c r="H337" s="112">
        <f t="shared" si="44"/>
        <v>0</v>
      </c>
      <c r="I337" s="113">
        <f t="shared" si="45"/>
        <v>0</v>
      </c>
      <c r="J337" s="113">
        <f t="shared" si="46"/>
        <v>0</v>
      </c>
      <c r="K337" s="114">
        <f>'Table 6'!P335</f>
        <v>2.6</v>
      </c>
      <c r="L337" s="115" t="str">
        <f t="shared" si="47"/>
        <v/>
      </c>
      <c r="M337" s="115" t="str">
        <f t="shared" si="48"/>
        <v/>
      </c>
      <c r="N337" s="116">
        <f>HLOOKUP($P$1,'Table 6'!$B$2:$P$383,A337,FALSE)</f>
        <v>2.6</v>
      </c>
      <c r="O337" s="115" t="str">
        <f t="shared" si="49"/>
        <v/>
      </c>
      <c r="P337" s="115" t="str">
        <f t="shared" si="50"/>
        <v/>
      </c>
    </row>
    <row r="338" spans="1:16" x14ac:dyDescent="0.35">
      <c r="A338" s="110">
        <f>'Table 6'!A336</f>
        <v>335</v>
      </c>
      <c r="B338" s="119" t="str">
        <f>'Table 6'!B336</f>
        <v>Swim or go into any water*</v>
      </c>
      <c r="C338" s="111"/>
      <c r="D338" s="111"/>
      <c r="E338" s="111"/>
      <c r="F338" s="111"/>
      <c r="G338" s="112">
        <f t="shared" si="43"/>
        <v>0</v>
      </c>
      <c r="H338" s="112">
        <f t="shared" si="44"/>
        <v>0</v>
      </c>
      <c r="I338" s="113">
        <f t="shared" si="45"/>
        <v>0</v>
      </c>
      <c r="J338" s="113">
        <f t="shared" si="46"/>
        <v>0</v>
      </c>
      <c r="K338" s="114">
        <f>'Table 6'!P336</f>
        <v>13.1</v>
      </c>
      <c r="L338" s="115" t="str">
        <f t="shared" si="47"/>
        <v/>
      </c>
      <c r="M338" s="115" t="str">
        <f t="shared" si="48"/>
        <v/>
      </c>
      <c r="N338" s="116">
        <f>HLOOKUP($P$1,'Table 6'!$B$2:$P$383,A338,FALSE)</f>
        <v>13.1</v>
      </c>
      <c r="O338" s="115" t="str">
        <f t="shared" si="49"/>
        <v/>
      </c>
      <c r="P338" s="115" t="str">
        <f t="shared" si="50"/>
        <v/>
      </c>
    </row>
    <row r="339" spans="1:16" x14ac:dyDescent="0.35">
      <c r="A339" s="110">
        <f>'Table 6'!A337</f>
        <v>336</v>
      </c>
      <c r="B339" s="119" t="str">
        <f>'Table 6'!B337</f>
        <v>Swim or go into any natural water*</v>
      </c>
      <c r="C339" s="111"/>
      <c r="D339" s="111"/>
      <c r="E339" s="111"/>
      <c r="F339" s="111"/>
      <c r="G339" s="112">
        <f t="shared" si="43"/>
        <v>0</v>
      </c>
      <c r="H339" s="112">
        <f t="shared" si="44"/>
        <v>0</v>
      </c>
      <c r="I339" s="113">
        <f t="shared" si="45"/>
        <v>0</v>
      </c>
      <c r="J339" s="113">
        <f t="shared" si="46"/>
        <v>0</v>
      </c>
      <c r="K339" s="114">
        <f>'Table 6'!P337</f>
        <v>4</v>
      </c>
      <c r="L339" s="115" t="str">
        <f t="shared" si="47"/>
        <v/>
      </c>
      <c r="M339" s="115" t="str">
        <f t="shared" si="48"/>
        <v/>
      </c>
      <c r="N339" s="116">
        <f>HLOOKUP($P$1,'Table 6'!$B$2:$P$383,A339,FALSE)</f>
        <v>4</v>
      </c>
      <c r="O339" s="115" t="str">
        <f t="shared" si="49"/>
        <v/>
      </c>
      <c r="P339" s="115" t="str">
        <f t="shared" si="50"/>
        <v/>
      </c>
    </row>
    <row r="340" spans="1:16" x14ac:dyDescent="0.35">
      <c r="A340" s="110">
        <f>'Table 6'!A338</f>
        <v>337</v>
      </c>
      <c r="B340" s="119" t="str">
        <f>'Table 6'!B338</f>
        <v>Ocean*</v>
      </c>
      <c r="C340" s="111"/>
      <c r="D340" s="111"/>
      <c r="E340" s="111"/>
      <c r="F340" s="111"/>
      <c r="G340" s="112">
        <f t="shared" si="43"/>
        <v>0</v>
      </c>
      <c r="H340" s="112">
        <f t="shared" si="44"/>
        <v>0</v>
      </c>
      <c r="I340" s="113">
        <f t="shared" si="45"/>
        <v>0</v>
      </c>
      <c r="J340" s="113">
        <f t="shared" si="46"/>
        <v>0</v>
      </c>
      <c r="K340" s="114">
        <f>'Table 6'!P338</f>
        <v>1.2</v>
      </c>
      <c r="L340" s="115" t="str">
        <f t="shared" si="47"/>
        <v/>
      </c>
      <c r="M340" s="115" t="str">
        <f t="shared" si="48"/>
        <v/>
      </c>
      <c r="N340" s="116">
        <f>HLOOKUP($P$1,'Table 6'!$B$2:$P$383,A340,FALSE)</f>
        <v>1.2</v>
      </c>
      <c r="O340" s="115" t="str">
        <f t="shared" si="49"/>
        <v/>
      </c>
      <c r="P340" s="115" t="str">
        <f t="shared" si="50"/>
        <v/>
      </c>
    </row>
    <row r="341" spans="1:16" x14ac:dyDescent="0.35">
      <c r="A341" s="110">
        <f>'Table 6'!A339</f>
        <v>338</v>
      </c>
      <c r="B341" s="119" t="str">
        <f>'Table 6'!B339</f>
        <v>Lake*</v>
      </c>
      <c r="C341" s="111"/>
      <c r="D341" s="111"/>
      <c r="E341" s="111"/>
      <c r="F341" s="111"/>
      <c r="G341" s="112">
        <f t="shared" si="43"/>
        <v>0</v>
      </c>
      <c r="H341" s="112">
        <f t="shared" si="44"/>
        <v>0</v>
      </c>
      <c r="I341" s="113">
        <f t="shared" si="45"/>
        <v>0</v>
      </c>
      <c r="J341" s="113">
        <f t="shared" si="46"/>
        <v>0</v>
      </c>
      <c r="K341" s="114">
        <f>'Table 6'!P339</f>
        <v>2.6</v>
      </c>
      <c r="L341" s="115" t="str">
        <f t="shared" si="47"/>
        <v/>
      </c>
      <c r="M341" s="115" t="str">
        <f t="shared" si="48"/>
        <v/>
      </c>
      <c r="N341" s="116">
        <f>HLOOKUP($P$1,'Table 6'!$B$2:$P$383,A341,FALSE)</f>
        <v>2.6</v>
      </c>
      <c r="O341" s="115" t="str">
        <f t="shared" si="49"/>
        <v/>
      </c>
      <c r="P341" s="115" t="str">
        <f t="shared" si="50"/>
        <v/>
      </c>
    </row>
    <row r="342" spans="1:16" x14ac:dyDescent="0.35">
      <c r="A342" s="110">
        <f>'Table 6'!A340</f>
        <v>339</v>
      </c>
      <c r="B342" s="119" t="str">
        <f>'Table 6'!B340</f>
        <v>River*</v>
      </c>
      <c r="C342" s="111"/>
      <c r="D342" s="111"/>
      <c r="E342" s="111"/>
      <c r="F342" s="111"/>
      <c r="G342" s="112">
        <f t="shared" si="43"/>
        <v>0</v>
      </c>
      <c r="H342" s="112">
        <f t="shared" si="44"/>
        <v>0</v>
      </c>
      <c r="I342" s="113">
        <f t="shared" si="45"/>
        <v>0</v>
      </c>
      <c r="J342" s="113">
        <f t="shared" si="46"/>
        <v>0</v>
      </c>
      <c r="K342" s="114">
        <f>'Table 6'!P340</f>
        <v>0.8</v>
      </c>
      <c r="L342" s="115" t="str">
        <f t="shared" si="47"/>
        <v/>
      </c>
      <c r="M342" s="115" t="str">
        <f t="shared" si="48"/>
        <v/>
      </c>
      <c r="N342" s="116">
        <f>HLOOKUP($P$1,'Table 6'!$B$2:$P$383,A342,FALSE)</f>
        <v>0.8</v>
      </c>
      <c r="O342" s="115" t="str">
        <f t="shared" si="49"/>
        <v/>
      </c>
      <c r="P342" s="115" t="str">
        <f t="shared" si="50"/>
        <v/>
      </c>
    </row>
    <row r="343" spans="1:16" x14ac:dyDescent="0.35">
      <c r="A343" s="110">
        <f>'Table 6'!A341</f>
        <v>340</v>
      </c>
      <c r="B343" s="119" t="str">
        <f>'Table 6'!B341</f>
        <v>Natural hot spring*</v>
      </c>
      <c r="C343" s="111"/>
      <c r="D343" s="111"/>
      <c r="E343" s="111"/>
      <c r="F343" s="111"/>
      <c r="G343" s="112">
        <f t="shared" si="43"/>
        <v>0</v>
      </c>
      <c r="H343" s="112">
        <f t="shared" si="44"/>
        <v>0</v>
      </c>
      <c r="I343" s="113">
        <f t="shared" si="45"/>
        <v>0</v>
      </c>
      <c r="J343" s="113">
        <f t="shared" si="46"/>
        <v>0</v>
      </c>
      <c r="K343" s="114">
        <f>'Table 6'!P341</f>
        <v>0.3</v>
      </c>
      <c r="L343" s="115" t="str">
        <f t="shared" si="47"/>
        <v/>
      </c>
      <c r="M343" s="115" t="str">
        <f t="shared" si="48"/>
        <v/>
      </c>
      <c r="N343" s="116">
        <f>HLOOKUP($P$1,'Table 6'!$B$2:$P$383,A343,FALSE)</f>
        <v>0.3</v>
      </c>
      <c r="O343" s="115" t="str">
        <f t="shared" si="49"/>
        <v/>
      </c>
      <c r="P343" s="115" t="str">
        <f t="shared" si="50"/>
        <v/>
      </c>
    </row>
    <row r="344" spans="1:16" x14ac:dyDescent="0.35">
      <c r="A344" s="110">
        <f>'Table 6'!A342</f>
        <v>341</v>
      </c>
      <c r="B344" s="119" t="str">
        <f>'Table 6'!B342</f>
        <v>Pool*</v>
      </c>
      <c r="C344" s="111"/>
      <c r="D344" s="111"/>
      <c r="E344" s="111"/>
      <c r="F344" s="111"/>
      <c r="G344" s="112">
        <f t="shared" si="43"/>
        <v>0</v>
      </c>
      <c r="H344" s="112">
        <f t="shared" si="44"/>
        <v>0</v>
      </c>
      <c r="I344" s="113">
        <f t="shared" si="45"/>
        <v>0</v>
      </c>
      <c r="J344" s="113">
        <f t="shared" si="46"/>
        <v>0</v>
      </c>
      <c r="K344" s="114" t="e">
        <f>'Table 6'!#REF!</f>
        <v>#REF!</v>
      </c>
      <c r="L344" s="115" t="str">
        <f t="shared" si="47"/>
        <v/>
      </c>
      <c r="M344" s="115" t="str">
        <f t="shared" si="48"/>
        <v/>
      </c>
      <c r="N344" s="116">
        <f>HLOOKUP($P$1,'Table 6'!$B$2:$P$383,A344,FALSE)</f>
        <v>9.6999999999999993</v>
      </c>
      <c r="O344" s="115" t="str">
        <f t="shared" si="49"/>
        <v/>
      </c>
      <c r="P344" s="115" t="str">
        <f t="shared" si="50"/>
        <v/>
      </c>
    </row>
    <row r="345" spans="1:16" x14ac:dyDescent="0.35">
      <c r="A345" s="110">
        <f>'Table 6'!A343</f>
        <v>342</v>
      </c>
      <c r="B345" s="119" t="str">
        <f>'Table 6'!B343</f>
        <v>Hot tub*</v>
      </c>
      <c r="C345" s="111"/>
      <c r="D345" s="111"/>
      <c r="E345" s="111"/>
      <c r="F345" s="111"/>
      <c r="G345" s="112">
        <f t="shared" si="43"/>
        <v>0</v>
      </c>
      <c r="H345" s="112">
        <f t="shared" si="44"/>
        <v>0</v>
      </c>
      <c r="I345" s="113">
        <f t="shared" si="45"/>
        <v>0</v>
      </c>
      <c r="J345" s="113">
        <f t="shared" si="46"/>
        <v>0</v>
      </c>
      <c r="K345" s="114">
        <f>'Table 6'!P342</f>
        <v>9.6999999999999993</v>
      </c>
      <c r="L345" s="115" t="str">
        <f t="shared" si="47"/>
        <v/>
      </c>
      <c r="M345" s="115" t="str">
        <f t="shared" si="48"/>
        <v/>
      </c>
      <c r="N345" s="116">
        <f>HLOOKUP($P$1,'Table 6'!$B$2:$P$383,A345,FALSE)</f>
        <v>3.4</v>
      </c>
      <c r="O345" s="115" t="str">
        <f t="shared" si="49"/>
        <v/>
      </c>
      <c r="P345" s="115" t="str">
        <f t="shared" si="50"/>
        <v/>
      </c>
    </row>
    <row r="346" spans="1:16" x14ac:dyDescent="0.35">
      <c r="A346" s="110">
        <f>'Table 6'!A344</f>
        <v>343</v>
      </c>
      <c r="B346" s="119" t="str">
        <f>'Table 6'!B344</f>
        <v>Recreational waterpark*</v>
      </c>
      <c r="C346" s="111"/>
      <c r="D346" s="111"/>
      <c r="E346" s="111"/>
      <c r="F346" s="111"/>
      <c r="G346" s="112">
        <f t="shared" si="43"/>
        <v>0</v>
      </c>
      <c r="H346" s="112">
        <f t="shared" si="44"/>
        <v>0</v>
      </c>
      <c r="I346" s="113">
        <f t="shared" si="45"/>
        <v>0</v>
      </c>
      <c r="J346" s="113">
        <f t="shared" si="46"/>
        <v>0</v>
      </c>
      <c r="K346" s="114">
        <f>'Table 6'!P344</f>
        <v>1.6</v>
      </c>
      <c r="L346" s="115" t="str">
        <f t="shared" si="47"/>
        <v/>
      </c>
      <c r="M346" s="115" t="str">
        <f t="shared" si="48"/>
        <v/>
      </c>
      <c r="N346" s="116">
        <f>HLOOKUP($P$1,'Table 6'!$B$2:$P$383,A346,FALSE)</f>
        <v>1.6</v>
      </c>
      <c r="O346" s="115" t="str">
        <f t="shared" si="49"/>
        <v/>
      </c>
      <c r="P346" s="115" t="str">
        <f t="shared" si="50"/>
        <v/>
      </c>
    </row>
    <row r="347" spans="1:16" x14ac:dyDescent="0.35">
      <c r="A347" s="110">
        <f>'Table 6'!A345</f>
        <v>344</v>
      </c>
      <c r="B347" s="119" t="str">
        <f>'Table 6'!B345</f>
        <v>Swim or go into a swimming facility in the last 4 weeks*</v>
      </c>
      <c r="C347" s="111"/>
      <c r="D347" s="111"/>
      <c r="E347" s="111"/>
      <c r="F347" s="111"/>
      <c r="G347" s="112">
        <f t="shared" si="43"/>
        <v>0</v>
      </c>
      <c r="H347" s="112">
        <f t="shared" si="44"/>
        <v>0</v>
      </c>
      <c r="I347" s="113">
        <f t="shared" si="45"/>
        <v>0</v>
      </c>
      <c r="J347" s="113">
        <f t="shared" si="46"/>
        <v>0</v>
      </c>
      <c r="K347" s="114">
        <f>'Table 6'!P345</f>
        <v>19.3</v>
      </c>
      <c r="L347" s="115" t="str">
        <f t="shared" si="47"/>
        <v/>
      </c>
      <c r="M347" s="115" t="str">
        <f t="shared" si="48"/>
        <v/>
      </c>
      <c r="N347" s="116">
        <f>HLOOKUP($P$1,'Table 6'!$B$2:$P$383,A347,FALSE)</f>
        <v>19.3</v>
      </c>
      <c r="O347" s="115" t="str">
        <f t="shared" si="49"/>
        <v/>
      </c>
      <c r="P347" s="115" t="str">
        <f t="shared" si="50"/>
        <v/>
      </c>
    </row>
    <row r="348" spans="1:16" x14ac:dyDescent="0.35">
      <c r="A348" s="110">
        <f>'Table 6'!A346</f>
        <v>345</v>
      </c>
      <c r="B348" s="245" t="str">
        <f>'Table 6'!B346</f>
        <v>ANIMAL CONTACT</v>
      </c>
      <c r="C348" s="246"/>
      <c r="D348" s="246"/>
      <c r="E348" s="246"/>
      <c r="F348" s="246"/>
      <c r="G348" s="246"/>
      <c r="H348" s="246"/>
      <c r="I348" s="246"/>
      <c r="J348" s="246"/>
      <c r="K348" s="246"/>
      <c r="L348" s="246"/>
      <c r="M348" s="246"/>
      <c r="N348" s="246"/>
      <c r="O348" s="246"/>
      <c r="P348" s="247"/>
    </row>
    <row r="349" spans="1:16" x14ac:dyDescent="0.35">
      <c r="A349" s="110">
        <f>'Table 6'!A347</f>
        <v>346</v>
      </c>
      <c r="B349" s="119" t="str">
        <f>'Table 6'!B347</f>
        <v>Any contact with animals, animal waste, habitat or food*</v>
      </c>
      <c r="C349" s="111"/>
      <c r="D349" s="111"/>
      <c r="E349" s="111"/>
      <c r="F349" s="111"/>
      <c r="G349" s="112">
        <f t="shared" si="43"/>
        <v>0</v>
      </c>
      <c r="H349" s="112">
        <f t="shared" si="44"/>
        <v>0</v>
      </c>
      <c r="I349" s="113">
        <f t="shared" si="45"/>
        <v>0</v>
      </c>
      <c r="J349" s="113">
        <f t="shared" si="46"/>
        <v>0</v>
      </c>
      <c r="K349" s="114">
        <f>'Table 6'!P347</f>
        <v>63.4</v>
      </c>
      <c r="L349" s="115" t="str">
        <f t="shared" si="47"/>
        <v/>
      </c>
      <c r="M349" s="115" t="str">
        <f t="shared" si="48"/>
        <v/>
      </c>
      <c r="N349" s="116">
        <f>HLOOKUP($P$1,'Table 6'!$B$2:$P$383,A349,FALSE)</f>
        <v>63.4</v>
      </c>
      <c r="O349" s="115" t="str">
        <f t="shared" si="49"/>
        <v/>
      </c>
      <c r="P349" s="115" t="str">
        <f t="shared" si="50"/>
        <v/>
      </c>
    </row>
    <row r="350" spans="1:16" x14ac:dyDescent="0.35">
      <c r="A350" s="110">
        <f>'Table 6'!A348</f>
        <v>347</v>
      </c>
      <c r="B350" s="119" t="str">
        <f>'Table 6'!B348</f>
        <v>Companion animals present in the home</v>
      </c>
      <c r="C350" s="111"/>
      <c r="D350" s="111"/>
      <c r="E350" s="111"/>
      <c r="F350" s="111"/>
      <c r="G350" s="112">
        <f t="shared" si="43"/>
        <v>0</v>
      </c>
      <c r="H350" s="112">
        <f t="shared" si="44"/>
        <v>0</v>
      </c>
      <c r="I350" s="113">
        <f t="shared" si="45"/>
        <v>0</v>
      </c>
      <c r="J350" s="113">
        <f t="shared" si="46"/>
        <v>0</v>
      </c>
      <c r="K350" s="114">
        <f>'Table 6'!P348</f>
        <v>53.839622173776732</v>
      </c>
      <c r="L350" s="115" t="str">
        <f t="shared" si="47"/>
        <v/>
      </c>
      <c r="M350" s="115" t="str">
        <f t="shared" si="48"/>
        <v/>
      </c>
      <c r="N350" s="116">
        <f>HLOOKUP($P$1,'Table 6'!$B$2:$P$383,A350,FALSE)</f>
        <v>53.839622173776732</v>
      </c>
      <c r="O350" s="115" t="str">
        <f t="shared" si="49"/>
        <v/>
      </c>
      <c r="P350" s="115" t="str">
        <f t="shared" si="50"/>
        <v/>
      </c>
    </row>
    <row r="351" spans="1:16" x14ac:dyDescent="0.35">
      <c r="A351" s="110">
        <f>'Table 6'!A349</f>
        <v>348</v>
      </c>
      <c r="B351" s="119" t="str">
        <f>'Table 6'!B349</f>
        <v>Any contact with companion animals</v>
      </c>
      <c r="C351" s="111"/>
      <c r="D351" s="111"/>
      <c r="E351" s="111"/>
      <c r="F351" s="111"/>
      <c r="G351" s="112">
        <f t="shared" si="43"/>
        <v>0</v>
      </c>
      <c r="H351" s="112">
        <f t="shared" si="44"/>
        <v>0</v>
      </c>
      <c r="I351" s="113">
        <f t="shared" si="45"/>
        <v>0</v>
      </c>
      <c r="J351" s="113">
        <f t="shared" si="46"/>
        <v>0</v>
      </c>
      <c r="K351" s="114">
        <f>'Table 6'!P349</f>
        <v>62.921849267799146</v>
      </c>
      <c r="L351" s="115" t="str">
        <f t="shared" si="47"/>
        <v/>
      </c>
      <c r="M351" s="115" t="str">
        <f t="shared" si="48"/>
        <v/>
      </c>
      <c r="N351" s="116">
        <f>HLOOKUP($P$1,'Table 6'!$B$2:$P$383,A351,FALSE)</f>
        <v>62.921849267799146</v>
      </c>
      <c r="O351" s="115" t="str">
        <f t="shared" si="49"/>
        <v/>
      </c>
      <c r="P351" s="115" t="str">
        <f t="shared" si="50"/>
        <v/>
      </c>
    </row>
    <row r="352" spans="1:16" x14ac:dyDescent="0.35">
      <c r="A352" s="110">
        <f>'Table 6'!A350</f>
        <v>349</v>
      </c>
      <c r="B352" s="119" t="str">
        <f>'Table 6'!B350</f>
        <v>Dog</v>
      </c>
      <c r="C352" s="111"/>
      <c r="D352" s="111"/>
      <c r="E352" s="111"/>
      <c r="F352" s="111"/>
      <c r="G352" s="112">
        <f t="shared" si="43"/>
        <v>0</v>
      </c>
      <c r="H352" s="112">
        <f t="shared" si="44"/>
        <v>0</v>
      </c>
      <c r="I352" s="113">
        <f t="shared" si="45"/>
        <v>0</v>
      </c>
      <c r="J352" s="113">
        <f t="shared" si="46"/>
        <v>0</v>
      </c>
      <c r="K352" s="114">
        <f>'Table 6'!P350</f>
        <v>49.043086747441812</v>
      </c>
      <c r="L352" s="115" t="str">
        <f t="shared" si="47"/>
        <v/>
      </c>
      <c r="M352" s="115" t="str">
        <f t="shared" si="48"/>
        <v/>
      </c>
      <c r="N352" s="116">
        <f>HLOOKUP($P$1,'Table 6'!$B$2:$P$383,A352,FALSE)</f>
        <v>49.043086747441812</v>
      </c>
      <c r="O352" s="115" t="str">
        <f t="shared" si="49"/>
        <v/>
      </c>
      <c r="P352" s="115" t="str">
        <f t="shared" si="50"/>
        <v/>
      </c>
    </row>
    <row r="353" spans="1:16" x14ac:dyDescent="0.35">
      <c r="A353" s="110">
        <f>'Table 6'!A351</f>
        <v>350</v>
      </c>
      <c r="B353" s="119" t="str">
        <f>'Table 6'!B351</f>
        <v>Cat</v>
      </c>
      <c r="C353" s="111"/>
      <c r="D353" s="111"/>
      <c r="E353" s="111"/>
      <c r="F353" s="111"/>
      <c r="G353" s="112">
        <f t="shared" si="43"/>
        <v>0</v>
      </c>
      <c r="H353" s="112">
        <f t="shared" si="44"/>
        <v>0</v>
      </c>
      <c r="I353" s="113">
        <f t="shared" si="45"/>
        <v>0</v>
      </c>
      <c r="J353" s="113">
        <f t="shared" si="46"/>
        <v>0</v>
      </c>
      <c r="K353" s="114">
        <f>'Table 6'!P351</f>
        <v>33.67238989538685</v>
      </c>
      <c r="L353" s="115" t="str">
        <f t="shared" si="47"/>
        <v/>
      </c>
      <c r="M353" s="115" t="str">
        <f t="shared" si="48"/>
        <v/>
      </c>
      <c r="N353" s="116">
        <f>HLOOKUP($P$1,'Table 6'!$B$2:$P$383,A353,FALSE)</f>
        <v>33.67238989538685</v>
      </c>
      <c r="O353" s="115" t="str">
        <f t="shared" si="49"/>
        <v/>
      </c>
      <c r="P353" s="115" t="str">
        <f t="shared" si="50"/>
        <v/>
      </c>
    </row>
    <row r="354" spans="1:16" x14ac:dyDescent="0.35">
      <c r="A354" s="110">
        <f>'Table 6'!A352</f>
        <v>351</v>
      </c>
      <c r="B354" s="119" t="str">
        <f>'Table 6'!B352</f>
        <v>Reptile or amphibian</v>
      </c>
      <c r="C354" s="111"/>
      <c r="D354" s="111"/>
      <c r="E354" s="111"/>
      <c r="F354" s="111"/>
      <c r="G354" s="112">
        <f t="shared" si="43"/>
        <v>0</v>
      </c>
      <c r="H354" s="112">
        <f t="shared" si="44"/>
        <v>0</v>
      </c>
      <c r="I354" s="113">
        <f t="shared" si="45"/>
        <v>0</v>
      </c>
      <c r="J354" s="113">
        <f t="shared" si="46"/>
        <v>0</v>
      </c>
      <c r="K354" s="114">
        <f>'Table 6'!P352</f>
        <v>2.5182679600222277</v>
      </c>
      <c r="L354" s="115" t="str">
        <f t="shared" si="47"/>
        <v/>
      </c>
      <c r="M354" s="115" t="str">
        <f t="shared" si="48"/>
        <v/>
      </c>
      <c r="N354" s="116">
        <f>HLOOKUP($P$1,'Table 6'!$B$2:$P$383,A354,FALSE)</f>
        <v>2.5182679600222277</v>
      </c>
      <c r="O354" s="115" t="str">
        <f t="shared" si="49"/>
        <v/>
      </c>
      <c r="P354" s="115" t="str">
        <f t="shared" si="50"/>
        <v/>
      </c>
    </row>
    <row r="355" spans="1:16" x14ac:dyDescent="0.35">
      <c r="A355" s="110">
        <f>'Table 6'!A353</f>
        <v>352</v>
      </c>
      <c r="B355" s="119" t="str">
        <f>'Table 6'!B353</f>
        <v>Reptile*</v>
      </c>
      <c r="C355" s="111"/>
      <c r="D355" s="111"/>
      <c r="E355" s="111"/>
      <c r="F355" s="111"/>
      <c r="G355" s="112">
        <f t="shared" si="43"/>
        <v>0</v>
      </c>
      <c r="H355" s="112">
        <f t="shared" si="44"/>
        <v>0</v>
      </c>
      <c r="I355" s="113">
        <f t="shared" si="45"/>
        <v>0</v>
      </c>
      <c r="J355" s="113">
        <f t="shared" si="46"/>
        <v>0</v>
      </c>
      <c r="K355" s="114">
        <f>'Table 6'!P353</f>
        <v>1.6</v>
      </c>
      <c r="L355" s="115" t="str">
        <f t="shared" si="47"/>
        <v/>
      </c>
      <c r="M355" s="115" t="str">
        <f t="shared" si="48"/>
        <v/>
      </c>
      <c r="N355" s="116">
        <f>HLOOKUP($P$1,'Table 6'!$B$2:$P$383,A355,FALSE)</f>
        <v>1.6</v>
      </c>
      <c r="O355" s="115" t="str">
        <f t="shared" si="49"/>
        <v/>
      </c>
      <c r="P355" s="115" t="str">
        <f t="shared" si="50"/>
        <v/>
      </c>
    </row>
    <row r="356" spans="1:16" x14ac:dyDescent="0.35">
      <c r="A356" s="110">
        <f>'Table 6'!A354</f>
        <v>353</v>
      </c>
      <c r="B356" s="119" t="str">
        <f>'Table 6'!B354</f>
        <v>Amphibian*</v>
      </c>
      <c r="C356" s="111"/>
      <c r="D356" s="111"/>
      <c r="E356" s="111"/>
      <c r="F356" s="111"/>
      <c r="G356" s="112">
        <f t="shared" si="43"/>
        <v>0</v>
      </c>
      <c r="H356" s="112">
        <f t="shared" si="44"/>
        <v>0</v>
      </c>
      <c r="I356" s="113">
        <f t="shared" si="45"/>
        <v>0</v>
      </c>
      <c r="J356" s="113">
        <f t="shared" si="46"/>
        <v>0</v>
      </c>
      <c r="K356" s="114">
        <f>'Table 6'!P354</f>
        <v>1.2</v>
      </c>
      <c r="L356" s="115" t="str">
        <f t="shared" si="47"/>
        <v/>
      </c>
      <c r="M356" s="115" t="str">
        <f t="shared" si="48"/>
        <v/>
      </c>
      <c r="N356" s="116">
        <f>HLOOKUP($P$1,'Table 6'!$B$2:$P$383,A356,FALSE)</f>
        <v>1.2</v>
      </c>
      <c r="O356" s="115" t="str">
        <f t="shared" si="49"/>
        <v/>
      </c>
      <c r="P356" s="115" t="str">
        <f t="shared" si="50"/>
        <v/>
      </c>
    </row>
    <row r="357" spans="1:16" x14ac:dyDescent="0.35">
      <c r="A357" s="110">
        <f>'Table 6'!A355</f>
        <v>354</v>
      </c>
      <c r="B357" s="119" t="str">
        <f>'Table 6'!B355</f>
        <v xml:space="preserve">Rodent </v>
      </c>
      <c r="C357" s="111"/>
      <c r="D357" s="111"/>
      <c r="E357" s="111"/>
      <c r="F357" s="111"/>
      <c r="G357" s="112">
        <f t="shared" si="43"/>
        <v>0</v>
      </c>
      <c r="H357" s="112">
        <f t="shared" si="44"/>
        <v>0</v>
      </c>
      <c r="I357" s="113">
        <f t="shared" si="45"/>
        <v>0</v>
      </c>
      <c r="J357" s="113">
        <f t="shared" si="46"/>
        <v>0</v>
      </c>
      <c r="K357" s="114">
        <f>'Table 6'!P355</f>
        <v>2.6368850110235047</v>
      </c>
      <c r="L357" s="115" t="str">
        <f t="shared" si="47"/>
        <v/>
      </c>
      <c r="M357" s="115" t="str">
        <f t="shared" si="48"/>
        <v/>
      </c>
      <c r="N357" s="116">
        <f>HLOOKUP($P$1,'Table 6'!$B$2:$P$383,A357,FALSE)</f>
        <v>2.6368850110235047</v>
      </c>
      <c r="O357" s="115" t="str">
        <f t="shared" si="49"/>
        <v/>
      </c>
      <c r="P357" s="115" t="str">
        <f t="shared" si="50"/>
        <v/>
      </c>
    </row>
    <row r="358" spans="1:16" x14ac:dyDescent="0.35">
      <c r="A358" s="110">
        <f>'Table 6'!A356</f>
        <v>355</v>
      </c>
      <c r="B358" s="119" t="str">
        <f>'Table 6'!B356</f>
        <v>Rabbit</v>
      </c>
      <c r="C358" s="111"/>
      <c r="D358" s="111"/>
      <c r="E358" s="111"/>
      <c r="F358" s="111"/>
      <c r="G358" s="112">
        <f t="shared" si="43"/>
        <v>0</v>
      </c>
      <c r="H358" s="112">
        <f t="shared" si="44"/>
        <v>0</v>
      </c>
      <c r="I358" s="113">
        <f t="shared" si="45"/>
        <v>0</v>
      </c>
      <c r="J358" s="113">
        <f t="shared" si="46"/>
        <v>0</v>
      </c>
      <c r="K358" s="114">
        <f>'Table 6'!P356</f>
        <v>2.3565517340230895</v>
      </c>
      <c r="L358" s="115" t="str">
        <f t="shared" si="47"/>
        <v/>
      </c>
      <c r="M358" s="115" t="str">
        <f t="shared" si="48"/>
        <v/>
      </c>
      <c r="N358" s="116">
        <f>HLOOKUP($P$1,'Table 6'!$B$2:$P$383,A358,FALSE)</f>
        <v>2.3565517340230895</v>
      </c>
      <c r="O358" s="115" t="str">
        <f t="shared" si="49"/>
        <v/>
      </c>
      <c r="P358" s="115" t="str">
        <f t="shared" si="50"/>
        <v/>
      </c>
    </row>
    <row r="359" spans="1:16" x14ac:dyDescent="0.35">
      <c r="A359" s="110">
        <f>'Table 6'!A357</f>
        <v>356</v>
      </c>
      <c r="B359" s="119" t="str">
        <f>'Table 6'!B357</f>
        <v>Hedgehog</v>
      </c>
      <c r="C359" s="111"/>
      <c r="D359" s="111"/>
      <c r="E359" s="111"/>
      <c r="F359" s="111"/>
      <c r="G359" s="112">
        <f t="shared" si="43"/>
        <v>0</v>
      </c>
      <c r="H359" s="112">
        <f t="shared" si="44"/>
        <v>0</v>
      </c>
      <c r="I359" s="113">
        <f t="shared" si="45"/>
        <v>0</v>
      </c>
      <c r="J359" s="113">
        <f t="shared" si="46"/>
        <v>0</v>
      </c>
      <c r="K359" s="114">
        <f>'Table 6'!P357</f>
        <v>0.20968700600689166</v>
      </c>
      <c r="L359" s="115" t="str">
        <f t="shared" si="47"/>
        <v/>
      </c>
      <c r="M359" s="115" t="str">
        <f t="shared" si="48"/>
        <v/>
      </c>
      <c r="N359" s="116">
        <f>HLOOKUP($P$1,'Table 6'!$B$2:$P$383,A359,FALSE)</f>
        <v>0.20968700600689166</v>
      </c>
      <c r="O359" s="115" t="str">
        <f t="shared" si="49"/>
        <v/>
      </c>
      <c r="P359" s="115" t="str">
        <f t="shared" si="50"/>
        <v/>
      </c>
    </row>
    <row r="360" spans="1:16" x14ac:dyDescent="0.35">
      <c r="A360" s="110">
        <f>'Table 6'!A358</f>
        <v>357</v>
      </c>
      <c r="B360" s="119" t="str">
        <f>'Table 6'!B358</f>
        <v>Bird</v>
      </c>
      <c r="C360" s="111"/>
      <c r="D360" s="111"/>
      <c r="E360" s="111"/>
      <c r="F360" s="111"/>
      <c r="G360" s="112">
        <f t="shared" si="43"/>
        <v>0</v>
      </c>
      <c r="H360" s="112">
        <f t="shared" si="44"/>
        <v>0</v>
      </c>
      <c r="I360" s="113">
        <f t="shared" si="45"/>
        <v>0</v>
      </c>
      <c r="J360" s="113">
        <f t="shared" si="46"/>
        <v>0</v>
      </c>
      <c r="K360" s="114">
        <f>'Table 6'!P358</f>
        <v>2.6385654919150765</v>
      </c>
      <c r="L360" s="115" t="str">
        <f t="shared" si="47"/>
        <v/>
      </c>
      <c r="M360" s="115" t="str">
        <f t="shared" si="48"/>
        <v/>
      </c>
      <c r="N360" s="116">
        <f>HLOOKUP($P$1,'Table 6'!$B$2:$P$383,A360,FALSE)</f>
        <v>2.6385654919150765</v>
      </c>
      <c r="O360" s="115" t="str">
        <f t="shared" si="49"/>
        <v/>
      </c>
      <c r="P360" s="115" t="str">
        <f t="shared" si="50"/>
        <v/>
      </c>
    </row>
    <row r="361" spans="1:16" x14ac:dyDescent="0.35">
      <c r="A361" s="110">
        <f>'Table 6'!A359</f>
        <v>358</v>
      </c>
      <c r="B361" s="119" t="str">
        <f>'Table 6'!B359</f>
        <v>Fish or aquarium*</v>
      </c>
      <c r="C361" s="111"/>
      <c r="D361" s="111"/>
      <c r="E361" s="111"/>
      <c r="F361" s="111"/>
      <c r="G361" s="112">
        <f t="shared" si="43"/>
        <v>0</v>
      </c>
      <c r="H361" s="112">
        <f t="shared" si="44"/>
        <v>0</v>
      </c>
      <c r="I361" s="113">
        <f t="shared" si="45"/>
        <v>0</v>
      </c>
      <c r="J361" s="113">
        <f t="shared" si="46"/>
        <v>0</v>
      </c>
      <c r="K361" s="114">
        <f>'Table 6'!P359</f>
        <v>4.5</v>
      </c>
      <c r="L361" s="115" t="str">
        <f t="shared" si="47"/>
        <v/>
      </c>
      <c r="M361" s="115" t="str">
        <f t="shared" si="48"/>
        <v/>
      </c>
      <c r="N361" s="116">
        <f>HLOOKUP($P$1,'Table 6'!$B$2:$P$383,A361,FALSE)</f>
        <v>4.5</v>
      </c>
      <c r="O361" s="115" t="str">
        <f t="shared" si="49"/>
        <v/>
      </c>
      <c r="P361" s="115" t="str">
        <f t="shared" si="50"/>
        <v/>
      </c>
    </row>
    <row r="362" spans="1:16" x14ac:dyDescent="0.35">
      <c r="A362" s="110">
        <f>'Table 6'!A360</f>
        <v>359</v>
      </c>
      <c r="B362" s="119" t="str">
        <f>'Table 6'!B360</f>
        <v>Handle pet waste or clean litter box/pet enclosure</v>
      </c>
      <c r="C362" s="111"/>
      <c r="D362" s="111"/>
      <c r="E362" s="111"/>
      <c r="F362" s="111"/>
      <c r="G362" s="112">
        <f t="shared" si="43"/>
        <v>0</v>
      </c>
      <c r="H362" s="112">
        <f t="shared" si="44"/>
        <v>0</v>
      </c>
      <c r="I362" s="113">
        <f t="shared" si="45"/>
        <v>0</v>
      </c>
      <c r="J362" s="113">
        <f t="shared" si="46"/>
        <v>0</v>
      </c>
      <c r="K362" s="114">
        <f>'Table 6'!P360</f>
        <v>33.461068971448476</v>
      </c>
      <c r="L362" s="115" t="str">
        <f t="shared" si="47"/>
        <v/>
      </c>
      <c r="M362" s="115" t="str">
        <f t="shared" si="48"/>
        <v/>
      </c>
      <c r="N362" s="116">
        <f>HLOOKUP($P$1,'Table 6'!$B$2:$P$383,A362,FALSE)</f>
        <v>33.461068971448476</v>
      </c>
      <c r="O362" s="115" t="str">
        <f t="shared" si="49"/>
        <v/>
      </c>
      <c r="P362" s="115" t="str">
        <f t="shared" si="50"/>
        <v/>
      </c>
    </row>
    <row r="363" spans="1:16" x14ac:dyDescent="0.35">
      <c r="A363" s="110">
        <f>'Table 6'!A361</f>
        <v>360</v>
      </c>
      <c r="B363" s="119" t="str">
        <f>'Table 6'!B361</f>
        <v>Contact with pet with diarrhea</v>
      </c>
      <c r="C363" s="111"/>
      <c r="D363" s="111"/>
      <c r="E363" s="111"/>
      <c r="F363" s="111"/>
      <c r="G363" s="112">
        <f t="shared" si="43"/>
        <v>0</v>
      </c>
      <c r="H363" s="112">
        <f t="shared" si="44"/>
        <v>0</v>
      </c>
      <c r="I363" s="113">
        <f t="shared" si="45"/>
        <v>0</v>
      </c>
      <c r="J363" s="113">
        <f t="shared" si="46"/>
        <v>0</v>
      </c>
      <c r="K363" s="114">
        <f>'Table 6'!P361</f>
        <v>2.536932889993353</v>
      </c>
      <c r="L363" s="115" t="str">
        <f t="shared" si="47"/>
        <v/>
      </c>
      <c r="M363" s="115" t="str">
        <f t="shared" si="48"/>
        <v/>
      </c>
      <c r="N363" s="116">
        <f>HLOOKUP($P$1,'Table 6'!$B$2:$P$383,A363,FALSE)</f>
        <v>2.536932889993353</v>
      </c>
      <c r="O363" s="115" t="str">
        <f t="shared" si="49"/>
        <v/>
      </c>
      <c r="P363" s="115" t="str">
        <f t="shared" si="50"/>
        <v/>
      </c>
    </row>
    <row r="364" spans="1:16" x14ac:dyDescent="0.35">
      <c r="A364" s="110">
        <f>'Table 6'!A362</f>
        <v>361</v>
      </c>
      <c r="B364" s="119" t="str">
        <f>'Table 6'!B362</f>
        <v>Handled any pet food or treats</v>
      </c>
      <c r="C364" s="111"/>
      <c r="D364" s="111"/>
      <c r="E364" s="111"/>
      <c r="F364" s="111"/>
      <c r="G364" s="112">
        <f t="shared" si="43"/>
        <v>0</v>
      </c>
      <c r="H364" s="112">
        <f t="shared" si="44"/>
        <v>0</v>
      </c>
      <c r="I364" s="113">
        <f t="shared" si="45"/>
        <v>0</v>
      </c>
      <c r="J364" s="113">
        <f t="shared" si="46"/>
        <v>0</v>
      </c>
      <c r="K364" s="114">
        <f>'Table 6'!P362</f>
        <v>48.572944340525062</v>
      </c>
      <c r="L364" s="115" t="str">
        <f t="shared" si="47"/>
        <v/>
      </c>
      <c r="M364" s="115" t="str">
        <f t="shared" si="48"/>
        <v/>
      </c>
      <c r="N364" s="116">
        <f>HLOOKUP($P$1,'Table 6'!$B$2:$P$383,A364,FALSE)</f>
        <v>48.572944340525062</v>
      </c>
      <c r="O364" s="115" t="str">
        <f t="shared" si="49"/>
        <v/>
      </c>
      <c r="P364" s="115" t="str">
        <f t="shared" si="50"/>
        <v/>
      </c>
    </row>
    <row r="365" spans="1:16" x14ac:dyDescent="0.35">
      <c r="A365" s="110">
        <f>'Table 6'!A363</f>
        <v>362</v>
      </c>
      <c r="B365" s="119" t="str">
        <f>'Table 6'!B363</f>
        <v>Handled any dry pet food</v>
      </c>
      <c r="C365" s="111"/>
      <c r="D365" s="111"/>
      <c r="E365" s="111"/>
      <c r="F365" s="111"/>
      <c r="G365" s="112">
        <f t="shared" si="43"/>
        <v>0</v>
      </c>
      <c r="H365" s="112">
        <f t="shared" si="44"/>
        <v>0</v>
      </c>
      <c r="I365" s="113">
        <f t="shared" si="45"/>
        <v>0</v>
      </c>
      <c r="J365" s="113">
        <f t="shared" si="46"/>
        <v>0</v>
      </c>
      <c r="K365" s="114">
        <f>'Table 6'!P363</f>
        <v>45.006635501093648</v>
      </c>
      <c r="L365" s="115" t="str">
        <f t="shared" si="47"/>
        <v/>
      </c>
      <c r="M365" s="115" t="str">
        <f t="shared" si="48"/>
        <v/>
      </c>
      <c r="N365" s="116">
        <f>HLOOKUP($P$1,'Table 6'!$B$2:$P$383,A365,FALSE)</f>
        <v>45.006635501093648</v>
      </c>
      <c r="O365" s="115" t="str">
        <f t="shared" si="49"/>
        <v/>
      </c>
      <c r="P365" s="115" t="str">
        <f t="shared" si="50"/>
        <v/>
      </c>
    </row>
    <row r="366" spans="1:16" x14ac:dyDescent="0.35">
      <c r="A366" s="110">
        <f>'Table 6'!A364</f>
        <v>363</v>
      </c>
      <c r="B366" s="119" t="str">
        <f>'Table 6'!B364</f>
        <v>Handled any canned/wet pet food*</v>
      </c>
      <c r="C366" s="111"/>
      <c r="D366" s="111"/>
      <c r="E366" s="111"/>
      <c r="F366" s="111"/>
      <c r="G366" s="112">
        <f t="shared" si="43"/>
        <v>0</v>
      </c>
      <c r="H366" s="112">
        <f t="shared" si="44"/>
        <v>0</v>
      </c>
      <c r="I366" s="113">
        <f t="shared" si="45"/>
        <v>0</v>
      </c>
      <c r="J366" s="113">
        <f t="shared" si="46"/>
        <v>0</v>
      </c>
      <c r="K366" s="114">
        <f>'Table 6'!P364</f>
        <v>12.1</v>
      </c>
      <c r="L366" s="115" t="str">
        <f t="shared" si="47"/>
        <v/>
      </c>
      <c r="M366" s="115" t="str">
        <f t="shared" si="48"/>
        <v/>
      </c>
      <c r="N366" s="116">
        <f>HLOOKUP($P$1,'Table 6'!$B$2:$P$383,A366,FALSE)</f>
        <v>12.1</v>
      </c>
      <c r="O366" s="115" t="str">
        <f t="shared" si="49"/>
        <v/>
      </c>
      <c r="P366" s="115" t="str">
        <f t="shared" si="50"/>
        <v/>
      </c>
    </row>
    <row r="367" spans="1:16" x14ac:dyDescent="0.35">
      <c r="A367" s="110">
        <f>'Table 6'!A365</f>
        <v>364</v>
      </c>
      <c r="B367" s="119" t="str">
        <f>'Table 6'!B365</f>
        <v>Handled any raw pet food (store-bought or home-made)</v>
      </c>
      <c r="C367" s="111"/>
      <c r="D367" s="111"/>
      <c r="E367" s="111"/>
      <c r="F367" s="111"/>
      <c r="G367" s="112">
        <f t="shared" si="43"/>
        <v>0</v>
      </c>
      <c r="H367" s="112">
        <f t="shared" si="44"/>
        <v>0</v>
      </c>
      <c r="I367" s="113">
        <f t="shared" si="45"/>
        <v>0</v>
      </c>
      <c r="J367" s="113">
        <f t="shared" si="46"/>
        <v>0</v>
      </c>
      <c r="K367" s="114">
        <f>'Table 6'!P365</f>
        <v>6.1022649684856587</v>
      </c>
      <c r="L367" s="115" t="str">
        <f t="shared" si="47"/>
        <v/>
      </c>
      <c r="M367" s="115" t="str">
        <f t="shared" si="48"/>
        <v/>
      </c>
      <c r="N367" s="116">
        <f>HLOOKUP($P$1,'Table 6'!$B$2:$P$383,A367,FALSE)</f>
        <v>6.1022649684856587</v>
      </c>
      <c r="O367" s="115" t="str">
        <f t="shared" si="49"/>
        <v/>
      </c>
      <c r="P367" s="115" t="str">
        <f t="shared" si="50"/>
        <v/>
      </c>
    </row>
    <row r="368" spans="1:16" x14ac:dyDescent="0.35">
      <c r="A368" s="110">
        <f>'Table 6'!A366</f>
        <v>365</v>
      </c>
      <c r="B368" s="119" t="str">
        <f>'Table 6'!B366</f>
        <v>Handled any raw treats derived from animal parts</v>
      </c>
      <c r="C368" s="111"/>
      <c r="D368" s="111"/>
      <c r="E368" s="111"/>
      <c r="F368" s="111"/>
      <c r="G368" s="112">
        <f t="shared" si="43"/>
        <v>0</v>
      </c>
      <c r="H368" s="112">
        <f t="shared" si="44"/>
        <v>0</v>
      </c>
      <c r="I368" s="113">
        <f t="shared" si="45"/>
        <v>0</v>
      </c>
      <c r="J368" s="113">
        <f t="shared" si="46"/>
        <v>0</v>
      </c>
      <c r="K368" s="114">
        <f>'Table 6'!P366</f>
        <v>7.3401227920500478</v>
      </c>
      <c r="L368" s="115" t="str">
        <f t="shared" si="47"/>
        <v/>
      </c>
      <c r="M368" s="115" t="str">
        <f t="shared" si="48"/>
        <v/>
      </c>
      <c r="N368" s="116">
        <f>HLOOKUP($P$1,'Table 6'!$B$2:$P$383,A368,FALSE)</f>
        <v>7.3401227920500478</v>
      </c>
      <c r="O368" s="115" t="str">
        <f t="shared" si="49"/>
        <v/>
      </c>
      <c r="P368" s="115" t="str">
        <f t="shared" si="50"/>
        <v/>
      </c>
    </row>
    <row r="369" spans="1:16" x14ac:dyDescent="0.35">
      <c r="A369" s="110">
        <f>'Table 6'!A367</f>
        <v>366</v>
      </c>
      <c r="B369" s="119" t="str">
        <f>'Table 6'!B367</f>
        <v>Handled any processed animal treats</v>
      </c>
      <c r="C369" s="111"/>
      <c r="D369" s="111"/>
      <c r="E369" s="111"/>
      <c r="F369" s="111"/>
      <c r="G369" s="112">
        <f t="shared" si="43"/>
        <v>0</v>
      </c>
      <c r="H369" s="112">
        <f t="shared" si="44"/>
        <v>0</v>
      </c>
      <c r="I369" s="113">
        <f t="shared" si="45"/>
        <v>0</v>
      </c>
      <c r="J369" s="113">
        <f t="shared" si="46"/>
        <v>0</v>
      </c>
      <c r="K369" s="114">
        <f>'Table 6'!P367</f>
        <v>28.767190262679819</v>
      </c>
      <c r="L369" s="115" t="str">
        <f t="shared" si="47"/>
        <v/>
      </c>
      <c r="M369" s="115" t="str">
        <f t="shared" si="48"/>
        <v/>
      </c>
      <c r="N369" s="116">
        <f>HLOOKUP($P$1,'Table 6'!$B$2:$P$383,A369,FALSE)</f>
        <v>28.767190262679819</v>
      </c>
      <c r="O369" s="115" t="str">
        <f t="shared" si="49"/>
        <v/>
      </c>
      <c r="P369" s="115" t="str">
        <f t="shared" si="50"/>
        <v/>
      </c>
    </row>
    <row r="370" spans="1:16" x14ac:dyDescent="0.35">
      <c r="A370" s="110">
        <f>'Table 6'!A368</f>
        <v>367</v>
      </c>
      <c r="B370" s="119" t="str">
        <f>'Table 6'!B368</f>
        <v>Handled any rodents for reptiles</v>
      </c>
      <c r="C370" s="111"/>
      <c r="D370" s="111"/>
      <c r="E370" s="111"/>
      <c r="F370" s="111"/>
      <c r="G370" s="112">
        <f t="shared" si="43"/>
        <v>0</v>
      </c>
      <c r="H370" s="112">
        <f t="shared" si="44"/>
        <v>0</v>
      </c>
      <c r="I370" s="113">
        <f t="shared" si="45"/>
        <v>0</v>
      </c>
      <c r="J370" s="113">
        <f t="shared" si="46"/>
        <v>0</v>
      </c>
      <c r="K370" s="114">
        <f>'Table 6'!P368</f>
        <v>0.39144815501131758</v>
      </c>
      <c r="L370" s="115" t="str">
        <f t="shared" si="47"/>
        <v/>
      </c>
      <c r="M370" s="115" t="str">
        <f t="shared" si="48"/>
        <v/>
      </c>
      <c r="N370" s="116">
        <f>HLOOKUP($P$1,'Table 6'!$B$2:$P$383,A370,FALSE)</f>
        <v>0.39144815501131758</v>
      </c>
      <c r="O370" s="115" t="str">
        <f t="shared" si="49"/>
        <v/>
      </c>
      <c r="P370" s="115" t="str">
        <f t="shared" si="50"/>
        <v/>
      </c>
    </row>
    <row r="371" spans="1:16" x14ac:dyDescent="0.35">
      <c r="A371" s="110">
        <f>'Table 6'!A369</f>
        <v>368</v>
      </c>
      <c r="B371" s="119" t="str">
        <f>'Table 6'!B369</f>
        <v>Handled any rodents or insects for reptiles*</v>
      </c>
      <c r="C371" s="111"/>
      <c r="D371" s="111"/>
      <c r="E371" s="111"/>
      <c r="F371" s="111"/>
      <c r="G371" s="112">
        <f t="shared" si="43"/>
        <v>0</v>
      </c>
      <c r="H371" s="112">
        <f t="shared" si="44"/>
        <v>0</v>
      </c>
      <c r="I371" s="113">
        <f t="shared" si="45"/>
        <v>0</v>
      </c>
      <c r="J371" s="113">
        <f t="shared" si="46"/>
        <v>0</v>
      </c>
      <c r="K371" s="114">
        <f>'Table 6'!P369</f>
        <v>1.3</v>
      </c>
      <c r="L371" s="115" t="str">
        <f t="shared" si="47"/>
        <v/>
      </c>
      <c r="M371" s="115" t="str">
        <f t="shared" si="48"/>
        <v/>
      </c>
      <c r="N371" s="116">
        <f>HLOOKUP($P$1,'Table 6'!$B$2:$P$383,A371,FALSE)</f>
        <v>1.3</v>
      </c>
      <c r="O371" s="115" t="str">
        <f t="shared" si="49"/>
        <v/>
      </c>
      <c r="P371" s="115" t="str">
        <f t="shared" si="50"/>
        <v/>
      </c>
    </row>
    <row r="372" spans="1:16" x14ac:dyDescent="0.35">
      <c r="A372" s="110">
        <f>'Table 6'!A370</f>
        <v>369</v>
      </c>
      <c r="B372" s="119" t="str">
        <f>'Table 6'!B370</f>
        <v>Handled any farm animals/livestock or their waste</v>
      </c>
      <c r="C372" s="111"/>
      <c r="D372" s="111"/>
      <c r="E372" s="111"/>
      <c r="F372" s="111"/>
      <c r="G372" s="112">
        <f t="shared" si="43"/>
        <v>0</v>
      </c>
      <c r="H372" s="112">
        <f t="shared" si="44"/>
        <v>0</v>
      </c>
      <c r="I372" s="113">
        <f t="shared" si="45"/>
        <v>0</v>
      </c>
      <c r="J372" s="113">
        <f t="shared" si="46"/>
        <v>0</v>
      </c>
      <c r="K372" s="114">
        <f>'Table 6'!P370</f>
        <v>7.0498913324794215</v>
      </c>
      <c r="L372" s="115" t="str">
        <f t="shared" si="47"/>
        <v/>
      </c>
      <c r="M372" s="115" t="str">
        <f t="shared" si="48"/>
        <v/>
      </c>
      <c r="N372" s="116">
        <f>HLOOKUP($P$1,'Table 6'!$B$2:$P$383,A372,FALSE)</f>
        <v>7.0498913324794215</v>
      </c>
      <c r="O372" s="115" t="str">
        <f t="shared" si="49"/>
        <v/>
      </c>
      <c r="P372" s="115" t="str">
        <f t="shared" si="50"/>
        <v/>
      </c>
    </row>
    <row r="373" spans="1:16" x14ac:dyDescent="0.35">
      <c r="A373" s="110">
        <f>'Table 6'!A371</f>
        <v>370</v>
      </c>
      <c r="B373" s="119" t="str">
        <f>'Table 6'!B371</f>
        <v>Cattle</v>
      </c>
      <c r="C373" s="111"/>
      <c r="D373" s="111"/>
      <c r="E373" s="111"/>
      <c r="F373" s="111"/>
      <c r="G373" s="112">
        <f t="shared" si="43"/>
        <v>0</v>
      </c>
      <c r="H373" s="112">
        <f t="shared" si="44"/>
        <v>0</v>
      </c>
      <c r="I373" s="113">
        <f t="shared" si="45"/>
        <v>0</v>
      </c>
      <c r="J373" s="113">
        <f t="shared" si="46"/>
        <v>0</v>
      </c>
      <c r="K373" s="114">
        <f>'Table 6'!P371</f>
        <v>2.0192463272674672</v>
      </c>
      <c r="L373" s="115" t="str">
        <f t="shared" si="47"/>
        <v/>
      </c>
      <c r="M373" s="115" t="str">
        <f t="shared" si="48"/>
        <v/>
      </c>
      <c r="N373" s="116">
        <f>HLOOKUP($P$1,'Table 6'!$B$2:$P$383,A373,FALSE)</f>
        <v>2.0192463272674672</v>
      </c>
      <c r="O373" s="115" t="str">
        <f t="shared" si="49"/>
        <v/>
      </c>
      <c r="P373" s="115" t="str">
        <f t="shared" si="50"/>
        <v/>
      </c>
    </row>
    <row r="374" spans="1:16" x14ac:dyDescent="0.35">
      <c r="A374" s="110">
        <f>'Table 6'!A372</f>
        <v>371</v>
      </c>
      <c r="B374" s="119" t="str">
        <f>'Table 6'!B372</f>
        <v>Poultry</v>
      </c>
      <c r="C374" s="111"/>
      <c r="D374" s="111"/>
      <c r="E374" s="111"/>
      <c r="F374" s="111"/>
      <c r="G374" s="112">
        <f t="shared" si="43"/>
        <v>0</v>
      </c>
      <c r="H374" s="112">
        <f t="shared" si="44"/>
        <v>0</v>
      </c>
      <c r="I374" s="113">
        <f t="shared" si="45"/>
        <v>0</v>
      </c>
      <c r="J374" s="113">
        <f t="shared" si="46"/>
        <v>0</v>
      </c>
      <c r="K374" s="114">
        <f>'Table 6'!P372</f>
        <v>3.2645475285171428</v>
      </c>
      <c r="L374" s="115" t="str">
        <f t="shared" si="47"/>
        <v/>
      </c>
      <c r="M374" s="115" t="str">
        <f t="shared" si="48"/>
        <v/>
      </c>
      <c r="N374" s="116">
        <f>HLOOKUP($P$1,'Table 6'!$B$2:$P$383,A374,FALSE)</f>
        <v>3.2645475285171428</v>
      </c>
      <c r="O374" s="115" t="str">
        <f t="shared" si="49"/>
        <v/>
      </c>
      <c r="P374" s="115" t="str">
        <f t="shared" si="50"/>
        <v/>
      </c>
    </row>
    <row r="375" spans="1:16" x14ac:dyDescent="0.35">
      <c r="A375" s="110">
        <f>'Table 6'!A373</f>
        <v>372</v>
      </c>
      <c r="B375" s="119" t="str">
        <f>'Table 6'!B373</f>
        <v>Pig</v>
      </c>
      <c r="C375" s="111"/>
      <c r="D375" s="111"/>
      <c r="E375" s="111"/>
      <c r="F375" s="111"/>
      <c r="G375" s="112">
        <f t="shared" si="43"/>
        <v>0</v>
      </c>
      <c r="H375" s="112">
        <f t="shared" si="44"/>
        <v>0</v>
      </c>
      <c r="I375" s="113">
        <f t="shared" si="45"/>
        <v>0</v>
      </c>
      <c r="J375" s="113">
        <f t="shared" si="46"/>
        <v>0</v>
      </c>
      <c r="K375" s="114">
        <f>'Table 6'!P373</f>
        <v>0.76794044903708558</v>
      </c>
      <c r="L375" s="115" t="str">
        <f t="shared" si="47"/>
        <v/>
      </c>
      <c r="M375" s="115" t="str">
        <f t="shared" si="48"/>
        <v/>
      </c>
      <c r="N375" s="116">
        <f>HLOOKUP($P$1,'Table 6'!$B$2:$P$383,A375,FALSE)</f>
        <v>0.76794044903708558</v>
      </c>
      <c r="O375" s="115" t="str">
        <f t="shared" si="49"/>
        <v/>
      </c>
      <c r="P375" s="115" t="str">
        <f t="shared" si="50"/>
        <v/>
      </c>
    </row>
    <row r="376" spans="1:16" x14ac:dyDescent="0.35">
      <c r="A376" s="110">
        <f>'Table 6'!A374</f>
        <v>373</v>
      </c>
      <c r="B376" s="119" t="str">
        <f>'Table 6'!B374</f>
        <v>Sheep or goat</v>
      </c>
      <c r="C376" s="111"/>
      <c r="D376" s="111"/>
      <c r="E376" s="111"/>
      <c r="F376" s="111"/>
      <c r="G376" s="112">
        <f t="shared" si="43"/>
        <v>0</v>
      </c>
      <c r="H376" s="112">
        <f t="shared" si="44"/>
        <v>0</v>
      </c>
      <c r="I376" s="113">
        <f t="shared" si="45"/>
        <v>0</v>
      </c>
      <c r="J376" s="113">
        <f t="shared" si="46"/>
        <v>0</v>
      </c>
      <c r="K376" s="114">
        <f>'Table 6'!P374</f>
        <v>1.6445597956513298</v>
      </c>
      <c r="L376" s="115" t="str">
        <f t="shared" si="47"/>
        <v/>
      </c>
      <c r="M376" s="115" t="str">
        <f t="shared" si="48"/>
        <v/>
      </c>
      <c r="N376" s="116">
        <f>HLOOKUP($P$1,'Table 6'!$B$2:$P$383,A376,FALSE)</f>
        <v>1.6445597956513298</v>
      </c>
      <c r="O376" s="115" t="str">
        <f t="shared" si="49"/>
        <v/>
      </c>
      <c r="P376" s="115" t="str">
        <f t="shared" si="50"/>
        <v/>
      </c>
    </row>
    <row r="377" spans="1:16" x14ac:dyDescent="0.35">
      <c r="A377" s="110">
        <f>'Table 6'!A375</f>
        <v>374</v>
      </c>
      <c r="B377" s="119" t="str">
        <f>'Table 6'!B375</f>
        <v>Horse (contact with)*</v>
      </c>
      <c r="C377" s="111"/>
      <c r="D377" s="111"/>
      <c r="E377" s="111"/>
      <c r="F377" s="111"/>
      <c r="G377" s="112">
        <f t="shared" si="43"/>
        <v>0</v>
      </c>
      <c r="H377" s="112">
        <f t="shared" si="44"/>
        <v>0</v>
      </c>
      <c r="I377" s="113">
        <f t="shared" si="45"/>
        <v>0</v>
      </c>
      <c r="J377" s="113">
        <f t="shared" si="46"/>
        <v>0</v>
      </c>
      <c r="K377" s="114">
        <f>'Table 6'!P375</f>
        <v>0</v>
      </c>
      <c r="L377" s="115" t="str">
        <f t="shared" si="47"/>
        <v/>
      </c>
      <c r="M377" s="115" t="str">
        <f t="shared" si="48"/>
        <v/>
      </c>
      <c r="N377" s="116">
        <f>HLOOKUP($P$1,'Table 6'!$B$2:$P$383,A377,FALSE)</f>
        <v>0</v>
      </c>
      <c r="O377" s="115" t="str">
        <f t="shared" si="49"/>
        <v/>
      </c>
      <c r="P377" s="115" t="str">
        <f t="shared" si="50"/>
        <v/>
      </c>
    </row>
    <row r="378" spans="1:16" x14ac:dyDescent="0.35">
      <c r="A378" s="110">
        <f>'Table 6'!A376</f>
        <v>375</v>
      </c>
      <c r="B378" s="119" t="str">
        <f>'Table 6'!B376</f>
        <v>Live on farm or country property</v>
      </c>
      <c r="C378" s="111"/>
      <c r="D378" s="111"/>
      <c r="E378" s="111"/>
      <c r="F378" s="111"/>
      <c r="G378" s="112">
        <f t="shared" si="43"/>
        <v>0</v>
      </c>
      <c r="H378" s="112">
        <f t="shared" si="44"/>
        <v>0</v>
      </c>
      <c r="I378" s="113">
        <f t="shared" si="45"/>
        <v>0</v>
      </c>
      <c r="J378" s="113">
        <f t="shared" si="46"/>
        <v>0</v>
      </c>
      <c r="K378" s="114">
        <f>'Table 6'!P376</f>
        <v>9.5489593770566277</v>
      </c>
      <c r="L378" s="115" t="str">
        <f t="shared" si="47"/>
        <v/>
      </c>
      <c r="M378" s="115" t="str">
        <f t="shared" si="48"/>
        <v/>
      </c>
      <c r="N378" s="116">
        <f>HLOOKUP($P$1,'Table 6'!$B$2:$P$383,A378,FALSE)</f>
        <v>9.5489593770566277</v>
      </c>
      <c r="O378" s="115" t="str">
        <f t="shared" si="49"/>
        <v/>
      </c>
      <c r="P378" s="115" t="str">
        <f t="shared" si="50"/>
        <v/>
      </c>
    </row>
    <row r="379" spans="1:16" x14ac:dyDescent="0.35">
      <c r="A379" s="110">
        <f>'Table 6'!A377</f>
        <v>376</v>
      </c>
      <c r="B379" s="119" t="str">
        <f>'Table 6'!B377</f>
        <v>Visit or work on a farm, petting zoo or fair</v>
      </c>
      <c r="C379" s="111"/>
      <c r="D379" s="111"/>
      <c r="E379" s="111"/>
      <c r="F379" s="111"/>
      <c r="G379" s="112">
        <f t="shared" si="43"/>
        <v>0</v>
      </c>
      <c r="H379" s="112">
        <f t="shared" si="44"/>
        <v>0</v>
      </c>
      <c r="I379" s="113">
        <f t="shared" si="45"/>
        <v>0</v>
      </c>
      <c r="J379" s="113">
        <f t="shared" si="46"/>
        <v>0</v>
      </c>
      <c r="K379" s="114">
        <f>'Table 6'!P377</f>
        <v>5.3178770852774369</v>
      </c>
      <c r="L379" s="115" t="str">
        <f t="shared" si="47"/>
        <v/>
      </c>
      <c r="M379" s="115" t="str">
        <f t="shared" si="48"/>
        <v/>
      </c>
      <c r="N379" s="116">
        <f>HLOOKUP($P$1,'Table 6'!$B$2:$P$383,A379,FALSE)</f>
        <v>5.3178770852774369</v>
      </c>
      <c r="O379" s="115" t="str">
        <f t="shared" si="49"/>
        <v/>
      </c>
      <c r="P379" s="115" t="str">
        <f t="shared" si="50"/>
        <v/>
      </c>
    </row>
    <row r="380" spans="1:16" x14ac:dyDescent="0.35">
      <c r="A380" s="110">
        <f>'Table 6'!A378</f>
        <v>377</v>
      </c>
      <c r="B380" s="119" t="str">
        <f>'Table 6'!B378</f>
        <v>Visited any petting zoo*</v>
      </c>
      <c r="C380" s="111"/>
      <c r="D380" s="111"/>
      <c r="E380" s="111"/>
      <c r="F380" s="111"/>
      <c r="G380" s="112">
        <f t="shared" si="43"/>
        <v>0</v>
      </c>
      <c r="H380" s="112">
        <f t="shared" si="44"/>
        <v>0</v>
      </c>
      <c r="I380" s="113">
        <f t="shared" si="45"/>
        <v>0</v>
      </c>
      <c r="J380" s="113">
        <f t="shared" si="46"/>
        <v>0</v>
      </c>
      <c r="K380" s="114">
        <f>'Table 6'!P378</f>
        <v>1.1000000000000001</v>
      </c>
      <c r="L380" s="115" t="str">
        <f t="shared" si="47"/>
        <v/>
      </c>
      <c r="M380" s="115" t="str">
        <f t="shared" si="48"/>
        <v/>
      </c>
      <c r="N380" s="116">
        <f>HLOOKUP($P$1,'Table 6'!$B$2:$P$383,A380,FALSE)</f>
        <v>1.1000000000000001</v>
      </c>
      <c r="O380" s="115" t="str">
        <f t="shared" si="49"/>
        <v/>
      </c>
      <c r="P380" s="115" t="str">
        <f t="shared" si="50"/>
        <v/>
      </c>
    </row>
    <row r="381" spans="1:16" x14ac:dyDescent="0.35">
      <c r="A381" s="110">
        <f>'Table 6'!A379</f>
        <v>378</v>
      </c>
      <c r="B381" s="119" t="str">
        <f>'Table 6'!B379</f>
        <v>Visited any farm or barn*</v>
      </c>
      <c r="C381" s="111"/>
      <c r="D381" s="111"/>
      <c r="E381" s="111"/>
      <c r="F381" s="111"/>
      <c r="G381" s="112">
        <f t="shared" si="43"/>
        <v>0</v>
      </c>
      <c r="H381" s="112">
        <f t="shared" si="44"/>
        <v>0</v>
      </c>
      <c r="I381" s="113">
        <f t="shared" si="45"/>
        <v>0</v>
      </c>
      <c r="J381" s="113">
        <f t="shared" si="46"/>
        <v>0</v>
      </c>
      <c r="K381" s="114">
        <f>'Table 6'!P379</f>
        <v>6.9</v>
      </c>
      <c r="L381" s="115" t="str">
        <f t="shared" si="47"/>
        <v/>
      </c>
      <c r="M381" s="115" t="str">
        <f t="shared" si="48"/>
        <v/>
      </c>
      <c r="N381" s="116">
        <f>HLOOKUP($P$1,'Table 6'!$B$2:$P$383,A381,FALSE)</f>
        <v>6.9</v>
      </c>
      <c r="O381" s="115" t="str">
        <f t="shared" si="49"/>
        <v/>
      </c>
      <c r="P381" s="115" t="str">
        <f t="shared" si="50"/>
        <v/>
      </c>
    </row>
    <row r="382" spans="1:16" x14ac:dyDescent="0.35">
      <c r="A382" s="110">
        <f>'Table 6'!A380</f>
        <v>379</v>
      </c>
      <c r="B382" s="119" t="str">
        <f>'Table 6'!B380</f>
        <v>Visited any agricultural fair*</v>
      </c>
      <c r="C382" s="111"/>
      <c r="D382" s="111"/>
      <c r="E382" s="111"/>
      <c r="F382" s="111"/>
      <c r="G382" s="112">
        <f t="shared" si="43"/>
        <v>0</v>
      </c>
      <c r="H382" s="112">
        <f t="shared" si="44"/>
        <v>0</v>
      </c>
      <c r="I382" s="113">
        <f t="shared" si="45"/>
        <v>0</v>
      </c>
      <c r="J382" s="113">
        <f t="shared" si="46"/>
        <v>0</v>
      </c>
      <c r="K382" s="114">
        <f>'Table 6'!P380</f>
        <v>1.3</v>
      </c>
      <c r="L382" s="115" t="str">
        <f t="shared" si="47"/>
        <v/>
      </c>
      <c r="M382" s="115" t="str">
        <f t="shared" si="48"/>
        <v/>
      </c>
      <c r="N382" s="116">
        <f>HLOOKUP($P$1,'Table 6'!$B$2:$P$383,A382,FALSE)</f>
        <v>1.3</v>
      </c>
      <c r="O382" s="115" t="str">
        <f t="shared" si="49"/>
        <v/>
      </c>
      <c r="P382" s="115" t="str">
        <f t="shared" si="50"/>
        <v/>
      </c>
    </row>
    <row r="383" spans="1:16" x14ac:dyDescent="0.35">
      <c r="A383" s="110">
        <f>'Table 6'!A381</f>
        <v>380</v>
      </c>
      <c r="B383" s="119" t="str">
        <f>'Table 6'!B381</f>
        <v>Visited any pet store*</v>
      </c>
      <c r="C383" s="111"/>
      <c r="D383" s="111"/>
      <c r="E383" s="111"/>
      <c r="F383" s="111"/>
      <c r="G383" s="112">
        <f t="shared" si="43"/>
        <v>0</v>
      </c>
      <c r="H383" s="112">
        <f t="shared" si="44"/>
        <v>0</v>
      </c>
      <c r="I383" s="113">
        <f t="shared" si="45"/>
        <v>0</v>
      </c>
      <c r="J383" s="113">
        <f t="shared" si="46"/>
        <v>0</v>
      </c>
      <c r="K383" s="114">
        <f>'Table 6'!P381</f>
        <v>4.5</v>
      </c>
      <c r="L383" s="115" t="str">
        <f t="shared" si="47"/>
        <v/>
      </c>
      <c r="M383" s="115" t="str">
        <f t="shared" si="48"/>
        <v/>
      </c>
      <c r="N383" s="116">
        <f>HLOOKUP($P$1,'Table 6'!$B$2:$P$383,A383,FALSE)</f>
        <v>4.5</v>
      </c>
      <c r="O383" s="115" t="str">
        <f t="shared" si="49"/>
        <v/>
      </c>
      <c r="P383" s="115" t="str">
        <f t="shared" si="50"/>
        <v/>
      </c>
    </row>
    <row r="384" spans="1:16" x14ac:dyDescent="0.35">
      <c r="A384" s="110">
        <f>'Table 6'!A382</f>
        <v>381</v>
      </c>
      <c r="B384" s="119">
        <f>'Table 6'!B382</f>
        <v>0</v>
      </c>
      <c r="C384" s="111"/>
      <c r="D384" s="111"/>
      <c r="E384" s="111"/>
      <c r="F384" s="111"/>
      <c r="G384" s="112">
        <f t="shared" si="43"/>
        <v>0</v>
      </c>
      <c r="H384" s="112">
        <f t="shared" si="44"/>
        <v>0</v>
      </c>
      <c r="I384" s="113">
        <f t="shared" si="45"/>
        <v>0</v>
      </c>
      <c r="J384" s="113">
        <f t="shared" si="46"/>
        <v>0</v>
      </c>
      <c r="K384" s="114" t="str">
        <f>'Table 6'!P382</f>
        <v>no data</v>
      </c>
      <c r="L384" s="115" t="str">
        <f t="shared" si="47"/>
        <v/>
      </c>
      <c r="M384" s="115" t="str">
        <f t="shared" si="48"/>
        <v/>
      </c>
      <c r="N384" s="116" t="str">
        <f>HLOOKUP($P$1,'Table 6'!$B$2:$P$383,A384,FALSE)</f>
        <v>no data</v>
      </c>
      <c r="O384" s="115" t="str">
        <f t="shared" si="49"/>
        <v/>
      </c>
      <c r="P384" s="115" t="str">
        <f t="shared" si="50"/>
        <v/>
      </c>
    </row>
  </sheetData>
  <sheetProtection sort="0" autoFilter="0"/>
  <protectedRanges>
    <protectedRange sqref="P1" name="Range2"/>
    <protectedRange sqref="C5:F384" name="Range1"/>
  </protectedRanges>
  <mergeCells count="30">
    <mergeCell ref="B280:P280"/>
    <mergeCell ref="B277:P277"/>
    <mergeCell ref="B262:P262"/>
    <mergeCell ref="B348:P348"/>
    <mergeCell ref="B326:P326"/>
    <mergeCell ref="B320:P320"/>
    <mergeCell ref="B312:P312"/>
    <mergeCell ref="B306:P306"/>
    <mergeCell ref="B54:P54"/>
    <mergeCell ref="B253:P253"/>
    <mergeCell ref="B250:P250"/>
    <mergeCell ref="B236:P236"/>
    <mergeCell ref="B217:P217"/>
    <mergeCell ref="B210:P210"/>
    <mergeCell ref="B191:P191"/>
    <mergeCell ref="B183:P183"/>
    <mergeCell ref="B168:P168"/>
    <mergeCell ref="B145:P145"/>
    <mergeCell ref="B74:P74"/>
    <mergeCell ref="B68:P68"/>
    <mergeCell ref="B5:P5"/>
    <mergeCell ref="N1:O1"/>
    <mergeCell ref="A3:A4"/>
    <mergeCell ref="B3:B4"/>
    <mergeCell ref="C3:F3"/>
    <mergeCell ref="G3:H3"/>
    <mergeCell ref="I3:J3"/>
    <mergeCell ref="K3:K4"/>
    <mergeCell ref="L3:M3"/>
    <mergeCell ref="O3:P3"/>
  </mergeCells>
  <conditionalFormatting sqref="L6:M53 L55:M67 L69:M73 L75:M144 L146:M167 L169:M182 L184:M190 L192:M209 L211:M216 L218:M235 L237:M249 L251:M252 L254:M261 L263:M276 L278:M279 L281:M305 L307:M311 L313:M319 L321:M325 L327:M347 L349:M384">
    <cfRule type="cellIs" dxfId="48" priority="6" operator="equal">
      <formula>"Alert"</formula>
    </cfRule>
    <cfRule type="containsBlanks" priority="7" stopIfTrue="1">
      <formula>LEN(TRIM(L6))=0</formula>
    </cfRule>
    <cfRule type="containsText" dxfId="47" priority="8" stopIfTrue="1" operator="containsText" text="no data">
      <formula>NOT(ISERROR(SEARCH("no data",L6)))</formula>
    </cfRule>
    <cfRule type="cellIs" dxfId="46" priority="9" operator="lessThan">
      <formula>0.05</formula>
    </cfRule>
  </conditionalFormatting>
  <conditionalFormatting sqref="M1:M4 P1:P4 M6:M53 P6:P53 M55:M67 P55:P67 M69:M73 P69:P73 M75:M144 P75:P144 M146:M167 P146:P167 M169:M182 P169:P182 M184:M190 P184:P190 M192:M209 P192:P209 M211:M216 P211:P216 M218:M235 P218:P235 M237:M249 P237:P249 M251:M252 P251:P252 M254:M261 P254:P261 M263:M276 P263:P276 M278:M279 P278:P279 M281:M305 P281:P305 M307:M311 P307:P311 M313:M319 P313:P319 M321:M325 P321:P325 M327:M347 P327:P347 M349:M384 P349:P384">
    <cfRule type="cellIs" dxfId="45" priority="1" operator="equal">
      <formula>"protective"</formula>
    </cfRule>
  </conditionalFormatting>
  <conditionalFormatting sqref="M4">
    <cfRule type="containsErrors" dxfId="44" priority="10" stopIfTrue="1">
      <formula>ISERROR(M4)</formula>
    </cfRule>
  </conditionalFormatting>
  <conditionalFormatting sqref="O6:P53 O55:P67 O69:P73 O75:P144 O146:P167 O169:P182 O184:P190 O192:P209 O211:P216 O218:P235 O237:P249 O251:P252 O254:P261 O263:P276 O278:P279 O281:P305 O307:P311 O313:P319 O321:P325 O327:P347 O349:P384">
    <cfRule type="cellIs" dxfId="43" priority="2" operator="equal">
      <formula>"Alert"</formula>
    </cfRule>
    <cfRule type="containsBlanks" priority="3" stopIfTrue="1">
      <formula>LEN(TRIM(O6))=0</formula>
    </cfRule>
    <cfRule type="containsText" dxfId="42" priority="4" stopIfTrue="1" operator="containsText" text="no data">
      <formula>NOT(ISERROR(SEARCH("no data",O6)))</formula>
    </cfRule>
    <cfRule type="cellIs" dxfId="41" priority="5" operator="lessThan">
      <formula>0.05</formula>
    </cfRule>
  </conditionalFormatting>
  <conditionalFormatting sqref="P1">
    <cfRule type="containsErrors" dxfId="40" priority="11" stopIfTrue="1">
      <formula>ISERROR(P1)</formula>
    </cfRule>
  </conditionalFormatting>
  <dataValidations count="1">
    <dataValidation type="list" allowBlank="1" showInputMessage="1" prompt="Select your P/T" sqref="P1" xr:uid="{36946D7F-39A3-4530-A657-B69E718CF6BF}">
      <formula1>List</formula1>
    </dataValidation>
  </dataValidations>
  <pageMargins left="0.7" right="0.7" top="0.75" bottom="0.75" header="0.3" footer="0.3"/>
  <pageSetup orientation="portrait" r:id="rId1"/>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72F4D-9652-453D-BEA0-21D4949EE78C}">
  <sheetPr>
    <tabColor theme="4"/>
  </sheetPr>
  <dimension ref="A1:P384"/>
  <sheetViews>
    <sheetView topLeftCell="A17" zoomScale="145" zoomScaleNormal="145" workbookViewId="0">
      <selection activeCell="I30" sqref="I30"/>
    </sheetView>
  </sheetViews>
  <sheetFormatPr defaultColWidth="8.7265625" defaultRowHeight="14.5" x14ac:dyDescent="0.35"/>
  <cols>
    <col min="1" max="1" width="8.7265625" style="95"/>
    <col min="2" max="2" width="31.54296875" style="95" customWidth="1"/>
    <col min="3" max="10" width="8.7265625" style="95"/>
    <col min="11" max="11" width="12.453125" style="95" customWidth="1"/>
    <col min="12" max="12" width="8.7265625" style="95"/>
    <col min="13" max="13" width="13" style="95" customWidth="1"/>
    <col min="14" max="14" width="15" style="95" customWidth="1"/>
    <col min="15" max="15" width="12.7265625" style="95" customWidth="1"/>
    <col min="16" max="16" width="16.81640625" style="95" customWidth="1"/>
    <col min="17" max="16384" width="8.7265625" style="95"/>
  </cols>
  <sheetData>
    <row r="1" spans="1:16" ht="26" x14ac:dyDescent="0.35">
      <c r="A1" s="9"/>
      <c r="B1" s="46" t="s">
        <v>36</v>
      </c>
      <c r="C1" s="23"/>
      <c r="D1" s="23"/>
      <c r="E1" s="23"/>
      <c r="F1" s="23"/>
      <c r="G1" s="23"/>
      <c r="H1" s="23"/>
      <c r="I1" s="23"/>
      <c r="J1" s="23"/>
      <c r="K1" s="23"/>
      <c r="L1" s="23"/>
      <c r="M1" s="16"/>
      <c r="N1" s="254" t="s">
        <v>37</v>
      </c>
      <c r="O1" s="254"/>
      <c r="P1" s="40" t="s">
        <v>38</v>
      </c>
    </row>
    <row r="2" spans="1:16" ht="23.5" x14ac:dyDescent="0.35">
      <c r="A2" s="9"/>
      <c r="B2" s="10"/>
      <c r="C2" s="10"/>
      <c r="D2" s="4"/>
      <c r="E2" s="4"/>
      <c r="F2" s="4"/>
      <c r="G2" s="4"/>
      <c r="H2" s="4"/>
      <c r="I2" s="4"/>
      <c r="J2" s="4"/>
      <c r="K2" s="4"/>
      <c r="L2" s="4"/>
      <c r="M2" s="17"/>
      <c r="N2" s="10"/>
      <c r="O2" s="44" t="s">
        <v>16</v>
      </c>
      <c r="P2" s="45">
        <f>VLOOKUP(P1,PTs!B1:C14,2,FALSE)</f>
        <v>2111</v>
      </c>
    </row>
    <row r="3" spans="1:16" x14ac:dyDescent="0.35">
      <c r="A3" s="255" t="s">
        <v>17</v>
      </c>
      <c r="B3" s="256" t="s">
        <v>39</v>
      </c>
      <c r="C3" s="258" t="s">
        <v>40</v>
      </c>
      <c r="D3" s="258"/>
      <c r="E3" s="258"/>
      <c r="F3" s="258"/>
      <c r="G3" s="258" t="s">
        <v>41</v>
      </c>
      <c r="H3" s="258"/>
      <c r="I3" s="258" t="s">
        <v>21</v>
      </c>
      <c r="J3" s="258"/>
      <c r="K3" s="259" t="s">
        <v>42</v>
      </c>
      <c r="L3" s="261" t="s">
        <v>43</v>
      </c>
      <c r="M3" s="261"/>
      <c r="N3" s="42" t="s">
        <v>44</v>
      </c>
      <c r="O3" s="261" t="s">
        <v>43</v>
      </c>
      <c r="P3" s="261"/>
    </row>
    <row r="4" spans="1:16" ht="39" x14ac:dyDescent="0.35">
      <c r="A4" s="255"/>
      <c r="B4" s="257"/>
      <c r="C4" s="26" t="s">
        <v>45</v>
      </c>
      <c r="D4" s="26" t="s">
        <v>26</v>
      </c>
      <c r="E4" s="26" t="s">
        <v>46</v>
      </c>
      <c r="F4" s="26" t="s">
        <v>47</v>
      </c>
      <c r="G4" s="26" t="s">
        <v>48</v>
      </c>
      <c r="H4" s="26" t="s">
        <v>49</v>
      </c>
      <c r="I4" s="26" t="s">
        <v>50</v>
      </c>
      <c r="J4" s="26" t="s">
        <v>51</v>
      </c>
      <c r="K4" s="260"/>
      <c r="L4" s="26" t="s">
        <v>52</v>
      </c>
      <c r="M4" s="27" t="s">
        <v>53</v>
      </c>
      <c r="N4" s="43" t="str">
        <f>CONCATENATE(P1,"          (n=",P2,")")</f>
        <v>Alb.          (n=2111)</v>
      </c>
      <c r="O4" s="26" t="s">
        <v>52</v>
      </c>
      <c r="P4" s="27" t="s">
        <v>53</v>
      </c>
    </row>
    <row r="5" spans="1:16" x14ac:dyDescent="0.35">
      <c r="A5" s="7">
        <f>'Tableau 6'!A3</f>
        <v>2</v>
      </c>
      <c r="B5" s="21" t="str">
        <f>'Tableau 6'!B3</f>
        <v>LÉGUMES</v>
      </c>
      <c r="C5" s="21"/>
      <c r="D5" s="21"/>
      <c r="E5" s="21"/>
      <c r="F5" s="21"/>
      <c r="G5" s="21"/>
      <c r="H5" s="21"/>
      <c r="I5" s="21"/>
      <c r="J5" s="21"/>
      <c r="K5" s="21"/>
      <c r="L5" s="21"/>
      <c r="M5" s="24"/>
      <c r="N5" s="21"/>
      <c r="O5" s="22"/>
      <c r="P5" s="25"/>
    </row>
    <row r="6" spans="1:16" x14ac:dyDescent="0.35">
      <c r="A6" s="7">
        <f>'Tableau 6'!A4</f>
        <v>3</v>
      </c>
      <c r="B6" s="11" t="str">
        <f>'Tableau 6'!B4</f>
        <v>Tomates (n’importe laquelle)</v>
      </c>
      <c r="C6" s="15"/>
      <c r="D6" s="15"/>
      <c r="E6" s="15"/>
      <c r="F6" s="15"/>
      <c r="G6" s="12">
        <f>C6+D6</f>
        <v>0</v>
      </c>
      <c r="H6" s="12">
        <f>C6+D6+E6</f>
        <v>0</v>
      </c>
      <c r="I6" s="13">
        <f>IF((COUNTA(C6)=0),0,(C6)/(C6+E6))</f>
        <v>0</v>
      </c>
      <c r="J6" s="13">
        <f>IF((COUNTA(C6:D6)=0),0,(C6+D6)/(C6+D6+E6))</f>
        <v>0</v>
      </c>
      <c r="K6" s="14">
        <f>'Tableau 6'!P4</f>
        <v>76.145604157133988</v>
      </c>
      <c r="L6" s="19" t="str">
        <f>IF(H6=0,"",(IF(AND($G6&lt;=$H6,$G6&gt;=0),BINOMDIST($G6,$H6,K6/100,0),"")))</f>
        <v/>
      </c>
      <c r="M6" s="19" t="str">
        <f>IF(H6=0,"",(IF(AND(L6&lt;=0.05,J6*100&gt;K6),"Alerte",IF(AND(L6&lt;=0.05,J6*100&lt;K6),"protecteur",""))))</f>
        <v/>
      </c>
      <c r="N6" s="20">
        <f>HLOOKUP($P$1,'Tableau 6'!$B$2:$Q$382,A6,FALSE)</f>
        <v>74.925781132297089</v>
      </c>
      <c r="O6" s="19" t="str">
        <f>IF(H6=0,"",(IF(AND($G6&lt;=$H6,$G6&gt;=0),BINOMDIST($G6,$H6,N6/100,0),"")))</f>
        <v/>
      </c>
      <c r="P6" s="19" t="str">
        <f>IF(H6=0,"",(IF(AND(O6&lt;=0.05,J6*100&gt;N6),"Alerte",IF(AND(O6&lt;=0.05,J6*100&lt;N6),"protecteur",""))))</f>
        <v/>
      </c>
    </row>
    <row r="7" spans="1:16" x14ac:dyDescent="0.35">
      <c r="A7" s="7">
        <f>'Tableau 6'!A5</f>
        <v>4</v>
      </c>
      <c r="B7" s="11" t="str">
        <f>'Tableau 6'!B5</f>
        <v>Tomates cerises ou tomates raisins</v>
      </c>
      <c r="C7" s="15"/>
      <c r="D7" s="15"/>
      <c r="E7" s="15"/>
      <c r="F7" s="15"/>
      <c r="G7" s="12">
        <f t="shared" ref="G7:G70" si="0">C7+D7</f>
        <v>0</v>
      </c>
      <c r="H7" s="12">
        <f t="shared" ref="H7:H70" si="1">C7+D7+E7</f>
        <v>0</v>
      </c>
      <c r="I7" s="13">
        <f t="shared" ref="I7:I70" si="2">IF((COUNTA(C7)=0),0,(C7)/(C7+E7))</f>
        <v>0</v>
      </c>
      <c r="J7" s="13">
        <f t="shared" ref="J7:J70" si="3">IF((COUNTA(C7:D7)=0),0,(C7+D7)/(C7+D7+E7))</f>
        <v>0</v>
      </c>
      <c r="K7" s="14">
        <f>'Tableau 6'!P5</f>
        <v>46.068210070176605</v>
      </c>
      <c r="L7" s="19" t="str">
        <f t="shared" ref="L7:L70" si="4">IF(H7=0,"",(IF(AND($G7&lt;=$H7,$G7&gt;=0),BINOMDIST($G7,$H7,K7/100,0),"")))</f>
        <v/>
      </c>
      <c r="M7" s="19" t="str">
        <f t="shared" ref="M7:M70" si="5">IF(H7=0,"",(IF(AND(L7&lt;=0.05,J7*100&gt;K7),"Alerte",IF(AND(L7&lt;=0.05,J7*100&lt;K7),"protecteur",""))))</f>
        <v/>
      </c>
      <c r="N7" s="20">
        <f>HLOOKUP($P$1,'Tableau 6'!$B$2:$Q$382,A7,FALSE)</f>
        <v>44.753211684934904</v>
      </c>
      <c r="O7" s="19" t="str">
        <f t="shared" ref="O7:O70" si="6">IF(H7=0,"",(IF(AND($G7&lt;=$H7,$G7&gt;=0),BINOMDIST($G7,$H7,N7/100,0),"")))</f>
        <v/>
      </c>
      <c r="P7" s="19" t="str">
        <f t="shared" ref="P7:P70" si="7">IF(H7=0,"",(IF(AND(O7&lt;=0.05,J7*100&gt;N7),"Alerte",IF(AND(O7&lt;=0.05,J7*100&lt;N7),"protecteur",""))))</f>
        <v/>
      </c>
    </row>
    <row r="8" spans="1:16" ht="39" customHeight="1" x14ac:dyDescent="0.35">
      <c r="A8" s="7">
        <f>'Tableau 6'!A6</f>
        <v>5</v>
      </c>
      <c r="B8" s="11" t="str">
        <f>'Tableau 6'!B6</f>
        <v>Tomates dans un sandwich, un hamburger ou un taco provenant d'un restaurant ou d'un restaurant-minute*</v>
      </c>
      <c r="C8" s="15"/>
      <c r="D8" s="15"/>
      <c r="E8" s="15"/>
      <c r="F8" s="15"/>
      <c r="G8" s="12">
        <f t="shared" si="0"/>
        <v>0</v>
      </c>
      <c r="H8" s="12">
        <f t="shared" si="1"/>
        <v>0</v>
      </c>
      <c r="I8" s="13">
        <f t="shared" si="2"/>
        <v>0</v>
      </c>
      <c r="J8" s="13">
        <f t="shared" si="3"/>
        <v>0</v>
      </c>
      <c r="K8" s="14">
        <f>'Tableau 6'!P6</f>
        <v>20.399999999999999</v>
      </c>
      <c r="L8" s="19" t="str">
        <f t="shared" si="4"/>
        <v/>
      </c>
      <c r="M8" s="19" t="str">
        <f t="shared" si="5"/>
        <v/>
      </c>
      <c r="N8" s="20">
        <f>HLOOKUP($P$1,'Tableau 6'!$B$2:$Q$382,A8,FALSE)</f>
        <v>24.6</v>
      </c>
      <c r="O8" s="19" t="str">
        <f t="shared" si="6"/>
        <v/>
      </c>
      <c r="P8" s="19" t="str">
        <f t="shared" si="7"/>
        <v/>
      </c>
    </row>
    <row r="9" spans="1:16" x14ac:dyDescent="0.35">
      <c r="A9" s="7">
        <f>'Tableau 6'!A7</f>
        <v>6</v>
      </c>
      <c r="B9" s="11" t="str">
        <f>'Tableau 6'!B7</f>
        <v>Tomates Roma/italiennes*</v>
      </c>
      <c r="C9" s="15"/>
      <c r="D9" s="15"/>
      <c r="E9" s="15"/>
      <c r="F9" s="15"/>
      <c r="G9" s="12">
        <f t="shared" si="0"/>
        <v>0</v>
      </c>
      <c r="H9" s="12">
        <f t="shared" si="1"/>
        <v>0</v>
      </c>
      <c r="I9" s="13">
        <f t="shared" si="2"/>
        <v>0</v>
      </c>
      <c r="J9" s="13">
        <f t="shared" si="3"/>
        <v>0</v>
      </c>
      <c r="K9" s="14">
        <f>'Tableau 6'!P7</f>
        <v>25.7</v>
      </c>
      <c r="L9" s="19" t="str">
        <f t="shared" si="4"/>
        <v/>
      </c>
      <c r="M9" s="19" t="str">
        <f t="shared" si="5"/>
        <v/>
      </c>
      <c r="N9" s="20">
        <f>HLOOKUP($P$1,'Tableau 6'!$B$2:$Q$382,A9,FALSE)</f>
        <v>30.3</v>
      </c>
      <c r="O9" s="19" t="str">
        <f t="shared" si="6"/>
        <v/>
      </c>
      <c r="P9" s="19" t="str">
        <f t="shared" si="7"/>
        <v/>
      </c>
    </row>
    <row r="10" spans="1:16" x14ac:dyDescent="0.35">
      <c r="A10" s="7">
        <f>'Tableau 6'!A8</f>
        <v>7</v>
      </c>
      <c r="B10" s="11" t="str">
        <f>'Tableau 6'!B8</f>
        <v>Tomates de Serre*</v>
      </c>
      <c r="C10" s="15"/>
      <c r="D10" s="15"/>
      <c r="E10" s="15"/>
      <c r="F10" s="15"/>
      <c r="G10" s="12">
        <f t="shared" si="0"/>
        <v>0</v>
      </c>
      <c r="H10" s="12">
        <f t="shared" si="1"/>
        <v>0</v>
      </c>
      <c r="I10" s="13">
        <f t="shared" si="2"/>
        <v>0</v>
      </c>
      <c r="J10" s="13">
        <f t="shared" si="3"/>
        <v>0</v>
      </c>
      <c r="K10" s="14">
        <f>'Tableau 6'!P8</f>
        <v>38.299999999999997</v>
      </c>
      <c r="L10" s="19" t="str">
        <f t="shared" si="4"/>
        <v/>
      </c>
      <c r="M10" s="19" t="str">
        <f t="shared" si="5"/>
        <v/>
      </c>
      <c r="N10" s="20">
        <f>HLOOKUP($P$1,'Tableau 6'!$B$2:$Q$382,A10,FALSE)</f>
        <v>35.799999999999997</v>
      </c>
      <c r="O10" s="19" t="str">
        <f t="shared" si="6"/>
        <v/>
      </c>
      <c r="P10" s="19" t="str">
        <f t="shared" si="7"/>
        <v/>
      </c>
    </row>
    <row r="11" spans="1:16" x14ac:dyDescent="0.35">
      <c r="A11" s="7">
        <f>'Tableau 6'!A9</f>
        <v>8</v>
      </c>
      <c r="B11" s="11" t="str">
        <f>'Tableau 6'!B9</f>
        <v>Tomates Cœur de bœuf*</v>
      </c>
      <c r="C11" s="15"/>
      <c r="D11" s="15"/>
      <c r="E11" s="15"/>
      <c r="F11" s="15"/>
      <c r="G11" s="12">
        <f t="shared" si="0"/>
        <v>0</v>
      </c>
      <c r="H11" s="12">
        <f t="shared" si="1"/>
        <v>0</v>
      </c>
      <c r="I11" s="13">
        <f t="shared" si="2"/>
        <v>0</v>
      </c>
      <c r="J11" s="13">
        <f t="shared" si="3"/>
        <v>0</v>
      </c>
      <c r="K11" s="14">
        <f>'Tableau 6'!P9</f>
        <v>12.2</v>
      </c>
      <c r="L11" s="19" t="str">
        <f t="shared" si="4"/>
        <v/>
      </c>
      <c r="M11" s="19" t="str">
        <f t="shared" si="5"/>
        <v/>
      </c>
      <c r="N11" s="20">
        <f>HLOOKUP($P$1,'Tableau 6'!$B$2:$Q$382,A11,FALSE)</f>
        <v>14.1</v>
      </c>
      <c r="O11" s="19" t="str">
        <f t="shared" si="6"/>
        <v/>
      </c>
      <c r="P11" s="19" t="str">
        <f t="shared" si="7"/>
        <v/>
      </c>
    </row>
    <row r="12" spans="1:16" x14ac:dyDescent="0.35">
      <c r="A12" s="7">
        <f>'Tableau 6'!A10</f>
        <v>9</v>
      </c>
      <c r="B12" s="11" t="str">
        <f>'Tableau 6'!B10</f>
        <v>Laitue ou légumes-feuilles</v>
      </c>
      <c r="C12" s="15"/>
      <c r="D12" s="15"/>
      <c r="E12" s="15"/>
      <c r="F12" s="15"/>
      <c r="G12" s="12">
        <f t="shared" si="0"/>
        <v>0</v>
      </c>
      <c r="H12" s="12">
        <f t="shared" si="1"/>
        <v>0</v>
      </c>
      <c r="I12" s="13">
        <f t="shared" si="2"/>
        <v>0</v>
      </c>
      <c r="J12" s="13">
        <f t="shared" si="3"/>
        <v>0</v>
      </c>
      <c r="K12" s="14">
        <f>'Tableau 6'!P10</f>
        <v>83.195744635957141</v>
      </c>
      <c r="L12" s="19" t="str">
        <f t="shared" si="4"/>
        <v/>
      </c>
      <c r="M12" s="19" t="str">
        <f t="shared" si="5"/>
        <v/>
      </c>
      <c r="N12" s="20">
        <f>HLOOKUP($P$1,'Tableau 6'!$B$2:$Q$382,A12,FALSE)</f>
        <v>83.070315148240951</v>
      </c>
      <c r="O12" s="19" t="str">
        <f t="shared" si="6"/>
        <v/>
      </c>
      <c r="P12" s="19" t="str">
        <f t="shared" si="7"/>
        <v/>
      </c>
    </row>
    <row r="13" spans="1:16" x14ac:dyDescent="0.35">
      <c r="A13" s="7">
        <f>'Tableau 6'!A11</f>
        <v>10</v>
      </c>
      <c r="B13" s="11" t="str">
        <f>'Tableau 6'!B11</f>
        <v>Laitue Iceberg</v>
      </c>
      <c r="C13" s="15"/>
      <c r="D13" s="15"/>
      <c r="E13" s="15"/>
      <c r="F13" s="15"/>
      <c r="G13" s="12">
        <f t="shared" si="0"/>
        <v>0</v>
      </c>
      <c r="H13" s="12">
        <f t="shared" si="1"/>
        <v>0</v>
      </c>
      <c r="I13" s="13">
        <f t="shared" si="2"/>
        <v>0</v>
      </c>
      <c r="J13" s="13">
        <f t="shared" si="3"/>
        <v>0</v>
      </c>
      <c r="K13" s="14">
        <f>'Tableau 6'!P11</f>
        <v>41.997085826356219</v>
      </c>
      <c r="L13" s="19" t="str">
        <f t="shared" si="4"/>
        <v/>
      </c>
      <c r="M13" s="19" t="str">
        <f t="shared" si="5"/>
        <v/>
      </c>
      <c r="N13" s="20">
        <f>HLOOKUP($P$1,'Tableau 6'!$B$2:$Q$382,A13,FALSE)</f>
        <v>42.42136235560848</v>
      </c>
      <c r="O13" s="19" t="str">
        <f t="shared" si="6"/>
        <v/>
      </c>
      <c r="P13" s="19" t="str">
        <f t="shared" si="7"/>
        <v/>
      </c>
    </row>
    <row r="14" spans="1:16" x14ac:dyDescent="0.35">
      <c r="A14" s="7">
        <f>'Tableau 6'!A12</f>
        <v>11</v>
      </c>
      <c r="B14" s="11" t="str">
        <f>'Tableau 6'!B12</f>
        <v>Laitue Romaine</v>
      </c>
      <c r="C14" s="15"/>
      <c r="D14" s="15"/>
      <c r="E14" s="15"/>
      <c r="F14" s="15"/>
      <c r="G14" s="12">
        <f t="shared" si="0"/>
        <v>0</v>
      </c>
      <c r="H14" s="12">
        <f t="shared" si="1"/>
        <v>0</v>
      </c>
      <c r="I14" s="13">
        <f t="shared" si="2"/>
        <v>0</v>
      </c>
      <c r="J14" s="13">
        <f t="shared" si="3"/>
        <v>0</v>
      </c>
      <c r="K14" s="14">
        <f>'Tableau 6'!P12</f>
        <v>56.832963539284151</v>
      </c>
      <c r="L14" s="19" t="str">
        <f t="shared" si="4"/>
        <v/>
      </c>
      <c r="M14" s="19" t="str">
        <f t="shared" si="5"/>
        <v/>
      </c>
      <c r="N14" s="20">
        <f>HLOOKUP($P$1,'Tableau 6'!$B$2:$Q$382,A14,FALSE)</f>
        <v>58.256688697998626</v>
      </c>
      <c r="O14" s="19" t="str">
        <f t="shared" si="6"/>
        <v/>
      </c>
      <c r="P14" s="19" t="str">
        <f t="shared" si="7"/>
        <v/>
      </c>
    </row>
    <row r="15" spans="1:16" x14ac:dyDescent="0.35">
      <c r="A15" s="7">
        <f>'Tableau 6'!A13</f>
        <v>12</v>
      </c>
      <c r="B15" s="11" t="str">
        <f>'Tableau 6'!B13</f>
        <v>Épinard</v>
      </c>
      <c r="C15" s="15"/>
      <c r="D15" s="15"/>
      <c r="E15" s="15"/>
      <c r="F15" s="15"/>
      <c r="G15" s="12">
        <f t="shared" si="0"/>
        <v>0</v>
      </c>
      <c r="H15" s="12">
        <f t="shared" si="1"/>
        <v>0</v>
      </c>
      <c r="I15" s="13">
        <f t="shared" si="2"/>
        <v>0</v>
      </c>
      <c r="J15" s="13">
        <f t="shared" si="3"/>
        <v>0</v>
      </c>
      <c r="K15" s="14">
        <f>'Tableau 6'!P13</f>
        <v>38.66594899255702</v>
      </c>
      <c r="L15" s="19" t="str">
        <f t="shared" si="4"/>
        <v/>
      </c>
      <c r="M15" s="19" t="str">
        <f t="shared" si="5"/>
        <v/>
      </c>
      <c r="N15" s="20">
        <f>HLOOKUP($P$1,'Tableau 6'!$B$2:$Q$382,A15,FALSE)</f>
        <v>40.954953619923174</v>
      </c>
      <c r="O15" s="19" t="str">
        <f t="shared" si="6"/>
        <v/>
      </c>
      <c r="P15" s="19" t="str">
        <f t="shared" si="7"/>
        <v/>
      </c>
    </row>
    <row r="16" spans="1:16" x14ac:dyDescent="0.35">
      <c r="A16" s="7">
        <f>'Tableau 6'!A14</f>
        <v>13</v>
      </c>
      <c r="B16" s="11" t="str">
        <f>'Tableau 6'!B14</f>
        <v>Mesclun (mélange printanier)</v>
      </c>
      <c r="C16" s="15"/>
      <c r="D16" s="15"/>
      <c r="E16" s="15"/>
      <c r="F16" s="15"/>
      <c r="G16" s="12">
        <f t="shared" si="0"/>
        <v>0</v>
      </c>
      <c r="H16" s="12">
        <f t="shared" si="1"/>
        <v>0</v>
      </c>
      <c r="I16" s="13">
        <f t="shared" si="2"/>
        <v>0</v>
      </c>
      <c r="J16" s="13">
        <f t="shared" si="3"/>
        <v>0</v>
      </c>
      <c r="K16" s="14">
        <f>'Tableau 6'!P14</f>
        <v>23.165523280343848</v>
      </c>
      <c r="L16" s="19" t="str">
        <f t="shared" si="4"/>
        <v/>
      </c>
      <c r="M16" s="19" t="str">
        <f t="shared" si="5"/>
        <v/>
      </c>
      <c r="N16" s="20">
        <f>HLOOKUP($P$1,'Tableau 6'!$B$2:$Q$382,A16,FALSE)</f>
        <v>21.833121053081491</v>
      </c>
      <c r="O16" s="19" t="str">
        <f t="shared" si="6"/>
        <v/>
      </c>
      <c r="P16" s="19" t="str">
        <f t="shared" si="7"/>
        <v/>
      </c>
    </row>
    <row r="17" spans="1:16" x14ac:dyDescent="0.35">
      <c r="A17" s="7">
        <f>'Tableau 6'!A15</f>
        <v>14</v>
      </c>
      <c r="B17" s="11" t="str">
        <f>'Tableau 6'!B15</f>
        <v>Chou frisé</v>
      </c>
      <c r="C17" s="15"/>
      <c r="D17" s="15"/>
      <c r="E17" s="15"/>
      <c r="F17" s="15"/>
      <c r="G17" s="12">
        <f t="shared" si="0"/>
        <v>0</v>
      </c>
      <c r="H17" s="12">
        <f t="shared" si="1"/>
        <v>0</v>
      </c>
      <c r="I17" s="13">
        <f t="shared" si="2"/>
        <v>0</v>
      </c>
      <c r="J17" s="13">
        <f t="shared" si="3"/>
        <v>0</v>
      </c>
      <c r="K17" s="14">
        <f>'Tableau 6'!P15</f>
        <v>18.077954166523913</v>
      </c>
      <c r="L17" s="19" t="str">
        <f t="shared" si="4"/>
        <v/>
      </c>
      <c r="M17" s="19" t="str">
        <f t="shared" si="5"/>
        <v/>
      </c>
      <c r="N17" s="20">
        <f>HLOOKUP($P$1,'Tableau 6'!$B$2:$Q$382,A17,FALSE)</f>
        <v>19.060700031434109</v>
      </c>
      <c r="O17" s="19" t="str">
        <f t="shared" si="6"/>
        <v/>
      </c>
      <c r="P17" s="19" t="str">
        <f t="shared" si="7"/>
        <v/>
      </c>
    </row>
    <row r="18" spans="1:16" x14ac:dyDescent="0.35">
      <c r="A18" s="7">
        <f>'Tableau 6'!A16</f>
        <v>15</v>
      </c>
      <c r="B18" s="11" t="str">
        <f>'Tableau 6'!B16</f>
        <v>Roquette</v>
      </c>
      <c r="C18" s="15"/>
      <c r="D18" s="15"/>
      <c r="E18" s="15"/>
      <c r="F18" s="15"/>
      <c r="G18" s="12">
        <f t="shared" si="0"/>
        <v>0</v>
      </c>
      <c r="H18" s="12">
        <f t="shared" si="1"/>
        <v>0</v>
      </c>
      <c r="I18" s="13">
        <f t="shared" si="2"/>
        <v>0</v>
      </c>
      <c r="J18" s="13">
        <f t="shared" si="3"/>
        <v>0</v>
      </c>
      <c r="K18" s="14">
        <f>'Tableau 6'!P16</f>
        <v>16.712419821003092</v>
      </c>
      <c r="L18" s="19" t="str">
        <f t="shared" si="4"/>
        <v/>
      </c>
      <c r="M18" s="19" t="str">
        <f t="shared" si="5"/>
        <v/>
      </c>
      <c r="N18" s="20">
        <f>HLOOKUP($P$1,'Tableau 6'!$B$2:$Q$382,A18,FALSE)</f>
        <v>14.634639844392355</v>
      </c>
      <c r="O18" s="19" t="str">
        <f t="shared" si="6"/>
        <v/>
      </c>
      <c r="P18" s="19" t="str">
        <f t="shared" si="7"/>
        <v/>
      </c>
    </row>
    <row r="19" spans="1:16" x14ac:dyDescent="0.35">
      <c r="A19" s="7">
        <f>'Tableau 6'!A17</f>
        <v>16</v>
      </c>
      <c r="B19" s="11" t="str">
        <f>'Tableau 6'!B17</f>
        <v>Autre légumes-feuilles</v>
      </c>
      <c r="C19" s="15"/>
      <c r="D19" s="15"/>
      <c r="E19" s="15"/>
      <c r="F19" s="15"/>
      <c r="G19" s="12">
        <f t="shared" si="0"/>
        <v>0</v>
      </c>
      <c r="H19" s="12">
        <f t="shared" si="1"/>
        <v>0</v>
      </c>
      <c r="I19" s="13">
        <f t="shared" si="2"/>
        <v>0</v>
      </c>
      <c r="J19" s="13">
        <f t="shared" si="3"/>
        <v>0</v>
      </c>
      <c r="K19" s="14">
        <f>'Tableau 6'!P17</f>
        <v>15.596318867490314</v>
      </c>
      <c r="L19" s="19" t="str">
        <f t="shared" si="4"/>
        <v/>
      </c>
      <c r="M19" s="19" t="str">
        <f t="shared" si="5"/>
        <v/>
      </c>
      <c r="N19" s="20">
        <f>HLOOKUP($P$1,'Tableau 6'!$B$2:$Q$382,A19,FALSE)</f>
        <v>15.778732872823387</v>
      </c>
      <c r="O19" s="19" t="str">
        <f t="shared" si="6"/>
        <v/>
      </c>
      <c r="P19" s="19" t="str">
        <f t="shared" si="7"/>
        <v/>
      </c>
    </row>
    <row r="20" spans="1:16" ht="44.25" customHeight="1" x14ac:dyDescent="0.35">
      <c r="A20" s="7">
        <f>'Tableau 6'!A18</f>
        <v>17</v>
      </c>
      <c r="B20" s="11" t="str">
        <f>'Tableau 6'!B18</f>
        <v>Laitue ou légumes-feuilles dans un sandwich, un hamburger ou un taco provenant d'un restaurant ou d'un restaurant-minute*</v>
      </c>
      <c r="C20" s="15"/>
      <c r="D20" s="15"/>
      <c r="E20" s="15"/>
      <c r="F20" s="15"/>
      <c r="G20" s="12">
        <f t="shared" si="0"/>
        <v>0</v>
      </c>
      <c r="H20" s="12">
        <f t="shared" si="1"/>
        <v>0</v>
      </c>
      <c r="I20" s="13">
        <f t="shared" si="2"/>
        <v>0</v>
      </c>
      <c r="J20" s="13">
        <f t="shared" si="3"/>
        <v>0</v>
      </c>
      <c r="K20" s="14">
        <f>'Tableau 6'!P18</f>
        <v>24.3</v>
      </c>
      <c r="L20" s="19" t="str">
        <f t="shared" si="4"/>
        <v/>
      </c>
      <c r="M20" s="19" t="str">
        <f t="shared" si="5"/>
        <v/>
      </c>
      <c r="N20" s="20">
        <f>HLOOKUP($P$1,'Tableau 6'!$B$2:$Q$382,A20,FALSE)</f>
        <v>30.4</v>
      </c>
      <c r="O20" s="19" t="str">
        <f t="shared" si="6"/>
        <v/>
      </c>
      <c r="P20" s="19" t="str">
        <f t="shared" si="7"/>
        <v/>
      </c>
    </row>
    <row r="21" spans="1:16" ht="40.5" customHeight="1" x14ac:dyDescent="0.35">
      <c r="A21" s="7">
        <f>'Tableau 6'!A19</f>
        <v>18</v>
      </c>
      <c r="B21" s="11" t="str">
        <f>'Tableau 6'!B19</f>
        <v>Légumes-feuilles préemballés, entiers ou émincés (à l’exclusion des kits de salade préemballées dans un sac ou un contenant)</v>
      </c>
      <c r="C21" s="15"/>
      <c r="D21" s="15"/>
      <c r="E21" s="15"/>
      <c r="F21" s="15"/>
      <c r="G21" s="12">
        <f t="shared" si="0"/>
        <v>0</v>
      </c>
      <c r="H21" s="12">
        <f t="shared" si="1"/>
        <v>0</v>
      </c>
      <c r="I21" s="13">
        <f t="shared" si="2"/>
        <v>0</v>
      </c>
      <c r="J21" s="13">
        <f t="shared" si="3"/>
        <v>0</v>
      </c>
      <c r="K21" s="14">
        <f>'Tableau 6'!P19</f>
        <v>30.180028604069527</v>
      </c>
      <c r="L21" s="19" t="str">
        <f t="shared" si="4"/>
        <v/>
      </c>
      <c r="M21" s="19" t="str">
        <f t="shared" si="5"/>
        <v/>
      </c>
      <c r="N21" s="20">
        <f>HLOOKUP($P$1,'Tableau 6'!$B$2:$Q$382,A21,FALSE)</f>
        <v>33.811806935655653</v>
      </c>
      <c r="O21" s="19" t="str">
        <f t="shared" si="6"/>
        <v/>
      </c>
      <c r="P21" s="19" t="str">
        <f t="shared" si="7"/>
        <v/>
      </c>
    </row>
    <row r="22" spans="1:16" x14ac:dyDescent="0.35">
      <c r="A22" s="7">
        <f>'Tableau 6'!A20</f>
        <v>19</v>
      </c>
      <c r="B22" s="11" t="str">
        <f>'Tableau 6'!B20</f>
        <v>Trousse de salade commerciale préemballée</v>
      </c>
      <c r="C22" s="15"/>
      <c r="D22" s="15"/>
      <c r="E22" s="15"/>
      <c r="F22" s="15"/>
      <c r="G22" s="12">
        <f t="shared" si="0"/>
        <v>0</v>
      </c>
      <c r="H22" s="12">
        <f t="shared" si="1"/>
        <v>0</v>
      </c>
      <c r="I22" s="13">
        <f t="shared" si="2"/>
        <v>0</v>
      </c>
      <c r="J22" s="13">
        <f t="shared" si="3"/>
        <v>0</v>
      </c>
      <c r="K22" s="14">
        <f>'Tableau 6'!P20</f>
        <v>24.721746431923179</v>
      </c>
      <c r="L22" s="19" t="str">
        <f t="shared" si="4"/>
        <v/>
      </c>
      <c r="M22" s="19" t="str">
        <f t="shared" si="5"/>
        <v/>
      </c>
      <c r="N22" s="20">
        <f>HLOOKUP($P$1,'Tableau 6'!$B$2:$Q$382,A22,FALSE)</f>
        <v>27.942923927645836</v>
      </c>
      <c r="O22" s="19" t="str">
        <f t="shared" si="6"/>
        <v/>
      </c>
      <c r="P22" s="19" t="str">
        <f t="shared" si="7"/>
        <v/>
      </c>
    </row>
    <row r="23" spans="1:16" ht="27.75" customHeight="1" x14ac:dyDescent="0.35">
      <c r="A23" s="7">
        <f>'Tableau 6'!A21</f>
        <v>20</v>
      </c>
      <c r="B23" s="11" t="str">
        <f>'Tableau 6'!B21</f>
        <v>Salade verte du commerce ou prête à manger</v>
      </c>
      <c r="C23" s="15"/>
      <c r="D23" s="15"/>
      <c r="E23" s="15"/>
      <c r="F23" s="15"/>
      <c r="G23" s="12">
        <f t="shared" si="0"/>
        <v>0</v>
      </c>
      <c r="H23" s="12">
        <f t="shared" si="1"/>
        <v>0</v>
      </c>
      <c r="I23" s="13">
        <f t="shared" si="2"/>
        <v>0</v>
      </c>
      <c r="J23" s="13">
        <f t="shared" si="3"/>
        <v>0</v>
      </c>
      <c r="K23" s="14">
        <f>'Tableau 6'!P21</f>
        <v>18.10661684046087</v>
      </c>
      <c r="L23" s="19" t="str">
        <f t="shared" si="4"/>
        <v/>
      </c>
      <c r="M23" s="19" t="str">
        <f t="shared" si="5"/>
        <v/>
      </c>
      <c r="N23" s="20">
        <f>HLOOKUP($P$1,'Tableau 6'!$B$2:$Q$382,A23,FALSE)</f>
        <v>18.44765890859183</v>
      </c>
      <c r="O23" s="19" t="str">
        <f t="shared" si="6"/>
        <v/>
      </c>
      <c r="P23" s="19" t="str">
        <f t="shared" si="7"/>
        <v/>
      </c>
    </row>
    <row r="24" spans="1:16" x14ac:dyDescent="0.35">
      <c r="A24" s="7">
        <f>'Tableau 6'!A22</f>
        <v>21</v>
      </c>
      <c r="B24" s="11" t="str">
        <f>'Tableau 6'!B22</f>
        <v>Chou (y compris sous forme de salade de chou)</v>
      </c>
      <c r="C24" s="15"/>
      <c r="D24" s="15"/>
      <c r="E24" s="15"/>
      <c r="F24" s="15"/>
      <c r="G24" s="12">
        <f t="shared" si="0"/>
        <v>0</v>
      </c>
      <c r="H24" s="12">
        <f t="shared" si="1"/>
        <v>0</v>
      </c>
      <c r="I24" s="13">
        <f t="shared" si="2"/>
        <v>0</v>
      </c>
      <c r="J24" s="13">
        <f t="shared" si="3"/>
        <v>0</v>
      </c>
      <c r="K24" s="14">
        <f>'Tableau 6'!P22</f>
        <v>37.945976404367272</v>
      </c>
      <c r="L24" s="19" t="str">
        <f t="shared" si="4"/>
        <v/>
      </c>
      <c r="M24" s="19" t="str">
        <f t="shared" si="5"/>
        <v/>
      </c>
      <c r="N24" s="20">
        <f>HLOOKUP($P$1,'Tableau 6'!$B$2:$Q$382,A24,FALSE)</f>
        <v>40.214139693560249</v>
      </c>
      <c r="O24" s="19" t="str">
        <f t="shared" si="6"/>
        <v/>
      </c>
      <c r="P24" s="19" t="str">
        <f t="shared" si="7"/>
        <v/>
      </c>
    </row>
    <row r="25" spans="1:16" x14ac:dyDescent="0.35">
      <c r="A25" s="7">
        <f>'Tableau 6'!A23</f>
        <v>22</v>
      </c>
      <c r="B25" s="11" t="str">
        <f>'Tableau 6'!B23</f>
        <v>Salade de chou</v>
      </c>
      <c r="C25" s="15"/>
      <c r="D25" s="15"/>
      <c r="E25" s="15"/>
      <c r="F25" s="15"/>
      <c r="G25" s="12">
        <f t="shared" si="0"/>
        <v>0</v>
      </c>
      <c r="H25" s="12">
        <f t="shared" si="1"/>
        <v>0</v>
      </c>
      <c r="I25" s="13">
        <f t="shared" si="2"/>
        <v>0</v>
      </c>
      <c r="J25" s="13">
        <f t="shared" si="3"/>
        <v>0</v>
      </c>
      <c r="K25" s="14">
        <f>'Tableau 6'!P23</f>
        <v>20.629029068927395</v>
      </c>
      <c r="L25" s="19" t="str">
        <f t="shared" si="4"/>
        <v/>
      </c>
      <c r="M25" s="19" t="str">
        <f t="shared" si="5"/>
        <v/>
      </c>
      <c r="N25" s="20">
        <f>HLOOKUP($P$1,'Tableau 6'!$B$2:$Q$382,A25,FALSE)</f>
        <v>18.630919378497001</v>
      </c>
      <c r="O25" s="19" t="str">
        <f t="shared" si="6"/>
        <v/>
      </c>
      <c r="P25" s="19" t="str">
        <f t="shared" si="7"/>
        <v/>
      </c>
    </row>
    <row r="26" spans="1:16" x14ac:dyDescent="0.35">
      <c r="A26" s="7">
        <f>'Tableau 6'!A24</f>
        <v>23</v>
      </c>
      <c r="B26" s="11" t="str">
        <f>'Tableau 6'!B24</f>
        <v>Micropousses ou graines germées</v>
      </c>
      <c r="C26" s="15"/>
      <c r="D26" s="15"/>
      <c r="E26" s="15"/>
      <c r="F26" s="15"/>
      <c r="G26" s="12">
        <f t="shared" si="0"/>
        <v>0</v>
      </c>
      <c r="H26" s="12">
        <f t="shared" si="1"/>
        <v>0</v>
      </c>
      <c r="I26" s="13">
        <f t="shared" si="2"/>
        <v>0</v>
      </c>
      <c r="J26" s="13">
        <f t="shared" si="3"/>
        <v>0</v>
      </c>
      <c r="K26" s="14">
        <f>'Tableau 6'!P24</f>
        <v>13.523862801536342</v>
      </c>
      <c r="L26" s="19" t="str">
        <f t="shared" si="4"/>
        <v/>
      </c>
      <c r="M26" s="19" t="str">
        <f t="shared" si="5"/>
        <v/>
      </c>
      <c r="N26" s="20">
        <f>HLOOKUP($P$1,'Tableau 6'!$B$2:$Q$382,A26,FALSE)</f>
        <v>15.348329255415457</v>
      </c>
      <c r="O26" s="19" t="str">
        <f t="shared" si="6"/>
        <v/>
      </c>
      <c r="P26" s="19" t="str">
        <f t="shared" si="7"/>
        <v/>
      </c>
    </row>
    <row r="27" spans="1:16" x14ac:dyDescent="0.35">
      <c r="A27" s="7">
        <f>'Tableau 6'!A25</f>
        <v>24</v>
      </c>
      <c r="B27" s="11" t="str">
        <f>'Tableau 6'!B25</f>
        <v>Micropousses</v>
      </c>
      <c r="C27" s="15"/>
      <c r="D27" s="15"/>
      <c r="E27" s="15"/>
      <c r="F27" s="15"/>
      <c r="G27" s="12">
        <f t="shared" si="0"/>
        <v>0</v>
      </c>
      <c r="H27" s="12">
        <f t="shared" si="1"/>
        <v>0</v>
      </c>
      <c r="I27" s="13">
        <f t="shared" si="2"/>
        <v>0</v>
      </c>
      <c r="J27" s="13">
        <f t="shared" si="3"/>
        <v>0</v>
      </c>
      <c r="K27" s="14">
        <f>'Tableau 6'!P25</f>
        <v>5.8691809177387793</v>
      </c>
      <c r="L27" s="19" t="str">
        <f t="shared" si="4"/>
        <v/>
      </c>
      <c r="M27" s="19" t="str">
        <f t="shared" si="5"/>
        <v/>
      </c>
      <c r="N27" s="20">
        <f>HLOOKUP($P$1,'Tableau 6'!$B$2:$Q$382,A27,FALSE)</f>
        <v>5.2236547174159105</v>
      </c>
      <c r="O27" s="19" t="str">
        <f t="shared" si="6"/>
        <v/>
      </c>
      <c r="P27" s="19" t="str">
        <f t="shared" si="7"/>
        <v/>
      </c>
    </row>
    <row r="28" spans="1:16" x14ac:dyDescent="0.35">
      <c r="A28" s="7">
        <f>'Tableau 6'!A26</f>
        <v>25</v>
      </c>
      <c r="B28" s="11" t="str">
        <f>'Tableau 6'!B26</f>
        <v>Germes de luzerne</v>
      </c>
      <c r="C28" s="15"/>
      <c r="D28" s="15"/>
      <c r="E28" s="15"/>
      <c r="F28" s="15"/>
      <c r="G28" s="12">
        <f t="shared" si="0"/>
        <v>0</v>
      </c>
      <c r="H28" s="12">
        <f t="shared" si="1"/>
        <v>0</v>
      </c>
      <c r="I28" s="13">
        <f t="shared" si="2"/>
        <v>0</v>
      </c>
      <c r="J28" s="13">
        <f t="shared" si="3"/>
        <v>0</v>
      </c>
      <c r="K28" s="14">
        <f>'Tableau 6'!P26</f>
        <v>2.8808475887761067</v>
      </c>
      <c r="L28" s="19" t="str">
        <f t="shared" si="4"/>
        <v/>
      </c>
      <c r="M28" s="19" t="str">
        <f t="shared" si="5"/>
        <v/>
      </c>
      <c r="N28" s="20">
        <f>HLOOKUP($P$1,'Tableau 6'!$B$2:$Q$382,A28,FALSE)</f>
        <v>3.3800652978905985</v>
      </c>
      <c r="O28" s="19" t="str">
        <f t="shared" si="6"/>
        <v/>
      </c>
      <c r="P28" s="19" t="str">
        <f t="shared" si="7"/>
        <v/>
      </c>
    </row>
    <row r="29" spans="1:16" x14ac:dyDescent="0.35">
      <c r="A29" s="7">
        <f>'Tableau 6'!A27</f>
        <v>26</v>
      </c>
      <c r="B29" s="11" t="str">
        <f>'Tableau 6'!B27</f>
        <v>Germes de haricot</v>
      </c>
      <c r="C29" s="15"/>
      <c r="D29" s="15"/>
      <c r="E29" s="15"/>
      <c r="F29" s="15"/>
      <c r="G29" s="12">
        <f t="shared" si="0"/>
        <v>0</v>
      </c>
      <c r="H29" s="12">
        <f t="shared" si="1"/>
        <v>0</v>
      </c>
      <c r="I29" s="13">
        <f t="shared" si="2"/>
        <v>0</v>
      </c>
      <c r="J29" s="13">
        <f t="shared" si="3"/>
        <v>0</v>
      </c>
      <c r="K29" s="14">
        <f>'Tableau 6'!P27</f>
        <v>5.3709278946235868</v>
      </c>
      <c r="L29" s="19" t="str">
        <f t="shared" si="4"/>
        <v/>
      </c>
      <c r="M29" s="19" t="str">
        <f t="shared" si="5"/>
        <v/>
      </c>
      <c r="N29" s="20">
        <f>HLOOKUP($P$1,'Tableau 6'!$B$2:$Q$382,A29,FALSE)</f>
        <v>7.8546732845649654</v>
      </c>
      <c r="O29" s="19" t="str">
        <f t="shared" si="6"/>
        <v/>
      </c>
      <c r="P29" s="19" t="str">
        <f t="shared" si="7"/>
        <v/>
      </c>
    </row>
    <row r="30" spans="1:16" x14ac:dyDescent="0.35">
      <c r="A30" s="7">
        <f>'Tableau 6'!A28</f>
        <v>27</v>
      </c>
      <c r="B30" s="11" t="str">
        <f>'Tableau 6'!B28</f>
        <v>Autres graines germées</v>
      </c>
      <c r="C30" s="15"/>
      <c r="D30" s="15"/>
      <c r="E30" s="15"/>
      <c r="F30" s="15"/>
      <c r="G30" s="12">
        <f t="shared" si="0"/>
        <v>0</v>
      </c>
      <c r="H30" s="12">
        <f t="shared" si="1"/>
        <v>0</v>
      </c>
      <c r="I30" s="13">
        <f t="shared" si="2"/>
        <v>0</v>
      </c>
      <c r="J30" s="13">
        <f t="shared" si="3"/>
        <v>0</v>
      </c>
      <c r="K30" s="14">
        <f>'Tableau 6'!P28</f>
        <v>2.9599291988686867</v>
      </c>
      <c r="L30" s="19" t="str">
        <f t="shared" si="4"/>
        <v/>
      </c>
      <c r="M30" s="19" t="str">
        <f t="shared" si="5"/>
        <v/>
      </c>
      <c r="N30" s="20">
        <f>HLOOKUP($P$1,'Tableau 6'!$B$2:$Q$382,A30,FALSE)</f>
        <v>1.6692353627655081</v>
      </c>
      <c r="O30" s="19" t="str">
        <f t="shared" si="6"/>
        <v/>
      </c>
      <c r="P30" s="19" t="str">
        <f t="shared" si="7"/>
        <v/>
      </c>
    </row>
    <row r="31" spans="1:16" x14ac:dyDescent="0.35">
      <c r="A31" s="7">
        <f>'Tableau 6'!A29</f>
        <v>28</v>
      </c>
      <c r="B31" s="11" t="str">
        <f>'Tableau 6'!B29</f>
        <v>Concombres</v>
      </c>
      <c r="C31" s="15"/>
      <c r="D31" s="15"/>
      <c r="E31" s="15"/>
      <c r="F31" s="15"/>
      <c r="G31" s="12">
        <f t="shared" si="0"/>
        <v>0</v>
      </c>
      <c r="H31" s="12">
        <f t="shared" si="1"/>
        <v>0</v>
      </c>
      <c r="I31" s="13">
        <f t="shared" si="2"/>
        <v>0</v>
      </c>
      <c r="J31" s="13">
        <f t="shared" si="3"/>
        <v>0</v>
      </c>
      <c r="K31" s="14">
        <f>'Tableau 6'!P29</f>
        <v>72.05064727089497</v>
      </c>
      <c r="L31" s="19" t="str">
        <f t="shared" si="4"/>
        <v/>
      </c>
      <c r="M31" s="19" t="str">
        <f t="shared" si="5"/>
        <v/>
      </c>
      <c r="N31" s="20">
        <f>HLOOKUP($P$1,'Tableau 6'!$B$2:$Q$382,A31,FALSE)</f>
        <v>72.489982646731889</v>
      </c>
      <c r="O31" s="19" t="str">
        <f t="shared" si="6"/>
        <v/>
      </c>
      <c r="P31" s="19" t="str">
        <f t="shared" si="7"/>
        <v/>
      </c>
    </row>
    <row r="32" spans="1:16" x14ac:dyDescent="0.35">
      <c r="A32" s="7">
        <f>'Tableau 6'!A30</f>
        <v>29</v>
      </c>
      <c r="B32" s="11" t="str">
        <f>'Tableau 6'!B30</f>
        <v>Poivrons</v>
      </c>
      <c r="C32" s="15"/>
      <c r="D32" s="15"/>
      <c r="E32" s="15"/>
      <c r="F32" s="15"/>
      <c r="G32" s="12">
        <f t="shared" si="0"/>
        <v>0</v>
      </c>
      <c r="H32" s="12">
        <f t="shared" si="1"/>
        <v>0</v>
      </c>
      <c r="I32" s="13">
        <f t="shared" si="2"/>
        <v>0</v>
      </c>
      <c r="J32" s="13">
        <f t="shared" si="3"/>
        <v>0</v>
      </c>
      <c r="K32" s="14">
        <f>'Tableau 6'!P30</f>
        <v>65.632159280031601</v>
      </c>
      <c r="L32" s="19" t="str">
        <f t="shared" si="4"/>
        <v/>
      </c>
      <c r="M32" s="19" t="str">
        <f t="shared" si="5"/>
        <v/>
      </c>
      <c r="N32" s="20">
        <f>HLOOKUP($P$1,'Tableau 6'!$B$2:$Q$382,A32,FALSE)</f>
        <v>63.371086836412829</v>
      </c>
      <c r="O32" s="19" t="str">
        <f t="shared" si="6"/>
        <v/>
      </c>
      <c r="P32" s="19" t="str">
        <f t="shared" si="7"/>
        <v/>
      </c>
    </row>
    <row r="33" spans="1:16" x14ac:dyDescent="0.35">
      <c r="A33" s="7">
        <f>'Tableau 6'!A31</f>
        <v>30</v>
      </c>
      <c r="B33" s="11" t="str">
        <f>'Tableau 6'!B31</f>
        <v xml:space="preserve">Piments forts </v>
      </c>
      <c r="C33" s="15"/>
      <c r="D33" s="15"/>
      <c r="E33" s="15"/>
      <c r="F33" s="15"/>
      <c r="G33" s="12">
        <f t="shared" si="0"/>
        <v>0</v>
      </c>
      <c r="H33" s="12">
        <f t="shared" si="1"/>
        <v>0</v>
      </c>
      <c r="I33" s="13">
        <f t="shared" si="2"/>
        <v>0</v>
      </c>
      <c r="J33" s="13">
        <f t="shared" si="3"/>
        <v>0</v>
      </c>
      <c r="K33" s="14">
        <f>'Tableau 6'!P31</f>
        <v>19.783050434299579</v>
      </c>
      <c r="L33" s="19" t="str">
        <f t="shared" si="4"/>
        <v/>
      </c>
      <c r="M33" s="19" t="str">
        <f t="shared" si="5"/>
        <v/>
      </c>
      <c r="N33" s="20">
        <f>HLOOKUP($P$1,'Tableau 6'!$B$2:$Q$382,A33,FALSE)</f>
        <v>22.175314089251913</v>
      </c>
      <c r="O33" s="19" t="str">
        <f t="shared" si="6"/>
        <v/>
      </c>
      <c r="P33" s="19" t="str">
        <f t="shared" si="7"/>
        <v/>
      </c>
    </row>
    <row r="34" spans="1:16" x14ac:dyDescent="0.35">
      <c r="A34" s="7">
        <f>'Tableau 6'!A32</f>
        <v>31</v>
      </c>
      <c r="B34" s="11" t="str">
        <f>'Tableau 6'!B32</f>
        <v>Pois (écossés ou non)*</v>
      </c>
      <c r="C34" s="15"/>
      <c r="D34" s="15"/>
      <c r="E34" s="15"/>
      <c r="F34" s="15"/>
      <c r="G34" s="12">
        <f t="shared" si="0"/>
        <v>0</v>
      </c>
      <c r="H34" s="12">
        <f t="shared" si="1"/>
        <v>0</v>
      </c>
      <c r="I34" s="13">
        <f t="shared" si="2"/>
        <v>0</v>
      </c>
      <c r="J34" s="13">
        <f t="shared" si="3"/>
        <v>0</v>
      </c>
      <c r="K34" s="14">
        <f>'Tableau 6'!P32</f>
        <v>28.8</v>
      </c>
      <c r="L34" s="19" t="str">
        <f t="shared" si="4"/>
        <v/>
      </c>
      <c r="M34" s="19" t="str">
        <f t="shared" si="5"/>
        <v/>
      </c>
      <c r="N34" s="20">
        <f>HLOOKUP($P$1,'Tableau 6'!$B$2:$Q$382,A34,FALSE)</f>
        <v>38.200000000000003</v>
      </c>
      <c r="O34" s="19" t="str">
        <f t="shared" si="6"/>
        <v/>
      </c>
      <c r="P34" s="19" t="str">
        <f t="shared" si="7"/>
        <v/>
      </c>
    </row>
    <row r="35" spans="1:16" x14ac:dyDescent="0.35">
      <c r="A35" s="7">
        <f>'Tableau 6'!A33</f>
        <v>32</v>
      </c>
      <c r="B35" s="11" t="str">
        <f>'Tableau 6'!B33</f>
        <v>Pois mange-tout</v>
      </c>
      <c r="C35" s="15"/>
      <c r="D35" s="15"/>
      <c r="E35" s="15"/>
      <c r="F35" s="15"/>
      <c r="G35" s="12">
        <f t="shared" si="0"/>
        <v>0</v>
      </c>
      <c r="H35" s="12">
        <f t="shared" si="1"/>
        <v>0</v>
      </c>
      <c r="I35" s="13">
        <f t="shared" si="2"/>
        <v>0</v>
      </c>
      <c r="J35" s="13">
        <f t="shared" si="3"/>
        <v>0</v>
      </c>
      <c r="K35" s="14">
        <f>'Tableau 6'!P33</f>
        <v>14.049374313846949</v>
      </c>
      <c r="L35" s="19" t="str">
        <f t="shared" si="4"/>
        <v/>
      </c>
      <c r="M35" s="19" t="str">
        <f t="shared" si="5"/>
        <v/>
      </c>
      <c r="N35" s="20">
        <f>HLOOKUP($P$1,'Tableau 6'!$B$2:$Q$382,A35,FALSE)</f>
        <v>16.584028219118178</v>
      </c>
      <c r="O35" s="19" t="str">
        <f t="shared" si="6"/>
        <v/>
      </c>
      <c r="P35" s="19" t="str">
        <f t="shared" si="7"/>
        <v/>
      </c>
    </row>
    <row r="36" spans="1:16" x14ac:dyDescent="0.35">
      <c r="A36" s="7">
        <f>'Tableau 6'!A34</f>
        <v>33</v>
      </c>
      <c r="B36" s="11" t="str">
        <f>'Tableau 6'!B34</f>
        <v>Haricots verts ou jaunes*</v>
      </c>
      <c r="C36" s="15"/>
      <c r="D36" s="15"/>
      <c r="E36" s="15"/>
      <c r="F36" s="15"/>
      <c r="G36" s="12">
        <f t="shared" si="0"/>
        <v>0</v>
      </c>
      <c r="H36" s="12">
        <f t="shared" si="1"/>
        <v>0</v>
      </c>
      <c r="I36" s="13">
        <f t="shared" si="2"/>
        <v>0</v>
      </c>
      <c r="J36" s="13">
        <f t="shared" si="3"/>
        <v>0</v>
      </c>
      <c r="K36" s="14">
        <f>'Tableau 6'!P34</f>
        <v>36.6</v>
      </c>
      <c r="L36" s="19" t="str">
        <f t="shared" si="4"/>
        <v/>
      </c>
      <c r="M36" s="19" t="str">
        <f t="shared" si="5"/>
        <v/>
      </c>
      <c r="N36" s="20">
        <f>HLOOKUP($P$1,'Tableau 6'!$B$2:$Q$382,A36,FALSE)</f>
        <v>28.1</v>
      </c>
      <c r="O36" s="19" t="str">
        <f t="shared" si="6"/>
        <v/>
      </c>
      <c r="P36" s="19" t="str">
        <f t="shared" si="7"/>
        <v/>
      </c>
    </row>
    <row r="37" spans="1:16" x14ac:dyDescent="0.35">
      <c r="A37" s="7">
        <f>'Tableau 6'!A35</f>
        <v>34</v>
      </c>
      <c r="B37" s="11" t="str">
        <f>'Tableau 6'!B35</f>
        <v>Tout type de carottes*</v>
      </c>
      <c r="C37" s="15"/>
      <c r="D37" s="15"/>
      <c r="E37" s="15"/>
      <c r="F37" s="15"/>
      <c r="G37" s="12">
        <f t="shared" si="0"/>
        <v>0</v>
      </c>
      <c r="H37" s="12">
        <f t="shared" si="1"/>
        <v>0</v>
      </c>
      <c r="I37" s="13">
        <f t="shared" si="2"/>
        <v>0</v>
      </c>
      <c r="J37" s="13">
        <f t="shared" si="3"/>
        <v>0</v>
      </c>
      <c r="K37" s="14">
        <f>'Tableau 6'!P35</f>
        <v>81.400000000000006</v>
      </c>
      <c r="L37" s="19" t="str">
        <f t="shared" si="4"/>
        <v/>
      </c>
      <c r="M37" s="19" t="str">
        <f t="shared" si="5"/>
        <v/>
      </c>
      <c r="N37" s="20">
        <f>HLOOKUP($P$1,'Tableau 6'!$B$2:$Q$382,A37,FALSE)</f>
        <v>79.3</v>
      </c>
      <c r="O37" s="19" t="str">
        <f t="shared" si="6"/>
        <v/>
      </c>
      <c r="P37" s="19" t="str">
        <f t="shared" si="7"/>
        <v/>
      </c>
    </row>
    <row r="38" spans="1:16" x14ac:dyDescent="0.35">
      <c r="A38" s="7">
        <f>'Tableau 6'!A36</f>
        <v>35</v>
      </c>
      <c r="B38" s="11" t="str">
        <f>'Tableau 6'!B36</f>
        <v>Carottes (pas des mini-carottes)*</v>
      </c>
      <c r="C38" s="15"/>
      <c r="D38" s="15"/>
      <c r="E38" s="15"/>
      <c r="F38" s="15"/>
      <c r="G38" s="12">
        <f t="shared" si="0"/>
        <v>0</v>
      </c>
      <c r="H38" s="12">
        <f t="shared" si="1"/>
        <v>0</v>
      </c>
      <c r="I38" s="13">
        <f t="shared" si="2"/>
        <v>0</v>
      </c>
      <c r="J38" s="13">
        <f t="shared" si="3"/>
        <v>0</v>
      </c>
      <c r="K38" s="14">
        <f>'Tableau 6'!P36</f>
        <v>68.900000000000006</v>
      </c>
      <c r="L38" s="19" t="str">
        <f t="shared" si="4"/>
        <v/>
      </c>
      <c r="M38" s="19" t="str">
        <f t="shared" si="5"/>
        <v/>
      </c>
      <c r="N38" s="20">
        <f>HLOOKUP($P$1,'Tableau 6'!$B$2:$Q$382,A38,FALSE)</f>
        <v>67.599999999999994</v>
      </c>
      <c r="O38" s="19" t="str">
        <f t="shared" si="6"/>
        <v/>
      </c>
      <c r="P38" s="19" t="str">
        <f t="shared" si="7"/>
        <v/>
      </c>
    </row>
    <row r="39" spans="1:16" x14ac:dyDescent="0.35">
      <c r="A39" s="7">
        <f>'Tableau 6'!A37</f>
        <v>36</v>
      </c>
      <c r="B39" s="11" t="str">
        <f>'Tableau 6'!B37</f>
        <v>Mini-carottes/carottes miniatures</v>
      </c>
      <c r="C39" s="15"/>
      <c r="D39" s="15"/>
      <c r="E39" s="15"/>
      <c r="F39" s="15"/>
      <c r="G39" s="12">
        <f t="shared" si="0"/>
        <v>0</v>
      </c>
      <c r="H39" s="12">
        <f t="shared" si="1"/>
        <v>0</v>
      </c>
      <c r="I39" s="13">
        <f t="shared" si="2"/>
        <v>0</v>
      </c>
      <c r="J39" s="13">
        <f t="shared" si="3"/>
        <v>0</v>
      </c>
      <c r="K39" s="14">
        <f>'Tableau 6'!P37</f>
        <v>34.148438753368168</v>
      </c>
      <c r="L39" s="19" t="str">
        <f t="shared" si="4"/>
        <v/>
      </c>
      <c r="M39" s="19" t="str">
        <f t="shared" si="5"/>
        <v/>
      </c>
      <c r="N39" s="20">
        <f>HLOOKUP($P$1,'Tableau 6'!$B$2:$Q$382,A39,FALSE)</f>
        <v>33.038950073453606</v>
      </c>
      <c r="O39" s="19" t="str">
        <f t="shared" si="6"/>
        <v/>
      </c>
      <c r="P39" s="19" t="str">
        <f t="shared" si="7"/>
        <v/>
      </c>
    </row>
    <row r="40" spans="1:16" x14ac:dyDescent="0.35">
      <c r="A40" s="7">
        <f>'Tableau 6'!A38</f>
        <v>37</v>
      </c>
      <c r="B40" s="11" t="str">
        <f>'Tableau 6'!B38</f>
        <v>Champignons</v>
      </c>
      <c r="C40" s="15"/>
      <c r="D40" s="15"/>
      <c r="E40" s="15"/>
      <c r="F40" s="15"/>
      <c r="G40" s="12">
        <f t="shared" si="0"/>
        <v>0</v>
      </c>
      <c r="H40" s="12">
        <f t="shared" si="1"/>
        <v>0</v>
      </c>
      <c r="I40" s="13">
        <f t="shared" si="2"/>
        <v>0</v>
      </c>
      <c r="J40" s="13">
        <f t="shared" si="3"/>
        <v>0</v>
      </c>
      <c r="K40" s="14">
        <f>'Tableau 6'!P38</f>
        <v>43.000422428661388</v>
      </c>
      <c r="L40" s="19" t="str">
        <f t="shared" si="4"/>
        <v/>
      </c>
      <c r="M40" s="19" t="str">
        <f t="shared" si="5"/>
        <v/>
      </c>
      <c r="N40" s="20">
        <f>HLOOKUP($P$1,'Tableau 6'!$B$2:$Q$382,A40,FALSE)</f>
        <v>38.889919700501444</v>
      </c>
      <c r="O40" s="19" t="str">
        <f t="shared" si="6"/>
        <v/>
      </c>
      <c r="P40" s="19" t="str">
        <f t="shared" si="7"/>
        <v/>
      </c>
    </row>
    <row r="41" spans="1:16" x14ac:dyDescent="0.35">
      <c r="A41" s="7">
        <f>'Tableau 6'!A39</f>
        <v>38</v>
      </c>
      <c r="B41" s="11" t="str">
        <f>'Tableau 6'!B39</f>
        <v>Tout type d'oignons</v>
      </c>
      <c r="C41" s="15"/>
      <c r="D41" s="15"/>
      <c r="E41" s="15"/>
      <c r="F41" s="15"/>
      <c r="G41" s="12">
        <f t="shared" si="0"/>
        <v>0</v>
      </c>
      <c r="H41" s="12">
        <f t="shared" si="1"/>
        <v>0</v>
      </c>
      <c r="I41" s="13">
        <f t="shared" si="2"/>
        <v>0</v>
      </c>
      <c r="J41" s="13">
        <f t="shared" si="3"/>
        <v>0</v>
      </c>
      <c r="K41" s="14">
        <f>'Tableau 6'!P39</f>
        <v>71.611716040769622</v>
      </c>
      <c r="L41" s="19" t="str">
        <f t="shared" si="4"/>
        <v/>
      </c>
      <c r="M41" s="19" t="str">
        <f t="shared" si="5"/>
        <v/>
      </c>
      <c r="N41" s="20">
        <f>HLOOKUP($P$1,'Tableau 6'!$B$2:$Q$382,A41,FALSE)</f>
        <v>70.335859378581276</v>
      </c>
      <c r="O41" s="19" t="str">
        <f t="shared" si="6"/>
        <v/>
      </c>
      <c r="P41" s="19" t="str">
        <f t="shared" si="7"/>
        <v/>
      </c>
    </row>
    <row r="42" spans="1:16" x14ac:dyDescent="0.35">
      <c r="A42" s="7">
        <f>'Tableau 6'!A40</f>
        <v>39</v>
      </c>
      <c r="B42" s="11" t="str">
        <f>'Tableau 6'!B40</f>
        <v>Oignons verts</v>
      </c>
      <c r="C42" s="15"/>
      <c r="D42" s="15"/>
      <c r="E42" s="15"/>
      <c r="F42" s="15"/>
      <c r="G42" s="12">
        <f t="shared" si="0"/>
        <v>0</v>
      </c>
      <c r="H42" s="12">
        <f t="shared" si="1"/>
        <v>0</v>
      </c>
      <c r="I42" s="13">
        <f t="shared" si="2"/>
        <v>0</v>
      </c>
      <c r="J42" s="13">
        <f t="shared" si="3"/>
        <v>0</v>
      </c>
      <c r="K42" s="14">
        <f>'Tableau 6'!P40</f>
        <v>41.202051652291047</v>
      </c>
      <c r="L42" s="19" t="str">
        <f t="shared" si="4"/>
        <v/>
      </c>
      <c r="M42" s="19" t="str">
        <f t="shared" si="5"/>
        <v/>
      </c>
      <c r="N42" s="20">
        <f>HLOOKUP($P$1,'Tableau 6'!$B$2:$Q$382,A42,FALSE)</f>
        <v>40.752780190578122</v>
      </c>
      <c r="O42" s="19" t="str">
        <f t="shared" si="6"/>
        <v/>
      </c>
      <c r="P42" s="19" t="str">
        <f t="shared" si="7"/>
        <v/>
      </c>
    </row>
    <row r="43" spans="1:16" x14ac:dyDescent="0.35">
      <c r="A43" s="7">
        <f>'Tableau 6'!A41</f>
        <v>40</v>
      </c>
      <c r="B43" s="11" t="str">
        <f>'Tableau 6'!B41</f>
        <v>Oignons rouges</v>
      </c>
      <c r="C43" s="15"/>
      <c r="D43" s="15"/>
      <c r="E43" s="15"/>
      <c r="F43" s="15"/>
      <c r="G43" s="12">
        <f t="shared" si="0"/>
        <v>0</v>
      </c>
      <c r="H43" s="12">
        <f t="shared" si="1"/>
        <v>0</v>
      </c>
      <c r="I43" s="13">
        <f t="shared" si="2"/>
        <v>0</v>
      </c>
      <c r="J43" s="13">
        <f t="shared" si="3"/>
        <v>0</v>
      </c>
      <c r="K43" s="14">
        <f>'Tableau 6'!P41</f>
        <v>40.448811912851127</v>
      </c>
      <c r="L43" s="19" t="str">
        <f t="shared" si="4"/>
        <v/>
      </c>
      <c r="M43" s="19" t="str">
        <f t="shared" si="5"/>
        <v/>
      </c>
      <c r="N43" s="20">
        <f>HLOOKUP($P$1,'Tableau 6'!$B$2:$Q$382,A43,FALSE)</f>
        <v>39.142865569179875</v>
      </c>
      <c r="O43" s="19" t="str">
        <f t="shared" si="6"/>
        <v/>
      </c>
      <c r="P43" s="19" t="str">
        <f t="shared" si="7"/>
        <v/>
      </c>
    </row>
    <row r="44" spans="1:16" x14ac:dyDescent="0.35">
      <c r="A44" s="7">
        <f>'Tableau 6'!A42</f>
        <v>41</v>
      </c>
      <c r="B44" s="11" t="str">
        <f>'Tableau 6'!B42</f>
        <v xml:space="preserve">Autres oignons </v>
      </c>
      <c r="C44" s="15"/>
      <c r="D44" s="15"/>
      <c r="E44" s="15"/>
      <c r="F44" s="15"/>
      <c r="G44" s="12">
        <f t="shared" si="0"/>
        <v>0</v>
      </c>
      <c r="H44" s="12">
        <f t="shared" si="1"/>
        <v>0</v>
      </c>
      <c r="I44" s="13">
        <f t="shared" si="2"/>
        <v>0</v>
      </c>
      <c r="J44" s="13">
        <f t="shared" si="3"/>
        <v>0</v>
      </c>
      <c r="K44" s="14">
        <f>'Tableau 6'!P42</f>
        <v>47.170180400672166</v>
      </c>
      <c r="L44" s="19" t="str">
        <f t="shared" si="4"/>
        <v/>
      </c>
      <c r="M44" s="19" t="str">
        <f t="shared" si="5"/>
        <v/>
      </c>
      <c r="N44" s="20">
        <f>HLOOKUP($P$1,'Tableau 6'!$B$2:$Q$382,A44,FALSE)</f>
        <v>48.189637576201299</v>
      </c>
      <c r="O44" s="19" t="str">
        <f t="shared" si="6"/>
        <v/>
      </c>
      <c r="P44" s="19" t="str">
        <f t="shared" si="7"/>
        <v/>
      </c>
    </row>
    <row r="45" spans="1:16" x14ac:dyDescent="0.35">
      <c r="A45" s="7">
        <f>'Tableau 6'!A43</f>
        <v>42</v>
      </c>
      <c r="B45" s="11" t="str">
        <f>'Tableau 6'!B43</f>
        <v>Oignons blancs ou jaunes*</v>
      </c>
      <c r="C45" s="15"/>
      <c r="D45" s="15"/>
      <c r="E45" s="15"/>
      <c r="F45" s="15"/>
      <c r="G45" s="12">
        <f t="shared" si="0"/>
        <v>0</v>
      </c>
      <c r="H45" s="12">
        <f t="shared" si="1"/>
        <v>0</v>
      </c>
      <c r="I45" s="13">
        <f t="shared" si="2"/>
        <v>0</v>
      </c>
      <c r="J45" s="13">
        <f t="shared" si="3"/>
        <v>0</v>
      </c>
      <c r="K45" s="14">
        <f>'Tableau 6'!P43</f>
        <v>73.5</v>
      </c>
      <c r="L45" s="19" t="str">
        <f t="shared" si="4"/>
        <v/>
      </c>
      <c r="M45" s="19" t="str">
        <f t="shared" si="5"/>
        <v/>
      </c>
      <c r="N45" s="20">
        <f>HLOOKUP($P$1,'Tableau 6'!$B$2:$Q$382,A45,FALSE)</f>
        <v>76.2</v>
      </c>
      <c r="O45" s="19" t="str">
        <f t="shared" si="6"/>
        <v/>
      </c>
      <c r="P45" s="19" t="str">
        <f t="shared" si="7"/>
        <v/>
      </c>
    </row>
    <row r="46" spans="1:16" x14ac:dyDescent="0.35">
      <c r="A46" s="7">
        <f>'Tableau 6'!A44</f>
        <v>43</v>
      </c>
      <c r="B46" s="11" t="str">
        <f>'Tableau 6'!B44</f>
        <v>Céleri*</v>
      </c>
      <c r="C46" s="15"/>
      <c r="D46" s="15"/>
      <c r="E46" s="15"/>
      <c r="F46" s="15"/>
      <c r="G46" s="12">
        <f t="shared" si="0"/>
        <v>0</v>
      </c>
      <c r="H46" s="12">
        <f t="shared" si="1"/>
        <v>0</v>
      </c>
      <c r="I46" s="13">
        <f t="shared" si="2"/>
        <v>0</v>
      </c>
      <c r="J46" s="13">
        <f t="shared" si="3"/>
        <v>0</v>
      </c>
      <c r="K46" s="14">
        <f>'Tableau 6'!P44</f>
        <v>47.6</v>
      </c>
      <c r="L46" s="19" t="str">
        <f t="shared" si="4"/>
        <v/>
      </c>
      <c r="M46" s="19" t="str">
        <f t="shared" si="5"/>
        <v/>
      </c>
      <c r="N46" s="20">
        <f>HLOOKUP($P$1,'Tableau 6'!$B$2:$Q$382,A46,FALSE)</f>
        <v>50.3</v>
      </c>
      <c r="O46" s="19" t="str">
        <f t="shared" si="6"/>
        <v/>
      </c>
      <c r="P46" s="19" t="str">
        <f t="shared" si="7"/>
        <v/>
      </c>
    </row>
    <row r="47" spans="1:16" x14ac:dyDescent="0.35">
      <c r="A47" s="7">
        <f>'Tableau 6'!A45</f>
        <v>44</v>
      </c>
      <c r="B47" s="11" t="str">
        <f>'Tableau 6'!B45</f>
        <v>Brocoli*</v>
      </c>
      <c r="C47" s="15"/>
      <c r="D47" s="15"/>
      <c r="E47" s="15"/>
      <c r="F47" s="15"/>
      <c r="G47" s="12">
        <f t="shared" si="0"/>
        <v>0</v>
      </c>
      <c r="H47" s="12">
        <f t="shared" si="1"/>
        <v>0</v>
      </c>
      <c r="I47" s="13">
        <f t="shared" si="2"/>
        <v>0</v>
      </c>
      <c r="J47" s="13">
        <f t="shared" si="3"/>
        <v>0</v>
      </c>
      <c r="K47" s="14">
        <f>'Tableau 6'!P45</f>
        <v>55.5</v>
      </c>
      <c r="L47" s="19" t="str">
        <f t="shared" si="4"/>
        <v/>
      </c>
      <c r="M47" s="19" t="str">
        <f t="shared" si="5"/>
        <v/>
      </c>
      <c r="N47" s="20">
        <f>HLOOKUP($P$1,'Tableau 6'!$B$2:$Q$382,A47,FALSE)</f>
        <v>51.2</v>
      </c>
      <c r="O47" s="19" t="str">
        <f t="shared" si="6"/>
        <v/>
      </c>
      <c r="P47" s="19" t="str">
        <f t="shared" si="7"/>
        <v/>
      </c>
    </row>
    <row r="48" spans="1:16" x14ac:dyDescent="0.35">
      <c r="A48" s="7">
        <f>'Tableau 6'!A46</f>
        <v>45</v>
      </c>
      <c r="B48" s="11" t="str">
        <f>'Tableau 6'!B46</f>
        <v>Chou-fleur*</v>
      </c>
      <c r="C48" s="15"/>
      <c r="D48" s="15"/>
      <c r="E48" s="15"/>
      <c r="F48" s="15"/>
      <c r="G48" s="12">
        <f t="shared" si="0"/>
        <v>0</v>
      </c>
      <c r="H48" s="12">
        <f t="shared" si="1"/>
        <v>0</v>
      </c>
      <c r="I48" s="13">
        <f t="shared" si="2"/>
        <v>0</v>
      </c>
      <c r="J48" s="13">
        <f t="shared" si="3"/>
        <v>0</v>
      </c>
      <c r="K48" s="14">
        <f>'Tableau 6'!P46</f>
        <v>33</v>
      </c>
      <c r="L48" s="19" t="str">
        <f t="shared" si="4"/>
        <v/>
      </c>
      <c r="M48" s="19" t="str">
        <f t="shared" si="5"/>
        <v/>
      </c>
      <c r="N48" s="20">
        <f>HLOOKUP($P$1,'Tableau 6'!$B$2:$Q$382,A48,FALSE)</f>
        <v>32</v>
      </c>
      <c r="O48" s="19" t="str">
        <f t="shared" si="6"/>
        <v/>
      </c>
      <c r="P48" s="19" t="str">
        <f t="shared" si="7"/>
        <v/>
      </c>
    </row>
    <row r="49" spans="1:16" x14ac:dyDescent="0.35">
      <c r="A49" s="7">
        <f>'Tableau 6'!A47</f>
        <v>46</v>
      </c>
      <c r="B49" s="11" t="str">
        <f>'Tableau 6'!B47</f>
        <v>Poireaux*</v>
      </c>
      <c r="C49" s="15"/>
      <c r="D49" s="15"/>
      <c r="E49" s="15"/>
      <c r="F49" s="15"/>
      <c r="G49" s="12">
        <f t="shared" si="0"/>
        <v>0</v>
      </c>
      <c r="H49" s="12">
        <f t="shared" si="1"/>
        <v>0</v>
      </c>
      <c r="I49" s="13">
        <f t="shared" si="2"/>
        <v>0</v>
      </c>
      <c r="J49" s="13">
        <f t="shared" si="3"/>
        <v>0</v>
      </c>
      <c r="K49" s="14">
        <f>'Tableau 6'!P47</f>
        <v>9.1999999999999993</v>
      </c>
      <c r="L49" s="19" t="str">
        <f t="shared" si="4"/>
        <v/>
      </c>
      <c r="M49" s="19" t="str">
        <f t="shared" si="5"/>
        <v/>
      </c>
      <c r="N49" s="20">
        <f>HLOOKUP($P$1,'Tableau 6'!$B$2:$Q$382,A49,FALSE)</f>
        <v>5.7</v>
      </c>
      <c r="O49" s="19" t="str">
        <f t="shared" si="6"/>
        <v/>
      </c>
      <c r="P49" s="19" t="str">
        <f t="shared" si="7"/>
        <v/>
      </c>
    </row>
    <row r="50" spans="1:16" x14ac:dyDescent="0.35">
      <c r="A50" s="7">
        <f>'Tableau 6'!A48</f>
        <v>47</v>
      </c>
      <c r="B50" s="11" t="str">
        <f>'Tableau 6'!B48</f>
        <v>Ail frais (pas en poudre)*</v>
      </c>
      <c r="C50" s="15"/>
      <c r="D50" s="15"/>
      <c r="E50" s="15"/>
      <c r="F50" s="15"/>
      <c r="G50" s="12">
        <f t="shared" si="0"/>
        <v>0</v>
      </c>
      <c r="H50" s="12">
        <f t="shared" si="1"/>
        <v>0</v>
      </c>
      <c r="I50" s="13">
        <f t="shared" si="2"/>
        <v>0</v>
      </c>
      <c r="J50" s="13">
        <f t="shared" si="3"/>
        <v>0</v>
      </c>
      <c r="K50" s="14">
        <f>'Tableau 6'!P48</f>
        <v>48.9</v>
      </c>
      <c r="L50" s="19" t="str">
        <f t="shared" si="4"/>
        <v/>
      </c>
      <c r="M50" s="19" t="str">
        <f t="shared" si="5"/>
        <v/>
      </c>
      <c r="N50" s="20">
        <f>HLOOKUP($P$1,'Tableau 6'!$B$2:$Q$382,A50,FALSE)</f>
        <v>42.6</v>
      </c>
      <c r="O50" s="19" t="str">
        <f t="shared" si="6"/>
        <v/>
      </c>
      <c r="P50" s="19" t="str">
        <f t="shared" si="7"/>
        <v/>
      </c>
    </row>
    <row r="51" spans="1:16" x14ac:dyDescent="0.35">
      <c r="A51" s="7">
        <f>'Tableau 6'!A49</f>
        <v>48</v>
      </c>
      <c r="B51" s="11" t="str">
        <f>'Tableau 6'!B49</f>
        <v>Courgettes*</v>
      </c>
      <c r="C51" s="15"/>
      <c r="D51" s="15"/>
      <c r="E51" s="15"/>
      <c r="F51" s="15"/>
      <c r="G51" s="12">
        <f t="shared" si="0"/>
        <v>0</v>
      </c>
      <c r="H51" s="12">
        <f t="shared" si="1"/>
        <v>0</v>
      </c>
      <c r="I51" s="13">
        <f t="shared" si="2"/>
        <v>0</v>
      </c>
      <c r="J51" s="13">
        <f t="shared" si="3"/>
        <v>0</v>
      </c>
      <c r="K51" s="14">
        <f>'Tableau 6'!P49</f>
        <v>21.1</v>
      </c>
      <c r="L51" s="19" t="str">
        <f t="shared" si="4"/>
        <v/>
      </c>
      <c r="M51" s="19" t="str">
        <f t="shared" si="5"/>
        <v/>
      </c>
      <c r="N51" s="20">
        <f>HLOOKUP($P$1,'Tableau 6'!$B$2:$Q$382,A51,FALSE)</f>
        <v>19.600000000000001</v>
      </c>
      <c r="O51" s="19" t="str">
        <f t="shared" si="6"/>
        <v/>
      </c>
      <c r="P51" s="19" t="str">
        <f t="shared" si="7"/>
        <v/>
      </c>
    </row>
    <row r="52" spans="1:16" x14ac:dyDescent="0.35">
      <c r="A52" s="7">
        <f>'Tableau 6'!A50</f>
        <v>49</v>
      </c>
      <c r="B52" s="11" t="str">
        <f>'Tableau 6'!B50</f>
        <v>Jus de légumes*</v>
      </c>
      <c r="C52" s="15"/>
      <c r="D52" s="15"/>
      <c r="E52" s="15"/>
      <c r="F52" s="15"/>
      <c r="G52" s="12">
        <f t="shared" si="0"/>
        <v>0</v>
      </c>
      <c r="H52" s="12">
        <f t="shared" si="1"/>
        <v>0</v>
      </c>
      <c r="I52" s="13">
        <f t="shared" si="2"/>
        <v>0</v>
      </c>
      <c r="J52" s="13">
        <f t="shared" si="3"/>
        <v>0</v>
      </c>
      <c r="K52" s="14">
        <f>'Tableau 6'!P50</f>
        <v>18.2</v>
      </c>
      <c r="L52" s="19" t="str">
        <f t="shared" si="4"/>
        <v/>
      </c>
      <c r="M52" s="19" t="str">
        <f t="shared" si="5"/>
        <v/>
      </c>
      <c r="N52" s="20">
        <f>HLOOKUP($P$1,'Tableau 6'!$B$2:$Q$382,A52,FALSE)</f>
        <v>11.9</v>
      </c>
      <c r="O52" s="19" t="str">
        <f t="shared" si="6"/>
        <v/>
      </c>
      <c r="P52" s="19" t="str">
        <f t="shared" si="7"/>
        <v/>
      </c>
    </row>
    <row r="53" spans="1:16" x14ac:dyDescent="0.35">
      <c r="A53" s="7">
        <f>'Tableau 6'!A51</f>
        <v>50</v>
      </c>
      <c r="B53" s="11" t="str">
        <f>'Tableau 6'!B51</f>
        <v>Légumes congelés*</v>
      </c>
      <c r="C53" s="15"/>
      <c r="D53" s="15"/>
      <c r="E53" s="15"/>
      <c r="F53" s="15"/>
      <c r="G53" s="12">
        <f t="shared" si="0"/>
        <v>0</v>
      </c>
      <c r="H53" s="12">
        <f t="shared" si="1"/>
        <v>0</v>
      </c>
      <c r="I53" s="13">
        <f t="shared" si="2"/>
        <v>0</v>
      </c>
      <c r="J53" s="13">
        <f t="shared" si="3"/>
        <v>0</v>
      </c>
      <c r="K53" s="14">
        <f>'Tableau 6'!P51</f>
        <v>38.700000000000003</v>
      </c>
      <c r="L53" s="19" t="str">
        <f t="shared" si="4"/>
        <v/>
      </c>
      <c r="M53" s="19" t="str">
        <f t="shared" si="5"/>
        <v/>
      </c>
      <c r="N53" s="20">
        <f>HLOOKUP($P$1,'Tableau 6'!$B$2:$Q$382,A53,FALSE)</f>
        <v>49.8</v>
      </c>
      <c r="O53" s="19" t="str">
        <f t="shared" si="6"/>
        <v/>
      </c>
      <c r="P53" s="19" t="str">
        <f t="shared" si="7"/>
        <v/>
      </c>
    </row>
    <row r="54" spans="1:16" x14ac:dyDescent="0.35">
      <c r="A54" s="7">
        <f>'Tableau 6'!A52</f>
        <v>51</v>
      </c>
      <c r="B54" s="262" t="str">
        <f>'Tableau 6'!B52</f>
        <v xml:space="preserve">HERBES </v>
      </c>
      <c r="C54" s="263"/>
      <c r="D54" s="263"/>
      <c r="E54" s="263"/>
      <c r="F54" s="263"/>
      <c r="G54" s="263"/>
      <c r="H54" s="263"/>
      <c r="I54" s="263"/>
      <c r="J54" s="263"/>
      <c r="K54" s="263"/>
      <c r="L54" s="263"/>
      <c r="M54" s="263"/>
      <c r="N54" s="263"/>
      <c r="O54" s="263"/>
      <c r="P54" s="264"/>
    </row>
    <row r="55" spans="1:16" x14ac:dyDescent="0.35">
      <c r="A55" s="7">
        <f>'Tableau 6'!A53</f>
        <v>52</v>
      </c>
      <c r="B55" s="11" t="str">
        <f>'Tableau 6'!B53</f>
        <v>Herbes fraîches</v>
      </c>
      <c r="C55" s="15"/>
      <c r="D55" s="15"/>
      <c r="E55" s="15"/>
      <c r="F55" s="15"/>
      <c r="G55" s="12">
        <f t="shared" si="0"/>
        <v>0</v>
      </c>
      <c r="H55" s="12">
        <f t="shared" si="1"/>
        <v>0</v>
      </c>
      <c r="I55" s="13">
        <f t="shared" si="2"/>
        <v>0</v>
      </c>
      <c r="J55" s="13">
        <f t="shared" si="3"/>
        <v>0</v>
      </c>
      <c r="K55" s="14">
        <f>'Tableau 6'!P53</f>
        <v>49.1</v>
      </c>
      <c r="L55" s="19" t="str">
        <f t="shared" si="4"/>
        <v/>
      </c>
      <c r="M55" s="19" t="str">
        <f t="shared" si="5"/>
        <v/>
      </c>
      <c r="N55" s="20">
        <f>HLOOKUP($P$1,'Tableau 6'!$B$2:$Q$382,A55,FALSE)</f>
        <v>46.8</v>
      </c>
      <c r="O55" s="19" t="str">
        <f t="shared" si="6"/>
        <v/>
      </c>
      <c r="P55" s="19" t="str">
        <f t="shared" si="7"/>
        <v/>
      </c>
    </row>
    <row r="56" spans="1:16" x14ac:dyDescent="0.35">
      <c r="A56" s="7">
        <f>'Tableau 6'!A54</f>
        <v>53</v>
      </c>
      <c r="B56" s="11" t="str">
        <f>'Tableau 6'!B54</f>
        <v>Basilic frais</v>
      </c>
      <c r="C56" s="15"/>
      <c r="D56" s="15"/>
      <c r="E56" s="15"/>
      <c r="F56" s="15"/>
      <c r="G56" s="12">
        <f t="shared" si="0"/>
        <v>0</v>
      </c>
      <c r="H56" s="12">
        <f t="shared" si="1"/>
        <v>0</v>
      </c>
      <c r="I56" s="13">
        <f t="shared" si="2"/>
        <v>0</v>
      </c>
      <c r="J56" s="13">
        <f t="shared" si="3"/>
        <v>0</v>
      </c>
      <c r="K56" s="14">
        <f>'Tableau 6'!P54</f>
        <v>23.578173681887733</v>
      </c>
      <c r="L56" s="19" t="str">
        <f t="shared" si="4"/>
        <v/>
      </c>
      <c r="M56" s="19" t="str">
        <f t="shared" si="5"/>
        <v/>
      </c>
      <c r="N56" s="20">
        <f>HLOOKUP($P$1,'Tableau 6'!$B$2:$Q$382,A56,FALSE)</f>
        <v>19.242284727335761</v>
      </c>
      <c r="O56" s="19" t="str">
        <f t="shared" si="6"/>
        <v/>
      </c>
      <c r="P56" s="19" t="str">
        <f t="shared" si="7"/>
        <v/>
      </c>
    </row>
    <row r="57" spans="1:16" x14ac:dyDescent="0.35">
      <c r="A57" s="7">
        <f>'Tableau 6'!A55</f>
        <v>54</v>
      </c>
      <c r="B57" s="11" t="str">
        <f>'Tableau 6'!B55</f>
        <v>Basilic thaï frais*</v>
      </c>
      <c r="C57" s="15"/>
      <c r="D57" s="15"/>
      <c r="E57" s="15"/>
      <c r="F57" s="15"/>
      <c r="G57" s="12">
        <f t="shared" si="0"/>
        <v>0</v>
      </c>
      <c r="H57" s="12">
        <f t="shared" si="1"/>
        <v>0</v>
      </c>
      <c r="I57" s="13">
        <f t="shared" si="2"/>
        <v>0</v>
      </c>
      <c r="J57" s="13">
        <f t="shared" si="3"/>
        <v>0</v>
      </c>
      <c r="K57" s="14">
        <f>'Tableau 6'!P55</f>
        <v>9.1999999999999993</v>
      </c>
      <c r="L57" s="19" t="str">
        <f t="shared" si="4"/>
        <v/>
      </c>
      <c r="M57" s="19" t="str">
        <f t="shared" si="5"/>
        <v/>
      </c>
      <c r="N57" s="20">
        <f>HLOOKUP($P$1,'Tableau 6'!$B$2:$Q$382,A57,FALSE)</f>
        <v>8.3000000000000007</v>
      </c>
      <c r="O57" s="19" t="str">
        <f t="shared" si="6"/>
        <v/>
      </c>
      <c r="P57" s="19" t="str">
        <f t="shared" si="7"/>
        <v/>
      </c>
    </row>
    <row r="58" spans="1:16" x14ac:dyDescent="0.35">
      <c r="A58" s="7">
        <f>'Tableau 6'!A56</f>
        <v>55</v>
      </c>
      <c r="B58" s="11" t="str">
        <f>'Tableau 6'!B56</f>
        <v>Coriandre fraîche</v>
      </c>
      <c r="C58" s="15"/>
      <c r="D58" s="15"/>
      <c r="E58" s="15"/>
      <c r="F58" s="15"/>
      <c r="G58" s="12">
        <f t="shared" si="0"/>
        <v>0</v>
      </c>
      <c r="H58" s="12">
        <f t="shared" si="1"/>
        <v>0</v>
      </c>
      <c r="I58" s="13">
        <f t="shared" si="2"/>
        <v>0</v>
      </c>
      <c r="J58" s="13">
        <f t="shared" si="3"/>
        <v>0</v>
      </c>
      <c r="K58" s="14">
        <f>'Tableau 6'!P56</f>
        <v>24.255438583312134</v>
      </c>
      <c r="L58" s="19" t="str">
        <f t="shared" si="4"/>
        <v/>
      </c>
      <c r="M58" s="19" t="str">
        <f t="shared" si="5"/>
        <v/>
      </c>
      <c r="N58" s="20">
        <f>HLOOKUP($P$1,'Tableau 6'!$B$2:$Q$382,A58,FALSE)</f>
        <v>25.455202231163881</v>
      </c>
      <c r="O58" s="19" t="str">
        <f t="shared" si="6"/>
        <v/>
      </c>
      <c r="P58" s="19" t="str">
        <f t="shared" si="7"/>
        <v/>
      </c>
    </row>
    <row r="59" spans="1:16" x14ac:dyDescent="0.35">
      <c r="A59" s="7">
        <f>'Tableau 6'!A57</f>
        <v>56</v>
      </c>
      <c r="B59" s="11" t="str">
        <f>'Tableau 6'!B57</f>
        <v>Persil frais</v>
      </c>
      <c r="C59" s="15"/>
      <c r="D59" s="15"/>
      <c r="E59" s="15"/>
      <c r="F59" s="15"/>
      <c r="G59" s="12">
        <f t="shared" si="0"/>
        <v>0</v>
      </c>
      <c r="H59" s="12">
        <f t="shared" si="1"/>
        <v>0</v>
      </c>
      <c r="I59" s="13">
        <f t="shared" si="2"/>
        <v>0</v>
      </c>
      <c r="J59" s="13">
        <f t="shared" si="3"/>
        <v>0</v>
      </c>
      <c r="K59" s="14">
        <f>'Tableau 6'!P57</f>
        <v>25.291169509999683</v>
      </c>
      <c r="L59" s="19" t="str">
        <f t="shared" si="4"/>
        <v/>
      </c>
      <c r="M59" s="19" t="str">
        <f t="shared" si="5"/>
        <v/>
      </c>
      <c r="N59" s="20">
        <f>HLOOKUP($P$1,'Tableau 6'!$B$2:$Q$382,A59,FALSE)</f>
        <v>21.903331464983143</v>
      </c>
      <c r="O59" s="19" t="str">
        <f t="shared" si="6"/>
        <v/>
      </c>
      <c r="P59" s="19" t="str">
        <f t="shared" si="7"/>
        <v/>
      </c>
    </row>
    <row r="60" spans="1:16" x14ac:dyDescent="0.35">
      <c r="A60" s="7">
        <f>'Tableau 6'!A58</f>
        <v>57</v>
      </c>
      <c r="B60" s="11" t="str">
        <f>'Tableau 6'!B58</f>
        <v>Autre herbes fraîches</v>
      </c>
      <c r="C60" s="15"/>
      <c r="D60" s="15"/>
      <c r="E60" s="15"/>
      <c r="F60" s="15"/>
      <c r="G60" s="12">
        <f t="shared" si="0"/>
        <v>0</v>
      </c>
      <c r="H60" s="12">
        <f t="shared" si="1"/>
        <v>0</v>
      </c>
      <c r="I60" s="13">
        <f t="shared" si="2"/>
        <v>0</v>
      </c>
      <c r="J60" s="13">
        <f t="shared" si="3"/>
        <v>0</v>
      </c>
      <c r="K60" s="14">
        <f>'Tableau 6'!P58</f>
        <v>20.074077881773686</v>
      </c>
      <c r="L60" s="19" t="str">
        <f t="shared" si="4"/>
        <v/>
      </c>
      <c r="M60" s="19" t="str">
        <f t="shared" si="5"/>
        <v/>
      </c>
      <c r="N60" s="20">
        <f>HLOOKUP($P$1,'Tableau 6'!$B$2:$Q$382,A60,FALSE)</f>
        <v>20.036701555542223</v>
      </c>
      <c r="O60" s="19" t="str">
        <f t="shared" si="6"/>
        <v/>
      </c>
      <c r="P60" s="19" t="str">
        <f t="shared" si="7"/>
        <v/>
      </c>
    </row>
    <row r="61" spans="1:16" x14ac:dyDescent="0.35">
      <c r="A61" s="7">
        <f>'Tableau 6'!A59</f>
        <v>58</v>
      </c>
      <c r="B61" s="11" t="str">
        <f>'Tableau 6'!B59</f>
        <v>Estragon frais*</v>
      </c>
      <c r="C61" s="15"/>
      <c r="D61" s="15"/>
      <c r="E61" s="15"/>
      <c r="F61" s="15"/>
      <c r="G61" s="12">
        <f t="shared" si="0"/>
        <v>0</v>
      </c>
      <c r="H61" s="12">
        <f t="shared" si="1"/>
        <v>0</v>
      </c>
      <c r="I61" s="13">
        <f t="shared" si="2"/>
        <v>0</v>
      </c>
      <c r="J61" s="13">
        <f t="shared" si="3"/>
        <v>0</v>
      </c>
      <c r="K61" s="14">
        <f>'Tableau 6'!P59</f>
        <v>3.2</v>
      </c>
      <c r="L61" s="19" t="str">
        <f t="shared" si="4"/>
        <v/>
      </c>
      <c r="M61" s="19" t="str">
        <f t="shared" si="5"/>
        <v/>
      </c>
      <c r="N61" s="20">
        <f>HLOOKUP($P$1,'Tableau 6'!$B$2:$Q$382,A61,FALSE)</f>
        <v>1.4</v>
      </c>
      <c r="O61" s="19" t="str">
        <f t="shared" si="6"/>
        <v/>
      </c>
      <c r="P61" s="19" t="str">
        <f t="shared" si="7"/>
        <v/>
      </c>
    </row>
    <row r="62" spans="1:16" x14ac:dyDescent="0.35">
      <c r="A62" s="7">
        <f>'Tableau 6'!A60</f>
        <v>59</v>
      </c>
      <c r="B62" s="11" t="str">
        <f>'Tableau 6'!B60</f>
        <v>Tout type d'épices*</v>
      </c>
      <c r="C62" s="15"/>
      <c r="D62" s="15"/>
      <c r="E62" s="15"/>
      <c r="F62" s="15"/>
      <c r="G62" s="12">
        <f t="shared" si="0"/>
        <v>0</v>
      </c>
      <c r="H62" s="12">
        <f t="shared" si="1"/>
        <v>0</v>
      </c>
      <c r="I62" s="13">
        <f t="shared" si="2"/>
        <v>0</v>
      </c>
      <c r="J62" s="13">
        <f t="shared" si="3"/>
        <v>0</v>
      </c>
      <c r="K62" s="14">
        <f>'Tableau 6'!P60</f>
        <v>90.7</v>
      </c>
      <c r="L62" s="19" t="str">
        <f t="shared" si="4"/>
        <v/>
      </c>
      <c r="M62" s="19" t="str">
        <f t="shared" si="5"/>
        <v/>
      </c>
      <c r="N62" s="20">
        <f>HLOOKUP($P$1,'Tableau 6'!$B$2:$Q$382,A62,FALSE)</f>
        <v>92.8</v>
      </c>
      <c r="O62" s="19" t="str">
        <f t="shared" si="6"/>
        <v/>
      </c>
      <c r="P62" s="19" t="str">
        <f t="shared" si="7"/>
        <v/>
      </c>
    </row>
    <row r="63" spans="1:16" ht="21" x14ac:dyDescent="0.35">
      <c r="A63" s="7">
        <f>'Tableau 6'!A61</f>
        <v>60</v>
      </c>
      <c r="B63" s="11" t="str">
        <f>'Tableau 6'!B61</f>
        <v>Poivre (entier, du moulin, blanc, noir ou mélangé)*</v>
      </c>
      <c r="C63" s="15"/>
      <c r="D63" s="15"/>
      <c r="E63" s="15"/>
      <c r="F63" s="15"/>
      <c r="G63" s="12">
        <f t="shared" si="0"/>
        <v>0</v>
      </c>
      <c r="H63" s="12">
        <f t="shared" si="1"/>
        <v>0</v>
      </c>
      <c r="I63" s="13">
        <f t="shared" si="2"/>
        <v>0</v>
      </c>
      <c r="J63" s="13">
        <f t="shared" si="3"/>
        <v>0</v>
      </c>
      <c r="K63" s="14">
        <f>'Tableau 6'!P61</f>
        <v>84.8</v>
      </c>
      <c r="L63" s="19" t="str">
        <f t="shared" si="4"/>
        <v/>
      </c>
      <c r="M63" s="19" t="str">
        <f t="shared" si="5"/>
        <v/>
      </c>
      <c r="N63" s="20">
        <f>HLOOKUP($P$1,'Tableau 6'!$B$2:$Q$382,A63,FALSE)</f>
        <v>85.6</v>
      </c>
      <c r="O63" s="19" t="str">
        <f t="shared" si="6"/>
        <v/>
      </c>
      <c r="P63" s="19" t="str">
        <f t="shared" si="7"/>
        <v/>
      </c>
    </row>
    <row r="64" spans="1:16" x14ac:dyDescent="0.35">
      <c r="A64" s="7">
        <f>'Tableau 6'!A62</f>
        <v>61</v>
      </c>
      <c r="B64" s="11" t="str">
        <f>'Tableau 6'!B62</f>
        <v>Poudre de cari*</v>
      </c>
      <c r="C64" s="15"/>
      <c r="D64" s="15"/>
      <c r="E64" s="15"/>
      <c r="F64" s="15"/>
      <c r="G64" s="12">
        <f t="shared" si="0"/>
        <v>0</v>
      </c>
      <c r="H64" s="12">
        <f t="shared" si="1"/>
        <v>0</v>
      </c>
      <c r="I64" s="13">
        <f t="shared" si="2"/>
        <v>0</v>
      </c>
      <c r="J64" s="13">
        <f t="shared" si="3"/>
        <v>0</v>
      </c>
      <c r="K64" s="14">
        <f>'Tableau 6'!P62</f>
        <v>17.600000000000001</v>
      </c>
      <c r="L64" s="19" t="str">
        <f t="shared" si="4"/>
        <v/>
      </c>
      <c r="M64" s="19" t="str">
        <f t="shared" si="5"/>
        <v/>
      </c>
      <c r="N64" s="20">
        <f>HLOOKUP($P$1,'Tableau 6'!$B$2:$Q$382,A64,FALSE)</f>
        <v>20.399999999999999</v>
      </c>
      <c r="O64" s="19" t="str">
        <f t="shared" si="6"/>
        <v/>
      </c>
      <c r="P64" s="19" t="str">
        <f t="shared" si="7"/>
        <v/>
      </c>
    </row>
    <row r="65" spans="1:16" x14ac:dyDescent="0.35">
      <c r="A65" s="7">
        <f>'Tableau 6'!A63</f>
        <v>62</v>
      </c>
      <c r="B65" s="11" t="str">
        <f>'Tableau 6'!B63</f>
        <v>Paprika*</v>
      </c>
      <c r="C65" s="15"/>
      <c r="D65" s="15"/>
      <c r="E65" s="15"/>
      <c r="F65" s="15"/>
      <c r="G65" s="12">
        <f t="shared" si="0"/>
        <v>0</v>
      </c>
      <c r="H65" s="12">
        <f t="shared" si="1"/>
        <v>0</v>
      </c>
      <c r="I65" s="13">
        <f t="shared" si="2"/>
        <v>0</v>
      </c>
      <c r="J65" s="13">
        <f t="shared" si="3"/>
        <v>0</v>
      </c>
      <c r="K65" s="14">
        <f>'Tableau 6'!P63</f>
        <v>22.2</v>
      </c>
      <c r="L65" s="19" t="str">
        <f t="shared" si="4"/>
        <v/>
      </c>
      <c r="M65" s="19" t="str">
        <f t="shared" si="5"/>
        <v/>
      </c>
      <c r="N65" s="20">
        <f>HLOOKUP($P$1,'Tableau 6'!$B$2:$Q$382,A65,FALSE)</f>
        <v>20</v>
      </c>
      <c r="O65" s="19" t="str">
        <f t="shared" si="6"/>
        <v/>
      </c>
      <c r="P65" s="19" t="str">
        <f t="shared" si="7"/>
        <v/>
      </c>
    </row>
    <row r="66" spans="1:16" x14ac:dyDescent="0.35">
      <c r="A66" s="7">
        <f>'Tableau 6'!A64</f>
        <v>63</v>
      </c>
      <c r="B66" s="11" t="str">
        <f>'Tableau 6'!B64</f>
        <v>Curcuma*</v>
      </c>
      <c r="C66" s="15"/>
      <c r="D66" s="15"/>
      <c r="E66" s="15"/>
      <c r="F66" s="15"/>
      <c r="G66" s="12">
        <f t="shared" si="0"/>
        <v>0</v>
      </c>
      <c r="H66" s="12">
        <f t="shared" si="1"/>
        <v>0</v>
      </c>
      <c r="I66" s="13">
        <f t="shared" si="2"/>
        <v>0</v>
      </c>
      <c r="J66" s="13">
        <f t="shared" si="3"/>
        <v>0</v>
      </c>
      <c r="K66" s="14">
        <f>'Tableau 6'!P64</f>
        <v>15.4</v>
      </c>
      <c r="L66" s="19" t="str">
        <f t="shared" si="4"/>
        <v/>
      </c>
      <c r="M66" s="19" t="str">
        <f t="shared" si="5"/>
        <v/>
      </c>
      <c r="N66" s="20">
        <f>HLOOKUP($P$1,'Tableau 6'!$B$2:$Q$382,A66,FALSE)</f>
        <v>11.4</v>
      </c>
      <c r="O66" s="19" t="str">
        <f t="shared" si="6"/>
        <v/>
      </c>
      <c r="P66" s="19" t="str">
        <f t="shared" si="7"/>
        <v/>
      </c>
    </row>
    <row r="67" spans="1:16" x14ac:dyDescent="0.35">
      <c r="A67" s="7">
        <f>'Tableau 6'!A65</f>
        <v>64</v>
      </c>
      <c r="B67" s="11" t="str">
        <f>'Tableau 6'!B65</f>
        <v>Autres épices*</v>
      </c>
      <c r="C67" s="15"/>
      <c r="D67" s="15"/>
      <c r="E67" s="15"/>
      <c r="F67" s="15"/>
      <c r="G67" s="12">
        <f t="shared" si="0"/>
        <v>0</v>
      </c>
      <c r="H67" s="12">
        <f t="shared" si="1"/>
        <v>0</v>
      </c>
      <c r="I67" s="13">
        <f t="shared" si="2"/>
        <v>0</v>
      </c>
      <c r="J67" s="13">
        <f t="shared" si="3"/>
        <v>0</v>
      </c>
      <c r="K67" s="14">
        <f>'Tableau 6'!P65</f>
        <v>48.8</v>
      </c>
      <c r="L67" s="19" t="str">
        <f t="shared" si="4"/>
        <v/>
      </c>
      <c r="M67" s="19" t="str">
        <f t="shared" si="5"/>
        <v/>
      </c>
      <c r="N67" s="20">
        <f>HLOOKUP($P$1,'Tableau 6'!$B$2:$Q$382,A67,FALSE)</f>
        <v>46.4</v>
      </c>
      <c r="O67" s="19" t="str">
        <f t="shared" si="6"/>
        <v/>
      </c>
      <c r="P67" s="19" t="str">
        <f t="shared" si="7"/>
        <v/>
      </c>
    </row>
    <row r="68" spans="1:16" ht="22.5" customHeight="1" x14ac:dyDescent="0.35">
      <c r="A68" s="7">
        <f>'Tableau 6'!A66</f>
        <v>65</v>
      </c>
      <c r="B68" s="262" t="str">
        <f>'Tableau 6'!B66</f>
        <v>SALADES ET TREMPETTES PRÉPARÉES DU COMMERCE</v>
      </c>
      <c r="C68" s="263"/>
      <c r="D68" s="263"/>
      <c r="E68" s="263"/>
      <c r="F68" s="263"/>
      <c r="G68" s="263"/>
      <c r="H68" s="263"/>
      <c r="I68" s="263"/>
      <c r="J68" s="263"/>
      <c r="K68" s="263"/>
      <c r="L68" s="263"/>
      <c r="M68" s="263"/>
      <c r="N68" s="263"/>
      <c r="O68" s="263"/>
      <c r="P68" s="264"/>
    </row>
    <row r="69" spans="1:16" x14ac:dyDescent="0.35">
      <c r="A69" s="7">
        <f>'Tableau 6'!A67</f>
        <v>66</v>
      </c>
      <c r="B69" s="11" t="str">
        <f>'Tableau 6'!B67</f>
        <v>Tout type de salades préparées du commerce*</v>
      </c>
      <c r="C69" s="15"/>
      <c r="D69" s="15"/>
      <c r="E69" s="15"/>
      <c r="F69" s="15"/>
      <c r="G69" s="12">
        <f t="shared" si="0"/>
        <v>0</v>
      </c>
      <c r="H69" s="12">
        <f t="shared" si="1"/>
        <v>0</v>
      </c>
      <c r="I69" s="13">
        <f t="shared" si="2"/>
        <v>0</v>
      </c>
      <c r="J69" s="13">
        <f t="shared" si="3"/>
        <v>0</v>
      </c>
      <c r="K69" s="14">
        <f>'Tableau 6'!P67</f>
        <v>14.5</v>
      </c>
      <c r="L69" s="19" t="str">
        <f t="shared" si="4"/>
        <v/>
      </c>
      <c r="M69" s="19" t="str">
        <f t="shared" si="5"/>
        <v/>
      </c>
      <c r="N69" s="20">
        <f>HLOOKUP($P$1,'Tableau 6'!$B$2:$Q$382,A69,FALSE)</f>
        <v>14.4</v>
      </c>
      <c r="O69" s="19" t="str">
        <f t="shared" si="6"/>
        <v/>
      </c>
      <c r="P69" s="19" t="str">
        <f t="shared" si="7"/>
        <v/>
      </c>
    </row>
    <row r="70" spans="1:16" x14ac:dyDescent="0.35">
      <c r="A70" s="7">
        <f>'Tableau 6'!A68</f>
        <v>67</v>
      </c>
      <c r="B70" s="11" t="str">
        <f>'Tableau 6'!B68</f>
        <v>Salade de pommes de terre*</v>
      </c>
      <c r="C70" s="15"/>
      <c r="D70" s="15"/>
      <c r="E70" s="15"/>
      <c r="F70" s="15"/>
      <c r="G70" s="12">
        <f t="shared" si="0"/>
        <v>0</v>
      </c>
      <c r="H70" s="12">
        <f t="shared" si="1"/>
        <v>0</v>
      </c>
      <c r="I70" s="13">
        <f t="shared" si="2"/>
        <v>0</v>
      </c>
      <c r="J70" s="13">
        <f t="shared" si="3"/>
        <v>0</v>
      </c>
      <c r="K70" s="14">
        <f>'Tableau 6'!P68</f>
        <v>2.6</v>
      </c>
      <c r="L70" s="19" t="str">
        <f t="shared" si="4"/>
        <v/>
      </c>
      <c r="M70" s="19" t="str">
        <f t="shared" si="5"/>
        <v/>
      </c>
      <c r="N70" s="20">
        <f>HLOOKUP($P$1,'Tableau 6'!$B$2:$Q$382,A70,FALSE)</f>
        <v>1.9</v>
      </c>
      <c r="O70" s="19" t="str">
        <f t="shared" si="6"/>
        <v/>
      </c>
      <c r="P70" s="19" t="str">
        <f t="shared" si="7"/>
        <v/>
      </c>
    </row>
    <row r="71" spans="1:16" x14ac:dyDescent="0.35">
      <c r="A71" s="7">
        <f>'Tableau 6'!A69</f>
        <v>68</v>
      </c>
      <c r="B71" s="11" t="str">
        <f>'Tableau 6'!B69</f>
        <v>Salade de pâtes*</v>
      </c>
      <c r="C71" s="15"/>
      <c r="D71" s="15"/>
      <c r="E71" s="15"/>
      <c r="F71" s="15"/>
      <c r="G71" s="12">
        <f t="shared" ref="G71:G134" si="8">C71+D71</f>
        <v>0</v>
      </c>
      <c r="H71" s="12">
        <f t="shared" ref="H71:H134" si="9">C71+D71+E71</f>
        <v>0</v>
      </c>
      <c r="I71" s="13">
        <f t="shared" ref="I71:I134" si="10">IF((COUNTA(C71)=0),0,(C71)/(C71+E71))</f>
        <v>0</v>
      </c>
      <c r="J71" s="13">
        <f t="shared" ref="J71:J134" si="11">IF((COUNTA(C71:D71)=0),0,(C71+D71)/(C71+D71+E71))</f>
        <v>0</v>
      </c>
      <c r="K71" s="14">
        <f>'Tableau 6'!P69</f>
        <v>1.8</v>
      </c>
      <c r="L71" s="19" t="str">
        <f t="shared" ref="L71:L134" si="12">IF(H71=0,"",(IF(AND($G71&lt;=$H71,$G71&gt;=0),BINOMDIST($G71,$H71,K71/100,0),"")))</f>
        <v/>
      </c>
      <c r="M71" s="19" t="str">
        <f t="shared" ref="M71:M134" si="13">IF(H71=0,"",(IF(AND(L71&lt;=0.05,J71*100&gt;K71),"Alerte",IF(AND(L71&lt;=0.05,J71*100&lt;K71),"protecteur",""))))</f>
        <v/>
      </c>
      <c r="N71" s="20">
        <f>HLOOKUP($P$1,'Tableau 6'!$B$2:$Q$382,A71,FALSE)</f>
        <v>1.1000000000000001</v>
      </c>
      <c r="O71" s="19" t="str">
        <f t="shared" ref="O71:O134" si="14">IF(H71=0,"",(IF(AND($G71&lt;=$H71,$G71&gt;=0),BINOMDIST($G71,$H71,N71/100,0),"")))</f>
        <v/>
      </c>
      <c r="P71" s="19" t="str">
        <f t="shared" ref="P71:P134" si="15">IF(H71=0,"",(IF(AND(O71&lt;=0.05,J71*100&gt;N71),"Alerte",IF(AND(O71&lt;=0.05,J71*100&lt;N71),"protecteur",""))))</f>
        <v/>
      </c>
    </row>
    <row r="72" spans="1:16" ht="21" x14ac:dyDescent="0.35">
      <c r="A72" s="7">
        <f>'Tableau 6'!A70</f>
        <v>69</v>
      </c>
      <c r="B72" s="11" t="str">
        <f>'Tableau 6'!B70</f>
        <v>Salades de fruits, fruits coupés ou assiette de fruits*</v>
      </c>
      <c r="C72" s="15"/>
      <c r="D72" s="15"/>
      <c r="E72" s="15"/>
      <c r="F72" s="15"/>
      <c r="G72" s="12">
        <f t="shared" si="8"/>
        <v>0</v>
      </c>
      <c r="H72" s="12">
        <f t="shared" si="9"/>
        <v>0</v>
      </c>
      <c r="I72" s="13">
        <f t="shared" si="10"/>
        <v>0</v>
      </c>
      <c r="J72" s="13">
        <f t="shared" si="11"/>
        <v>0</v>
      </c>
      <c r="K72" s="14">
        <f>'Tableau 6'!P70</f>
        <v>3.1</v>
      </c>
      <c r="L72" s="19" t="str">
        <f t="shared" si="12"/>
        <v/>
      </c>
      <c r="M72" s="19" t="str">
        <f t="shared" si="13"/>
        <v/>
      </c>
      <c r="N72" s="20">
        <f>HLOOKUP($P$1,'Tableau 6'!$B$2:$Q$382,A72,FALSE)</f>
        <v>2.6</v>
      </c>
      <c r="O72" s="19" t="str">
        <f t="shared" si="14"/>
        <v/>
      </c>
      <c r="P72" s="19" t="str">
        <f t="shared" si="15"/>
        <v/>
      </c>
    </row>
    <row r="73" spans="1:16" x14ac:dyDescent="0.35">
      <c r="A73" s="7">
        <f>'Tableau 6'!A71</f>
        <v>70</v>
      </c>
      <c r="B73" s="11" t="str">
        <f>'Tableau 6'!B71</f>
        <v>Sauce salsa*</v>
      </c>
      <c r="C73" s="15"/>
      <c r="D73" s="15"/>
      <c r="E73" s="15"/>
      <c r="F73" s="15"/>
      <c r="G73" s="12">
        <f t="shared" si="8"/>
        <v>0</v>
      </c>
      <c r="H73" s="12">
        <f t="shared" si="9"/>
        <v>0</v>
      </c>
      <c r="I73" s="13">
        <f t="shared" si="10"/>
        <v>0</v>
      </c>
      <c r="J73" s="13">
        <f t="shared" si="11"/>
        <v>0</v>
      </c>
      <c r="K73" s="14">
        <f>'Tableau 6'!P71</f>
        <v>21.7</v>
      </c>
      <c r="L73" s="19" t="str">
        <f t="shared" si="12"/>
        <v/>
      </c>
      <c r="M73" s="19" t="str">
        <f t="shared" si="13"/>
        <v/>
      </c>
      <c r="N73" s="20">
        <f>HLOOKUP($P$1,'Tableau 6'!$B$2:$Q$382,A73,FALSE)</f>
        <v>24</v>
      </c>
      <c r="O73" s="19" t="str">
        <f t="shared" si="14"/>
        <v/>
      </c>
      <c r="P73" s="19" t="str">
        <f t="shared" si="15"/>
        <v/>
      </c>
    </row>
    <row r="74" spans="1:16" x14ac:dyDescent="0.35">
      <c r="A74" s="7">
        <f>'Tableau 6'!A72</f>
        <v>71</v>
      </c>
      <c r="B74" s="262" t="str">
        <f>'Tableau 6'!B72</f>
        <v>FRUITS</v>
      </c>
      <c r="C74" s="263"/>
      <c r="D74" s="263"/>
      <c r="E74" s="263"/>
      <c r="F74" s="263"/>
      <c r="G74" s="263"/>
      <c r="H74" s="263"/>
      <c r="I74" s="263"/>
      <c r="J74" s="263"/>
      <c r="K74" s="263"/>
      <c r="L74" s="263"/>
      <c r="M74" s="263"/>
      <c r="N74" s="263"/>
      <c r="O74" s="263"/>
      <c r="P74" s="264"/>
    </row>
    <row r="75" spans="1:16" x14ac:dyDescent="0.35">
      <c r="A75" s="7">
        <f>'Tableau 6'!A73</f>
        <v>72</v>
      </c>
      <c r="B75" s="11" t="str">
        <f>'Tableau 6'!B73</f>
        <v>Mangues</v>
      </c>
      <c r="C75" s="15"/>
      <c r="D75" s="15"/>
      <c r="E75" s="15"/>
      <c r="F75" s="15"/>
      <c r="G75" s="12">
        <f t="shared" si="8"/>
        <v>0</v>
      </c>
      <c r="H75" s="12">
        <f t="shared" si="9"/>
        <v>0</v>
      </c>
      <c r="I75" s="13">
        <f t="shared" si="10"/>
        <v>0</v>
      </c>
      <c r="J75" s="13">
        <f t="shared" si="11"/>
        <v>0</v>
      </c>
      <c r="K75" s="14">
        <f>'Tableau 6'!P73</f>
        <v>25.582428825913407</v>
      </c>
      <c r="L75" s="19" t="str">
        <f t="shared" si="12"/>
        <v/>
      </c>
      <c r="M75" s="19" t="str">
        <f t="shared" si="13"/>
        <v/>
      </c>
      <c r="N75" s="20">
        <f>HLOOKUP($P$1,'Tableau 6'!$B$2:$Q$382,A75,FALSE)</f>
        <v>23.811345538891107</v>
      </c>
      <c r="O75" s="19" t="str">
        <f t="shared" si="14"/>
        <v/>
      </c>
      <c r="P75" s="19" t="str">
        <f t="shared" si="15"/>
        <v/>
      </c>
    </row>
    <row r="76" spans="1:16" x14ac:dyDescent="0.35">
      <c r="A76" s="7">
        <f>'Tableau 6'!A74</f>
        <v>73</v>
      </c>
      <c r="B76" s="11" t="str">
        <f>'Tableau 6'!B74</f>
        <v>Mangues fraîches</v>
      </c>
      <c r="C76" s="15"/>
      <c r="D76" s="15"/>
      <c r="E76" s="15"/>
      <c r="F76" s="15"/>
      <c r="G76" s="12">
        <f t="shared" si="8"/>
        <v>0</v>
      </c>
      <c r="H76" s="12">
        <f t="shared" si="9"/>
        <v>0</v>
      </c>
      <c r="I76" s="13">
        <f t="shared" si="10"/>
        <v>0</v>
      </c>
      <c r="J76" s="13">
        <f t="shared" si="11"/>
        <v>0</v>
      </c>
      <c r="K76" s="14">
        <f>'Tableau 6'!P74</f>
        <v>18.084688962362726</v>
      </c>
      <c r="L76" s="19" t="str">
        <f t="shared" si="12"/>
        <v/>
      </c>
      <c r="M76" s="19" t="str">
        <f t="shared" si="13"/>
        <v/>
      </c>
      <c r="N76" s="20">
        <f>HLOOKUP($P$1,'Tableau 6'!$B$2:$Q$382,A76,FALSE)</f>
        <v>15.503130664826465</v>
      </c>
      <c r="O76" s="19" t="str">
        <f t="shared" si="14"/>
        <v/>
      </c>
      <c r="P76" s="19" t="str">
        <f t="shared" si="15"/>
        <v/>
      </c>
    </row>
    <row r="77" spans="1:16" x14ac:dyDescent="0.35">
      <c r="A77" s="7">
        <f>'Tableau 6'!A75</f>
        <v>74</v>
      </c>
      <c r="B77" s="11" t="str">
        <f>'Tableau 6'!B75</f>
        <v xml:space="preserve">Mangues surgelées </v>
      </c>
      <c r="C77" s="15"/>
      <c r="D77" s="15"/>
      <c r="E77" s="15"/>
      <c r="F77" s="15"/>
      <c r="G77" s="12">
        <f t="shared" si="8"/>
        <v>0</v>
      </c>
      <c r="H77" s="12">
        <f t="shared" si="9"/>
        <v>0</v>
      </c>
      <c r="I77" s="13">
        <f t="shared" si="10"/>
        <v>0</v>
      </c>
      <c r="J77" s="13">
        <f t="shared" si="11"/>
        <v>0</v>
      </c>
      <c r="K77" s="14">
        <f>'Tableau 6'!P75</f>
        <v>7.6497186372868997</v>
      </c>
      <c r="L77" s="19" t="str">
        <f t="shared" si="12"/>
        <v/>
      </c>
      <c r="M77" s="19" t="str">
        <f t="shared" si="13"/>
        <v/>
      </c>
      <c r="N77" s="20">
        <f>HLOOKUP($P$1,'Tableau 6'!$B$2:$Q$382,A77,FALSE)</f>
        <v>7.5381436383951801</v>
      </c>
      <c r="O77" s="19" t="str">
        <f t="shared" si="14"/>
        <v/>
      </c>
      <c r="P77" s="19" t="str">
        <f t="shared" si="15"/>
        <v/>
      </c>
    </row>
    <row r="78" spans="1:16" x14ac:dyDescent="0.35">
      <c r="A78" s="7">
        <f>'Tableau 6'!A76</f>
        <v>75</v>
      </c>
      <c r="B78" s="11" t="str">
        <f>'Tableau 6'!B76</f>
        <v>Mangues séchées</v>
      </c>
      <c r="C78" s="15"/>
      <c r="D78" s="15"/>
      <c r="E78" s="15"/>
      <c r="F78" s="15"/>
      <c r="G78" s="12">
        <f t="shared" si="8"/>
        <v>0</v>
      </c>
      <c r="H78" s="12">
        <f t="shared" si="9"/>
        <v>0</v>
      </c>
      <c r="I78" s="13">
        <f t="shared" si="10"/>
        <v>0</v>
      </c>
      <c r="J78" s="13">
        <f t="shared" si="11"/>
        <v>0</v>
      </c>
      <c r="K78" s="14">
        <f>'Tableau 6'!P76</f>
        <v>3.9306864514259541</v>
      </c>
      <c r="L78" s="19" t="str">
        <f t="shared" si="12"/>
        <v/>
      </c>
      <c r="M78" s="19" t="str">
        <f t="shared" si="13"/>
        <v/>
      </c>
      <c r="N78" s="20">
        <f>HLOOKUP($P$1,'Tableau 6'!$B$2:$Q$382,A78,FALSE)</f>
        <v>6.0202088639580635</v>
      </c>
      <c r="O78" s="19" t="str">
        <f t="shared" si="14"/>
        <v/>
      </c>
      <c r="P78" s="19" t="str">
        <f t="shared" si="15"/>
        <v/>
      </c>
    </row>
    <row r="79" spans="1:16" x14ac:dyDescent="0.35">
      <c r="A79" s="7">
        <f>'Tableau 6'!A77</f>
        <v>76</v>
      </c>
      <c r="B79" s="11" t="str">
        <f>'Tableau 6'!B77</f>
        <v>Papayes</v>
      </c>
      <c r="C79" s="15"/>
      <c r="D79" s="15"/>
      <c r="E79" s="15"/>
      <c r="F79" s="15"/>
      <c r="G79" s="12">
        <f t="shared" si="8"/>
        <v>0</v>
      </c>
      <c r="H79" s="12">
        <f t="shared" si="9"/>
        <v>0</v>
      </c>
      <c r="I79" s="13">
        <f t="shared" si="10"/>
        <v>0</v>
      </c>
      <c r="J79" s="13">
        <f t="shared" si="11"/>
        <v>0</v>
      </c>
      <c r="K79" s="14">
        <f>'Tableau 6'!P77</f>
        <v>3.9314377106239951</v>
      </c>
      <c r="L79" s="19" t="str">
        <f t="shared" si="12"/>
        <v/>
      </c>
      <c r="M79" s="19" t="str">
        <f t="shared" si="13"/>
        <v/>
      </c>
      <c r="N79" s="20">
        <f>HLOOKUP($P$1,'Tableau 6'!$B$2:$Q$382,A79,FALSE)</f>
        <v>3.8594647012403249</v>
      </c>
      <c r="O79" s="19" t="str">
        <f t="shared" si="14"/>
        <v/>
      </c>
      <c r="P79" s="19" t="str">
        <f t="shared" si="15"/>
        <v/>
      </c>
    </row>
    <row r="80" spans="1:16" x14ac:dyDescent="0.35">
      <c r="A80" s="7">
        <f>'Tableau 6'!A78</f>
        <v>77</v>
      </c>
      <c r="B80" s="11" t="str">
        <f>'Tableau 6'!B78</f>
        <v>Papayes fraîches</v>
      </c>
      <c r="C80" s="15"/>
      <c r="D80" s="15"/>
      <c r="E80" s="15"/>
      <c r="F80" s="15"/>
      <c r="G80" s="12">
        <f t="shared" si="8"/>
        <v>0</v>
      </c>
      <c r="H80" s="12">
        <f t="shared" si="9"/>
        <v>0</v>
      </c>
      <c r="I80" s="13">
        <f t="shared" si="10"/>
        <v>0</v>
      </c>
      <c r="J80" s="13">
        <f t="shared" si="11"/>
        <v>0</v>
      </c>
      <c r="K80" s="14">
        <f>'Tableau 6'!P78</f>
        <v>3.1364631901380844</v>
      </c>
      <c r="L80" s="19" t="str">
        <f t="shared" si="12"/>
        <v/>
      </c>
      <c r="M80" s="19" t="str">
        <f t="shared" si="13"/>
        <v/>
      </c>
      <c r="N80" s="20">
        <f>HLOOKUP($P$1,'Tableau 6'!$B$2:$Q$382,A80,FALSE)</f>
        <v>2.9103627904929685</v>
      </c>
      <c r="O80" s="19" t="str">
        <f t="shared" si="14"/>
        <v/>
      </c>
      <c r="P80" s="19" t="str">
        <f t="shared" si="15"/>
        <v/>
      </c>
    </row>
    <row r="81" spans="1:16" x14ac:dyDescent="0.35">
      <c r="A81" s="7">
        <f>'Tableau 6'!A79</f>
        <v>78</v>
      </c>
      <c r="B81" s="11" t="str">
        <f>'Tableau 6'!B79</f>
        <v xml:space="preserve">Papayes surgelées </v>
      </c>
      <c r="C81" s="15"/>
      <c r="D81" s="15"/>
      <c r="E81" s="15"/>
      <c r="F81" s="15"/>
      <c r="G81" s="12">
        <f t="shared" si="8"/>
        <v>0</v>
      </c>
      <c r="H81" s="12">
        <f t="shared" si="9"/>
        <v>0</v>
      </c>
      <c r="I81" s="13">
        <f t="shared" si="10"/>
        <v>0</v>
      </c>
      <c r="J81" s="13">
        <f t="shared" si="11"/>
        <v>0</v>
      </c>
      <c r="K81" s="14">
        <f>'Tableau 6'!P79</f>
        <v>0.36529652144644398</v>
      </c>
      <c r="L81" s="19" t="str">
        <f t="shared" si="12"/>
        <v/>
      </c>
      <c r="M81" s="19" t="str">
        <f t="shared" si="13"/>
        <v/>
      </c>
      <c r="N81" s="20">
        <f>HLOOKUP($P$1,'Tableau 6'!$B$2:$Q$382,A81,FALSE)</f>
        <v>0.36258073433114352</v>
      </c>
      <c r="O81" s="19" t="str">
        <f t="shared" si="14"/>
        <v/>
      </c>
      <c r="P81" s="19" t="str">
        <f t="shared" si="15"/>
        <v/>
      </c>
    </row>
    <row r="82" spans="1:16" x14ac:dyDescent="0.35">
      <c r="A82" s="7">
        <f>'Tableau 6'!A80</f>
        <v>79</v>
      </c>
      <c r="B82" s="11" t="str">
        <f>'Tableau 6'!B80</f>
        <v>Papayes séchées</v>
      </c>
      <c r="C82" s="15"/>
      <c r="D82" s="15"/>
      <c r="E82" s="15"/>
      <c r="F82" s="15"/>
      <c r="G82" s="12">
        <f t="shared" si="8"/>
        <v>0</v>
      </c>
      <c r="H82" s="12">
        <f t="shared" si="9"/>
        <v>0</v>
      </c>
      <c r="I82" s="13">
        <f t="shared" si="10"/>
        <v>0</v>
      </c>
      <c r="J82" s="13">
        <f t="shared" si="11"/>
        <v>0</v>
      </c>
      <c r="K82" s="14">
        <f>'Tableau 6'!P80</f>
        <v>0.2234790160254749</v>
      </c>
      <c r="L82" s="19" t="str">
        <f t="shared" si="12"/>
        <v/>
      </c>
      <c r="M82" s="19" t="str">
        <f t="shared" si="13"/>
        <v/>
      </c>
      <c r="N82" s="20">
        <f>HLOOKUP($P$1,'Tableau 6'!$B$2:$Q$382,A82,FALSE)</f>
        <v>0.15237191193636695</v>
      </c>
      <c r="O82" s="19" t="str">
        <f t="shared" si="14"/>
        <v/>
      </c>
      <c r="P82" s="19" t="str">
        <f t="shared" si="15"/>
        <v/>
      </c>
    </row>
    <row r="83" spans="1:16" x14ac:dyDescent="0.35">
      <c r="A83" s="7">
        <f>'Tableau 6'!A81</f>
        <v>80</v>
      </c>
      <c r="B83" s="11" t="str">
        <f>'Tableau 6'!B81</f>
        <v>Grenades</v>
      </c>
      <c r="C83" s="15"/>
      <c r="D83" s="15"/>
      <c r="E83" s="15"/>
      <c r="F83" s="15"/>
      <c r="G83" s="12">
        <f t="shared" si="8"/>
        <v>0</v>
      </c>
      <c r="H83" s="12">
        <f t="shared" si="9"/>
        <v>0</v>
      </c>
      <c r="I83" s="13">
        <f t="shared" si="10"/>
        <v>0</v>
      </c>
      <c r="J83" s="13">
        <f t="shared" si="11"/>
        <v>0</v>
      </c>
      <c r="K83" s="14">
        <f>'Tableau 6'!P81</f>
        <v>7.0503362248836163</v>
      </c>
      <c r="L83" s="19" t="str">
        <f t="shared" si="12"/>
        <v/>
      </c>
      <c r="M83" s="19" t="str">
        <f t="shared" si="13"/>
        <v/>
      </c>
      <c r="N83" s="20">
        <f>HLOOKUP($P$1,'Tableau 6'!$B$2:$Q$382,A83,FALSE)</f>
        <v>6.934191491134996</v>
      </c>
      <c r="O83" s="19" t="str">
        <f t="shared" si="14"/>
        <v/>
      </c>
      <c r="P83" s="19" t="str">
        <f t="shared" si="15"/>
        <v/>
      </c>
    </row>
    <row r="84" spans="1:16" ht="21" x14ac:dyDescent="0.35">
      <c r="A84" s="7">
        <f>'Tableau 6'!A82</f>
        <v>81</v>
      </c>
      <c r="B84" s="11" t="str">
        <f>'Tableau 6'!B82</f>
        <v>Grenades fraîches (y compris les graines prêtes à manger)</v>
      </c>
      <c r="C84" s="15"/>
      <c r="D84" s="15"/>
      <c r="E84" s="15"/>
      <c r="F84" s="15"/>
      <c r="G84" s="12">
        <f t="shared" si="8"/>
        <v>0</v>
      </c>
      <c r="H84" s="12">
        <f t="shared" si="9"/>
        <v>0</v>
      </c>
      <c r="I84" s="13">
        <f t="shared" si="10"/>
        <v>0</v>
      </c>
      <c r="J84" s="13">
        <f t="shared" si="11"/>
        <v>0</v>
      </c>
      <c r="K84" s="14">
        <f>'Tableau 6'!P82</f>
        <v>5.3924595085178586</v>
      </c>
      <c r="L84" s="19" t="str">
        <f t="shared" si="12"/>
        <v/>
      </c>
      <c r="M84" s="19" t="str">
        <f t="shared" si="13"/>
        <v/>
      </c>
      <c r="N84" s="20">
        <f>HLOOKUP($P$1,'Tableau 6'!$B$2:$Q$382,A84,FALSE)</f>
        <v>4.920471264030394</v>
      </c>
      <c r="O84" s="19" t="str">
        <f t="shared" si="14"/>
        <v/>
      </c>
      <c r="P84" s="19" t="str">
        <f t="shared" si="15"/>
        <v/>
      </c>
    </row>
    <row r="85" spans="1:16" x14ac:dyDescent="0.35">
      <c r="A85" s="7">
        <f>'Tableau 6'!A83</f>
        <v>82</v>
      </c>
      <c r="B85" s="11" t="str">
        <f>'Tableau 6'!B83</f>
        <v>Grenades surgelées</v>
      </c>
      <c r="C85" s="15"/>
      <c r="D85" s="15"/>
      <c r="E85" s="15"/>
      <c r="F85" s="15"/>
      <c r="G85" s="12">
        <f t="shared" si="8"/>
        <v>0</v>
      </c>
      <c r="H85" s="12">
        <f t="shared" si="9"/>
        <v>0</v>
      </c>
      <c r="I85" s="13">
        <f t="shared" si="10"/>
        <v>0</v>
      </c>
      <c r="J85" s="13">
        <f t="shared" si="11"/>
        <v>0</v>
      </c>
      <c r="K85" s="14">
        <f>'Tableau 6'!P83</f>
        <v>0.75241868243819665</v>
      </c>
      <c r="L85" s="19" t="str">
        <f t="shared" si="12"/>
        <v/>
      </c>
      <c r="M85" s="19" t="str">
        <f t="shared" si="13"/>
        <v/>
      </c>
      <c r="N85" s="20">
        <f>HLOOKUP($P$1,'Tableau 6'!$B$2:$Q$382,A85,FALSE)</f>
        <v>0.53342878495105639</v>
      </c>
      <c r="O85" s="19" t="str">
        <f t="shared" si="14"/>
        <v/>
      </c>
      <c r="P85" s="19" t="str">
        <f t="shared" si="15"/>
        <v/>
      </c>
    </row>
    <row r="86" spans="1:16" x14ac:dyDescent="0.35">
      <c r="A86" s="7">
        <f>'Tableau 6'!A84</f>
        <v>83</v>
      </c>
      <c r="B86" s="11" t="str">
        <f>'Tableau 6'!B84</f>
        <v>Avocats (y compris le guacamole)</v>
      </c>
      <c r="C86" s="15"/>
      <c r="D86" s="15"/>
      <c r="E86" s="15"/>
      <c r="F86" s="15"/>
      <c r="G86" s="12">
        <f t="shared" si="8"/>
        <v>0</v>
      </c>
      <c r="H86" s="12">
        <f t="shared" si="9"/>
        <v>0</v>
      </c>
      <c r="I86" s="13">
        <f t="shared" si="10"/>
        <v>0</v>
      </c>
      <c r="J86" s="13">
        <f t="shared" si="11"/>
        <v>0</v>
      </c>
      <c r="K86" s="14">
        <f>'Tableau 6'!P84</f>
        <v>43.646534126524344</v>
      </c>
      <c r="L86" s="19" t="str">
        <f t="shared" si="12"/>
        <v/>
      </c>
      <c r="M86" s="19" t="str">
        <f t="shared" si="13"/>
        <v/>
      </c>
      <c r="N86" s="20">
        <f>HLOOKUP($P$1,'Tableau 6'!$B$2:$Q$382,A86,FALSE)</f>
        <v>42.309382993665572</v>
      </c>
      <c r="O86" s="19" t="str">
        <f t="shared" si="14"/>
        <v/>
      </c>
      <c r="P86" s="19" t="str">
        <f t="shared" si="15"/>
        <v/>
      </c>
    </row>
    <row r="87" spans="1:16" x14ac:dyDescent="0.35">
      <c r="A87" s="7">
        <f>'Tableau 6'!A85</f>
        <v>84</v>
      </c>
      <c r="B87" s="11" t="str">
        <f>'Tableau 6'!B85</f>
        <v>Avocats frais</v>
      </c>
      <c r="C87" s="15"/>
      <c r="D87" s="15"/>
      <c r="E87" s="15"/>
      <c r="F87" s="15"/>
      <c r="G87" s="12">
        <f t="shared" si="8"/>
        <v>0</v>
      </c>
      <c r="H87" s="12">
        <f t="shared" si="9"/>
        <v>0</v>
      </c>
      <c r="I87" s="13">
        <f t="shared" si="10"/>
        <v>0</v>
      </c>
      <c r="J87" s="13">
        <f t="shared" si="11"/>
        <v>0</v>
      </c>
      <c r="K87" s="14">
        <f>'Tableau 6'!P85</f>
        <v>40.149445259852577</v>
      </c>
      <c r="L87" s="19" t="str">
        <f t="shared" si="12"/>
        <v/>
      </c>
      <c r="M87" s="19" t="str">
        <f t="shared" si="13"/>
        <v/>
      </c>
      <c r="N87" s="20">
        <f>HLOOKUP($P$1,'Tableau 6'!$B$2:$Q$382,A87,FALSE)</f>
        <v>38.439550732666952</v>
      </c>
      <c r="O87" s="19" t="str">
        <f t="shared" si="14"/>
        <v/>
      </c>
      <c r="P87" s="19" t="str">
        <f t="shared" si="15"/>
        <v/>
      </c>
    </row>
    <row r="88" spans="1:16" x14ac:dyDescent="0.35">
      <c r="A88" s="7">
        <f>'Tableau 6'!A86</f>
        <v>85</v>
      </c>
      <c r="B88" s="11" t="str">
        <f>'Tableau 6'!B86</f>
        <v>Avocats surgelés</v>
      </c>
      <c r="C88" s="15"/>
      <c r="D88" s="15"/>
      <c r="E88" s="15"/>
      <c r="F88" s="15"/>
      <c r="G88" s="12">
        <f t="shared" si="8"/>
        <v>0</v>
      </c>
      <c r="H88" s="12">
        <f t="shared" si="9"/>
        <v>0</v>
      </c>
      <c r="I88" s="13">
        <f t="shared" si="10"/>
        <v>0</v>
      </c>
      <c r="J88" s="13">
        <f t="shared" si="11"/>
        <v>0</v>
      </c>
      <c r="K88" s="14">
        <f>'Tableau 6'!P86</f>
        <v>1.8430863736725904</v>
      </c>
      <c r="L88" s="19" t="str">
        <f t="shared" si="12"/>
        <v/>
      </c>
      <c r="M88" s="19" t="str">
        <f t="shared" si="13"/>
        <v/>
      </c>
      <c r="N88" s="20">
        <f>HLOOKUP($P$1,'Tableau 6'!$B$2:$Q$382,A88,FALSE)</f>
        <v>2.4626195689275923</v>
      </c>
      <c r="O88" s="19" t="str">
        <f t="shared" si="14"/>
        <v/>
      </c>
      <c r="P88" s="19" t="str">
        <f t="shared" si="15"/>
        <v/>
      </c>
    </row>
    <row r="89" spans="1:16" x14ac:dyDescent="0.35">
      <c r="A89" s="7">
        <f>'Tableau 6'!A87</f>
        <v>86</v>
      </c>
      <c r="B89" s="11" t="str">
        <f>'Tableau 6'!B87</f>
        <v>Tout type de melons</v>
      </c>
      <c r="C89" s="15"/>
      <c r="D89" s="15"/>
      <c r="E89" s="15"/>
      <c r="F89" s="15"/>
      <c r="G89" s="12">
        <f t="shared" si="8"/>
        <v>0</v>
      </c>
      <c r="H89" s="12">
        <f t="shared" si="9"/>
        <v>0</v>
      </c>
      <c r="I89" s="13">
        <f t="shared" si="10"/>
        <v>0</v>
      </c>
      <c r="J89" s="13">
        <f t="shared" si="11"/>
        <v>0</v>
      </c>
      <c r="K89" s="14">
        <f>'Tableau 6'!P87</f>
        <v>40.227510411043028</v>
      </c>
      <c r="L89" s="19" t="str">
        <f t="shared" si="12"/>
        <v/>
      </c>
      <c r="M89" s="19" t="str">
        <f t="shared" si="13"/>
        <v/>
      </c>
      <c r="N89" s="20">
        <f>HLOOKUP($P$1,'Tableau 6'!$B$2:$Q$382,A89,FALSE)</f>
        <v>41.167486178654542</v>
      </c>
      <c r="O89" s="19" t="str">
        <f t="shared" si="14"/>
        <v/>
      </c>
      <c r="P89" s="19" t="str">
        <f t="shared" si="15"/>
        <v/>
      </c>
    </row>
    <row r="90" spans="1:16" x14ac:dyDescent="0.35">
      <c r="A90" s="7">
        <f>'Tableau 6'!A88</f>
        <v>87</v>
      </c>
      <c r="B90" s="11" t="str">
        <f>'Tableau 6'!B88</f>
        <v>Cantaloups</v>
      </c>
      <c r="C90" s="15"/>
      <c r="D90" s="15"/>
      <c r="E90" s="15"/>
      <c r="F90" s="15"/>
      <c r="G90" s="12">
        <f t="shared" si="8"/>
        <v>0</v>
      </c>
      <c r="H90" s="12">
        <f t="shared" si="9"/>
        <v>0</v>
      </c>
      <c r="I90" s="13">
        <f t="shared" si="10"/>
        <v>0</v>
      </c>
      <c r="J90" s="13">
        <f t="shared" si="11"/>
        <v>0</v>
      </c>
      <c r="K90" s="14">
        <f>'Tableau 6'!P88</f>
        <v>22.378726344889291</v>
      </c>
      <c r="L90" s="19" t="str">
        <f t="shared" si="12"/>
        <v/>
      </c>
      <c r="M90" s="19" t="str">
        <f t="shared" si="13"/>
        <v/>
      </c>
      <c r="N90" s="20">
        <f>HLOOKUP($P$1,'Tableau 6'!$B$2:$Q$382,A90,FALSE)</f>
        <v>21.41723261645846</v>
      </c>
      <c r="O90" s="19" t="str">
        <f t="shared" si="14"/>
        <v/>
      </c>
      <c r="P90" s="19" t="str">
        <f t="shared" si="15"/>
        <v/>
      </c>
    </row>
    <row r="91" spans="1:16" x14ac:dyDescent="0.35">
      <c r="A91" s="7">
        <f>'Tableau 6'!A89</f>
        <v>88</v>
      </c>
      <c r="B91" s="11" t="str">
        <f>'Tableau 6'!B89</f>
        <v>Cantaloups frais</v>
      </c>
      <c r="C91" s="15"/>
      <c r="D91" s="15"/>
      <c r="E91" s="15"/>
      <c r="F91" s="15"/>
      <c r="G91" s="12">
        <f t="shared" si="8"/>
        <v>0</v>
      </c>
      <c r="H91" s="12">
        <f t="shared" si="9"/>
        <v>0</v>
      </c>
      <c r="I91" s="13">
        <f t="shared" si="10"/>
        <v>0</v>
      </c>
      <c r="J91" s="13">
        <f t="shared" si="11"/>
        <v>0</v>
      </c>
      <c r="K91" s="14">
        <f>'Tableau 6'!P89</f>
        <v>20.777128316758471</v>
      </c>
      <c r="L91" s="19" t="str">
        <f t="shared" si="12"/>
        <v/>
      </c>
      <c r="M91" s="19" t="str">
        <f t="shared" si="13"/>
        <v/>
      </c>
      <c r="N91" s="20">
        <f>HLOOKUP($P$1,'Tableau 6'!$B$2:$Q$382,A91,FALSE)</f>
        <v>19.288485569289346</v>
      </c>
      <c r="O91" s="19" t="str">
        <f t="shared" si="14"/>
        <v/>
      </c>
      <c r="P91" s="19" t="str">
        <f t="shared" si="15"/>
        <v/>
      </c>
    </row>
    <row r="92" spans="1:16" x14ac:dyDescent="0.35">
      <c r="A92" s="7">
        <f>'Tableau 6'!A90</f>
        <v>89</v>
      </c>
      <c r="B92" s="11" t="str">
        <f>'Tableau 6'!B90</f>
        <v>Cantaloups surgelés</v>
      </c>
      <c r="C92" s="15"/>
      <c r="D92" s="15"/>
      <c r="E92" s="15"/>
      <c r="F92" s="15"/>
      <c r="G92" s="12">
        <f t="shared" si="8"/>
        <v>0</v>
      </c>
      <c r="H92" s="12">
        <f t="shared" si="9"/>
        <v>0</v>
      </c>
      <c r="I92" s="13">
        <f t="shared" si="10"/>
        <v>0</v>
      </c>
      <c r="J92" s="13">
        <f t="shared" si="11"/>
        <v>0</v>
      </c>
      <c r="K92" s="14">
        <f>'Tableau 6'!P90</f>
        <v>0.66060861443449348</v>
      </c>
      <c r="L92" s="19" t="str">
        <f t="shared" si="12"/>
        <v/>
      </c>
      <c r="M92" s="19" t="str">
        <f t="shared" si="13"/>
        <v/>
      </c>
      <c r="N92" s="20">
        <f>HLOOKUP($P$1,'Tableau 6'!$B$2:$Q$382,A92,FALSE)</f>
        <v>0.97802081389157669</v>
      </c>
      <c r="O92" s="19" t="str">
        <f t="shared" si="14"/>
        <v/>
      </c>
      <c r="P92" s="19" t="str">
        <f t="shared" si="15"/>
        <v/>
      </c>
    </row>
    <row r="93" spans="1:16" x14ac:dyDescent="0.35">
      <c r="A93" s="7">
        <f>'Tableau 6'!A91</f>
        <v>90</v>
      </c>
      <c r="B93" s="11" t="str">
        <f>'Tableau 6'!B91</f>
        <v>Melons miel</v>
      </c>
      <c r="C93" s="15"/>
      <c r="D93" s="15"/>
      <c r="E93" s="15"/>
      <c r="F93" s="15"/>
      <c r="G93" s="12">
        <f t="shared" si="8"/>
        <v>0</v>
      </c>
      <c r="H93" s="12">
        <f t="shared" si="9"/>
        <v>0</v>
      </c>
      <c r="I93" s="13">
        <f t="shared" si="10"/>
        <v>0</v>
      </c>
      <c r="J93" s="13">
        <f t="shared" si="11"/>
        <v>0</v>
      </c>
      <c r="K93" s="14">
        <f>'Tableau 6'!P91</f>
        <v>12.54245549576537</v>
      </c>
      <c r="L93" s="19" t="str">
        <f t="shared" si="12"/>
        <v/>
      </c>
      <c r="M93" s="19" t="str">
        <f t="shared" si="13"/>
        <v/>
      </c>
      <c r="N93" s="20">
        <f>HLOOKUP($P$1,'Tableau 6'!$B$2:$Q$382,A93,FALSE)</f>
        <v>14.464267405447348</v>
      </c>
      <c r="O93" s="19" t="str">
        <f t="shared" si="14"/>
        <v/>
      </c>
      <c r="P93" s="19" t="str">
        <f t="shared" si="15"/>
        <v/>
      </c>
    </row>
    <row r="94" spans="1:16" x14ac:dyDescent="0.35">
      <c r="A94" s="7">
        <f>'Tableau 6'!A92</f>
        <v>91</v>
      </c>
      <c r="B94" s="11" t="str">
        <f>'Tableau 6'!B92</f>
        <v>Melons miel frais</v>
      </c>
      <c r="C94" s="15"/>
      <c r="D94" s="15"/>
      <c r="E94" s="15"/>
      <c r="F94" s="15"/>
      <c r="G94" s="12">
        <f t="shared" si="8"/>
        <v>0</v>
      </c>
      <c r="H94" s="12">
        <f t="shared" si="9"/>
        <v>0</v>
      </c>
      <c r="I94" s="13">
        <f t="shared" si="10"/>
        <v>0</v>
      </c>
      <c r="J94" s="13">
        <f t="shared" si="11"/>
        <v>0</v>
      </c>
      <c r="K94" s="14">
        <f>'Tableau 6'!P92</f>
        <v>3.726525493719715</v>
      </c>
      <c r="L94" s="19" t="str">
        <f t="shared" si="12"/>
        <v/>
      </c>
      <c r="M94" s="19" t="str">
        <f t="shared" si="13"/>
        <v/>
      </c>
      <c r="N94" s="20">
        <f>HLOOKUP($P$1,'Tableau 6'!$B$2:$Q$382,A94,FALSE)</f>
        <v>4.9574592838798717</v>
      </c>
      <c r="O94" s="19" t="str">
        <f t="shared" si="14"/>
        <v/>
      </c>
      <c r="P94" s="19" t="str">
        <f t="shared" si="15"/>
        <v/>
      </c>
    </row>
    <row r="95" spans="1:16" x14ac:dyDescent="0.35">
      <c r="A95" s="7">
        <f>'Tableau 6'!A93</f>
        <v>92</v>
      </c>
      <c r="B95" s="11" t="str">
        <f>'Tableau 6'!B93</f>
        <v>Melons miel surgelés</v>
      </c>
      <c r="C95" s="15"/>
      <c r="D95" s="15"/>
      <c r="E95" s="15"/>
      <c r="F95" s="15"/>
      <c r="G95" s="12">
        <f t="shared" si="8"/>
        <v>0</v>
      </c>
      <c r="H95" s="12">
        <f t="shared" si="9"/>
        <v>0</v>
      </c>
      <c r="I95" s="13">
        <f t="shared" si="10"/>
        <v>0</v>
      </c>
      <c r="J95" s="13">
        <f t="shared" si="11"/>
        <v>0</v>
      </c>
      <c r="K95" s="14">
        <f>'Tableau 6'!P93</f>
        <v>0.41</v>
      </c>
      <c r="L95" s="19" t="str">
        <f t="shared" si="12"/>
        <v/>
      </c>
      <c r="M95" s="19" t="str">
        <f t="shared" si="13"/>
        <v/>
      </c>
      <c r="N95" s="20">
        <f>HLOOKUP($P$1,'Tableau 6'!$B$2:$Q$382,A95,FALSE)</f>
        <v>0.55623105871533773</v>
      </c>
      <c r="O95" s="19" t="str">
        <f t="shared" si="14"/>
        <v/>
      </c>
      <c r="P95" s="19" t="str">
        <f t="shared" si="15"/>
        <v/>
      </c>
    </row>
    <row r="96" spans="1:16" x14ac:dyDescent="0.35">
      <c r="A96" s="7">
        <f>'Tableau 6'!A94</f>
        <v>93</v>
      </c>
      <c r="B96" s="11" t="str">
        <f>'Tableau 6'!B94</f>
        <v>Melons d’eau</v>
      </c>
      <c r="C96" s="15"/>
      <c r="D96" s="15"/>
      <c r="E96" s="15"/>
      <c r="F96" s="15"/>
      <c r="G96" s="12">
        <f t="shared" si="8"/>
        <v>0</v>
      </c>
      <c r="H96" s="12">
        <f t="shared" si="9"/>
        <v>0</v>
      </c>
      <c r="I96" s="13">
        <f t="shared" si="10"/>
        <v>0</v>
      </c>
      <c r="J96" s="13">
        <f t="shared" si="11"/>
        <v>0</v>
      </c>
      <c r="K96" s="14">
        <f>'Tableau 6'!P94</f>
        <v>21.5</v>
      </c>
      <c r="L96" s="19" t="str">
        <f t="shared" si="12"/>
        <v/>
      </c>
      <c r="M96" s="19" t="str">
        <f t="shared" si="13"/>
        <v/>
      </c>
      <c r="N96" s="20">
        <f>HLOOKUP($P$1,'Tableau 6'!$B$2:$Q$382,A96,FALSE)</f>
        <v>29.051888570010625</v>
      </c>
      <c r="O96" s="19" t="str">
        <f t="shared" si="14"/>
        <v/>
      </c>
      <c r="P96" s="19" t="str">
        <f t="shared" si="15"/>
        <v/>
      </c>
    </row>
    <row r="97" spans="1:16" x14ac:dyDescent="0.35">
      <c r="A97" s="7">
        <f>'Tableau 6'!A95</f>
        <v>94</v>
      </c>
      <c r="B97" s="11" t="str">
        <f>'Tableau 6'!B95</f>
        <v>Melons d’eau frais</v>
      </c>
      <c r="C97" s="15"/>
      <c r="D97" s="15"/>
      <c r="E97" s="15"/>
      <c r="F97" s="15"/>
      <c r="G97" s="12">
        <f t="shared" si="8"/>
        <v>0</v>
      </c>
      <c r="H97" s="12">
        <f t="shared" si="9"/>
        <v>0</v>
      </c>
      <c r="I97" s="13">
        <f t="shared" si="10"/>
        <v>0</v>
      </c>
      <c r="J97" s="13">
        <f t="shared" si="11"/>
        <v>0</v>
      </c>
      <c r="K97" s="14">
        <f>'Tableau 6'!P95</f>
        <v>20.05</v>
      </c>
      <c r="L97" s="19" t="str">
        <f t="shared" si="12"/>
        <v/>
      </c>
      <c r="M97" s="19" t="str">
        <f t="shared" si="13"/>
        <v/>
      </c>
      <c r="N97" s="20">
        <f>HLOOKUP($P$1,'Tableau 6'!$B$2:$Q$382,A97,FALSE)</f>
        <v>27.163207512598259</v>
      </c>
      <c r="O97" s="19" t="str">
        <f t="shared" si="14"/>
        <v/>
      </c>
      <c r="P97" s="19" t="str">
        <f t="shared" si="15"/>
        <v/>
      </c>
    </row>
    <row r="98" spans="1:16" x14ac:dyDescent="0.35">
      <c r="A98" s="7">
        <f>'Tableau 6'!A96</f>
        <v>95</v>
      </c>
      <c r="B98" s="11" t="str">
        <f>'Tableau 6'!B96</f>
        <v>Melons d’eau surgelés</v>
      </c>
      <c r="C98" s="15"/>
      <c r="D98" s="15"/>
      <c r="E98" s="15"/>
      <c r="F98" s="15"/>
      <c r="G98" s="12">
        <f t="shared" si="8"/>
        <v>0</v>
      </c>
      <c r="H98" s="12">
        <f t="shared" si="9"/>
        <v>0</v>
      </c>
      <c r="I98" s="13">
        <f t="shared" si="10"/>
        <v>0</v>
      </c>
      <c r="J98" s="13">
        <f t="shared" si="11"/>
        <v>0</v>
      </c>
      <c r="K98" s="14">
        <f>'Tableau 6'!P96</f>
        <v>0.87</v>
      </c>
      <c r="L98" s="19" t="str">
        <f t="shared" si="12"/>
        <v/>
      </c>
      <c r="M98" s="19" t="str">
        <f t="shared" si="13"/>
        <v/>
      </c>
      <c r="N98" s="20">
        <f>HLOOKUP($P$1,'Tableau 6'!$B$2:$Q$382,A98,FALSE)</f>
        <v>1.4576202825964659</v>
      </c>
      <c r="O98" s="19" t="str">
        <f t="shared" si="14"/>
        <v/>
      </c>
      <c r="P98" s="19" t="str">
        <f t="shared" si="15"/>
        <v/>
      </c>
    </row>
    <row r="99" spans="1:16" x14ac:dyDescent="0.35">
      <c r="A99" s="7">
        <f>'Tableau 6'!A97</f>
        <v>96</v>
      </c>
      <c r="B99" s="11" t="str">
        <f>'Tableau 6'!B97</f>
        <v>Pêches</v>
      </c>
      <c r="C99" s="15"/>
      <c r="D99" s="15"/>
      <c r="E99" s="15"/>
      <c r="F99" s="15"/>
      <c r="G99" s="12">
        <f t="shared" si="8"/>
        <v>0</v>
      </c>
      <c r="H99" s="12">
        <f t="shared" si="9"/>
        <v>0</v>
      </c>
      <c r="I99" s="13">
        <f t="shared" si="10"/>
        <v>0</v>
      </c>
      <c r="J99" s="13">
        <f t="shared" si="11"/>
        <v>0</v>
      </c>
      <c r="K99" s="14">
        <f>'Tableau 6'!P97</f>
        <v>12.04</v>
      </c>
      <c r="L99" s="19" t="str">
        <f t="shared" si="12"/>
        <v/>
      </c>
      <c r="M99" s="19" t="str">
        <f t="shared" si="13"/>
        <v/>
      </c>
      <c r="N99" s="20">
        <f>HLOOKUP($P$1,'Tableau 6'!$B$2:$Q$382,A99,FALSE)</f>
        <v>15.753734655650989</v>
      </c>
      <c r="O99" s="19" t="str">
        <f t="shared" si="14"/>
        <v/>
      </c>
      <c r="P99" s="19" t="str">
        <f t="shared" si="15"/>
        <v/>
      </c>
    </row>
    <row r="100" spans="1:16" x14ac:dyDescent="0.35">
      <c r="A100" s="7">
        <f>'Tableau 6'!A98</f>
        <v>97</v>
      </c>
      <c r="B100" s="11" t="str">
        <f>'Tableau 6'!B98</f>
        <v>Pêches fraîches</v>
      </c>
      <c r="C100" s="15"/>
      <c r="D100" s="15"/>
      <c r="E100" s="15"/>
      <c r="F100" s="15"/>
      <c r="G100" s="12">
        <f t="shared" si="8"/>
        <v>0</v>
      </c>
      <c r="H100" s="12">
        <f t="shared" si="9"/>
        <v>0</v>
      </c>
      <c r="I100" s="13">
        <f t="shared" si="10"/>
        <v>0</v>
      </c>
      <c r="J100" s="13">
        <f t="shared" si="11"/>
        <v>0</v>
      </c>
      <c r="K100" s="14">
        <f>'Tableau 6'!P98</f>
        <v>6.7</v>
      </c>
      <c r="L100" s="19" t="str">
        <f t="shared" si="12"/>
        <v/>
      </c>
      <c r="M100" s="19" t="str">
        <f t="shared" si="13"/>
        <v/>
      </c>
      <c r="N100" s="20">
        <f>HLOOKUP($P$1,'Tableau 6'!$B$2:$Q$382,A100,FALSE)</f>
        <v>10.509203813409703</v>
      </c>
      <c r="O100" s="19" t="str">
        <f t="shared" si="14"/>
        <v/>
      </c>
      <c r="P100" s="19" t="str">
        <f t="shared" si="15"/>
        <v/>
      </c>
    </row>
    <row r="101" spans="1:16" x14ac:dyDescent="0.35">
      <c r="A101" s="7">
        <f>'Tableau 6'!A99</f>
        <v>98</v>
      </c>
      <c r="B101" s="11" t="str">
        <f>'Tableau 6'!B99</f>
        <v>Pêches surgelées</v>
      </c>
      <c r="C101" s="15"/>
      <c r="D101" s="15"/>
      <c r="E101" s="15"/>
      <c r="F101" s="15"/>
      <c r="G101" s="12">
        <f t="shared" si="8"/>
        <v>0</v>
      </c>
      <c r="H101" s="12">
        <f t="shared" si="9"/>
        <v>0</v>
      </c>
      <c r="I101" s="13">
        <f t="shared" si="10"/>
        <v>0</v>
      </c>
      <c r="J101" s="13">
        <f t="shared" si="11"/>
        <v>0</v>
      </c>
      <c r="K101" s="14">
        <f>'Tableau 6'!P99</f>
        <v>3.82</v>
      </c>
      <c r="L101" s="19" t="str">
        <f t="shared" si="12"/>
        <v/>
      </c>
      <c r="M101" s="19" t="str">
        <f t="shared" si="13"/>
        <v/>
      </c>
      <c r="N101" s="20">
        <f>HLOOKUP($P$1,'Tableau 6'!$B$2:$Q$382,A101,FALSE)</f>
        <v>4.5245282580571144</v>
      </c>
      <c r="O101" s="19" t="str">
        <f t="shared" si="14"/>
        <v/>
      </c>
      <c r="P101" s="19" t="str">
        <f t="shared" si="15"/>
        <v/>
      </c>
    </row>
    <row r="102" spans="1:16" x14ac:dyDescent="0.35">
      <c r="A102" s="7">
        <f>'Tableau 6'!A100</f>
        <v>99</v>
      </c>
      <c r="B102" s="11" t="str">
        <f>'Tableau 6'!B100</f>
        <v>Nectarines</v>
      </c>
      <c r="C102" s="15"/>
      <c r="D102" s="15"/>
      <c r="E102" s="15"/>
      <c r="F102" s="15"/>
      <c r="G102" s="12">
        <f t="shared" si="8"/>
        <v>0</v>
      </c>
      <c r="H102" s="12">
        <f t="shared" si="9"/>
        <v>0</v>
      </c>
      <c r="I102" s="13">
        <f t="shared" si="10"/>
        <v>0</v>
      </c>
      <c r="J102" s="13">
        <f t="shared" si="11"/>
        <v>0</v>
      </c>
      <c r="K102" s="14">
        <f>'Tableau 6'!P100</f>
        <v>10.44</v>
      </c>
      <c r="L102" s="19" t="str">
        <f t="shared" si="12"/>
        <v/>
      </c>
      <c r="M102" s="19" t="str">
        <f t="shared" si="13"/>
        <v/>
      </c>
      <c r="N102" s="20">
        <f>HLOOKUP($P$1,'Tableau 6'!$B$2:$Q$382,A102,FALSE)</f>
        <v>10.083204676274384</v>
      </c>
      <c r="O102" s="19" t="str">
        <f t="shared" si="14"/>
        <v/>
      </c>
      <c r="P102" s="19" t="str">
        <f t="shared" si="15"/>
        <v/>
      </c>
    </row>
    <row r="103" spans="1:16" x14ac:dyDescent="0.35">
      <c r="A103" s="7">
        <f>'Tableau 6'!A101</f>
        <v>100</v>
      </c>
      <c r="B103" s="11" t="str">
        <f>'Tableau 6'!B101</f>
        <v>Nectarines fraîches</v>
      </c>
      <c r="C103" s="15"/>
      <c r="D103" s="15"/>
      <c r="E103" s="15"/>
      <c r="F103" s="15"/>
      <c r="G103" s="12">
        <f t="shared" si="8"/>
        <v>0</v>
      </c>
      <c r="H103" s="12">
        <f t="shared" si="9"/>
        <v>0</v>
      </c>
      <c r="I103" s="13">
        <f t="shared" si="10"/>
        <v>0</v>
      </c>
      <c r="J103" s="13">
        <f t="shared" si="11"/>
        <v>0</v>
      </c>
      <c r="K103" s="14">
        <f>'Tableau 6'!P101</f>
        <v>9.35</v>
      </c>
      <c r="L103" s="19" t="str">
        <f t="shared" si="12"/>
        <v/>
      </c>
      <c r="M103" s="19" t="str">
        <f t="shared" si="13"/>
        <v/>
      </c>
      <c r="N103" s="20">
        <f>HLOOKUP($P$1,'Tableau 6'!$B$2:$Q$382,A103,FALSE)</f>
        <v>9.3820530252747378</v>
      </c>
      <c r="O103" s="19" t="str">
        <f t="shared" si="14"/>
        <v/>
      </c>
      <c r="P103" s="19" t="str">
        <f t="shared" si="15"/>
        <v/>
      </c>
    </row>
    <row r="104" spans="1:16" x14ac:dyDescent="0.35">
      <c r="A104" s="7">
        <f>'Tableau 6'!A102</f>
        <v>101</v>
      </c>
      <c r="B104" s="11" t="str">
        <f>'Tableau 6'!B102</f>
        <v>Nectarines surgelées</v>
      </c>
      <c r="C104" s="15"/>
      <c r="D104" s="15"/>
      <c r="E104" s="15"/>
      <c r="F104" s="15"/>
      <c r="G104" s="12">
        <f t="shared" si="8"/>
        <v>0</v>
      </c>
      <c r="H104" s="12">
        <f t="shared" si="9"/>
        <v>0</v>
      </c>
      <c r="I104" s="13">
        <f t="shared" si="10"/>
        <v>0</v>
      </c>
      <c r="J104" s="13">
        <f t="shared" si="11"/>
        <v>0</v>
      </c>
      <c r="K104" s="14">
        <f>'Tableau 6'!P102</f>
        <v>0.38</v>
      </c>
      <c r="L104" s="19" t="str">
        <f t="shared" si="12"/>
        <v/>
      </c>
      <c r="M104" s="19" t="str">
        <f t="shared" si="13"/>
        <v/>
      </c>
      <c r="N104" s="20">
        <f>HLOOKUP($P$1,'Tableau 6'!$B$2:$Q$382,A104,FALSE)</f>
        <v>0.3631108055824453</v>
      </c>
      <c r="O104" s="19" t="str">
        <f t="shared" si="14"/>
        <v/>
      </c>
      <c r="P104" s="19" t="str">
        <f t="shared" si="15"/>
        <v/>
      </c>
    </row>
    <row r="105" spans="1:16" x14ac:dyDescent="0.35">
      <c r="A105" s="7">
        <f>'Tableau 6'!A103</f>
        <v>102</v>
      </c>
      <c r="B105" s="11" t="str">
        <f>'Tableau 6'!B103</f>
        <v>Petits fruits</v>
      </c>
      <c r="C105" s="15"/>
      <c r="D105" s="15"/>
      <c r="E105" s="15"/>
      <c r="F105" s="15"/>
      <c r="G105" s="12">
        <f t="shared" si="8"/>
        <v>0</v>
      </c>
      <c r="H105" s="12">
        <f t="shared" si="9"/>
        <v>0</v>
      </c>
      <c r="I105" s="13">
        <f t="shared" si="10"/>
        <v>0</v>
      </c>
      <c r="J105" s="13">
        <f t="shared" si="11"/>
        <v>0</v>
      </c>
      <c r="K105" s="14">
        <f>'Tableau 6'!P103</f>
        <v>77.47825905430193</v>
      </c>
      <c r="L105" s="19" t="str">
        <f t="shared" si="12"/>
        <v/>
      </c>
      <c r="M105" s="19" t="str">
        <f t="shared" si="13"/>
        <v/>
      </c>
      <c r="N105" s="20">
        <f>HLOOKUP($P$1,'Tableau 6'!$B$2:$Q$382,A105,FALSE)</f>
        <v>75.671242730862062</v>
      </c>
      <c r="O105" s="19" t="str">
        <f t="shared" si="14"/>
        <v/>
      </c>
      <c r="P105" s="19" t="str">
        <f t="shared" si="15"/>
        <v/>
      </c>
    </row>
    <row r="106" spans="1:16" x14ac:dyDescent="0.35">
      <c r="A106" s="7">
        <f>'Tableau 6'!A104</f>
        <v>103</v>
      </c>
      <c r="B106" s="11" t="str">
        <f>'Tableau 6'!B104</f>
        <v>Fraises</v>
      </c>
      <c r="C106" s="15"/>
      <c r="D106" s="15"/>
      <c r="E106" s="15"/>
      <c r="F106" s="15"/>
      <c r="G106" s="12">
        <f t="shared" si="8"/>
        <v>0</v>
      </c>
      <c r="H106" s="12">
        <f t="shared" si="9"/>
        <v>0</v>
      </c>
      <c r="I106" s="13">
        <f t="shared" si="10"/>
        <v>0</v>
      </c>
      <c r="J106" s="13">
        <f t="shared" si="11"/>
        <v>0</v>
      </c>
      <c r="K106" s="14">
        <f>'Tableau 6'!P104</f>
        <v>60.227620001870562</v>
      </c>
      <c r="L106" s="19" t="str">
        <f t="shared" si="12"/>
        <v/>
      </c>
      <c r="M106" s="19" t="str">
        <f t="shared" si="13"/>
        <v/>
      </c>
      <c r="N106" s="20">
        <f>HLOOKUP($P$1,'Tableau 6'!$B$2:$Q$382,A106,FALSE)</f>
        <v>59.007678541110934</v>
      </c>
      <c r="O106" s="19" t="str">
        <f t="shared" si="14"/>
        <v/>
      </c>
      <c r="P106" s="19" t="str">
        <f t="shared" si="15"/>
        <v/>
      </c>
    </row>
    <row r="107" spans="1:16" x14ac:dyDescent="0.35">
      <c r="A107" s="7">
        <f>'Tableau 6'!A105</f>
        <v>104</v>
      </c>
      <c r="B107" s="11" t="str">
        <f>'Tableau 6'!B105</f>
        <v>Fraises fraîches</v>
      </c>
      <c r="C107" s="15"/>
      <c r="D107" s="15"/>
      <c r="E107" s="15"/>
      <c r="F107" s="15"/>
      <c r="G107" s="12">
        <f t="shared" si="8"/>
        <v>0</v>
      </c>
      <c r="H107" s="12">
        <f t="shared" si="9"/>
        <v>0</v>
      </c>
      <c r="I107" s="13">
        <f t="shared" si="10"/>
        <v>0</v>
      </c>
      <c r="J107" s="13">
        <f t="shared" si="11"/>
        <v>0</v>
      </c>
      <c r="K107" s="14">
        <f>'Tableau 6'!P105</f>
        <v>52.351333842674805</v>
      </c>
      <c r="L107" s="19" t="str">
        <f t="shared" si="12"/>
        <v/>
      </c>
      <c r="M107" s="19" t="str">
        <f t="shared" si="13"/>
        <v/>
      </c>
      <c r="N107" s="20">
        <f>HLOOKUP($P$1,'Tableau 6'!$B$2:$Q$382,A107,FALSE)</f>
        <v>51.245689178491524</v>
      </c>
      <c r="O107" s="19" t="str">
        <f t="shared" si="14"/>
        <v/>
      </c>
      <c r="P107" s="19" t="str">
        <f t="shared" si="15"/>
        <v/>
      </c>
    </row>
    <row r="108" spans="1:16" x14ac:dyDescent="0.35">
      <c r="A108" s="7">
        <f>'Tableau 6'!A106</f>
        <v>105</v>
      </c>
      <c r="B108" s="11" t="str">
        <f>'Tableau 6'!B106</f>
        <v>Fraises surgelées</v>
      </c>
      <c r="C108" s="15"/>
      <c r="D108" s="15"/>
      <c r="E108" s="15"/>
      <c r="F108" s="15"/>
      <c r="G108" s="12">
        <f t="shared" si="8"/>
        <v>0</v>
      </c>
      <c r="H108" s="12">
        <f t="shared" si="9"/>
        <v>0</v>
      </c>
      <c r="I108" s="13">
        <f t="shared" si="10"/>
        <v>0</v>
      </c>
      <c r="J108" s="13">
        <f t="shared" si="11"/>
        <v>0</v>
      </c>
      <c r="K108" s="14">
        <f>'Tableau 6'!P106</f>
        <v>17.850237885398133</v>
      </c>
      <c r="L108" s="19" t="str">
        <f t="shared" si="12"/>
        <v/>
      </c>
      <c r="M108" s="19" t="str">
        <f t="shared" si="13"/>
        <v/>
      </c>
      <c r="N108" s="20">
        <f>HLOOKUP($P$1,'Tableau 6'!$B$2:$Q$382,A108,FALSE)</f>
        <v>20.009294141782025</v>
      </c>
      <c r="O108" s="19" t="str">
        <f t="shared" si="14"/>
        <v/>
      </c>
      <c r="P108" s="19" t="str">
        <f t="shared" si="15"/>
        <v/>
      </c>
    </row>
    <row r="109" spans="1:16" x14ac:dyDescent="0.35">
      <c r="A109" s="7">
        <f>'Tableau 6'!A107</f>
        <v>106</v>
      </c>
      <c r="B109" s="11" t="str">
        <f>'Tableau 6'!B107</f>
        <v>Fraises séchées</v>
      </c>
      <c r="C109" s="15"/>
      <c r="D109" s="15"/>
      <c r="E109" s="15"/>
      <c r="F109" s="15"/>
      <c r="G109" s="12">
        <f t="shared" si="8"/>
        <v>0</v>
      </c>
      <c r="H109" s="12">
        <f t="shared" si="9"/>
        <v>0</v>
      </c>
      <c r="I109" s="13">
        <f t="shared" si="10"/>
        <v>0</v>
      </c>
      <c r="J109" s="13">
        <f t="shared" si="11"/>
        <v>0</v>
      </c>
      <c r="K109" s="14">
        <f>'Tableau 6'!P107</f>
        <v>1.9691074548278884</v>
      </c>
      <c r="L109" s="19" t="str">
        <f t="shared" si="12"/>
        <v/>
      </c>
      <c r="M109" s="19" t="str">
        <f t="shared" si="13"/>
        <v/>
      </c>
      <c r="N109" s="20">
        <f>HLOOKUP($P$1,'Tableau 6'!$B$2:$Q$382,A109,FALSE)</f>
        <v>1.6446143731519913</v>
      </c>
      <c r="O109" s="19" t="str">
        <f t="shared" si="14"/>
        <v/>
      </c>
      <c r="P109" s="19" t="str">
        <f t="shared" si="15"/>
        <v/>
      </c>
    </row>
    <row r="110" spans="1:16" x14ac:dyDescent="0.35">
      <c r="A110" s="7">
        <f>'Tableau 6'!A108</f>
        <v>107</v>
      </c>
      <c r="B110" s="11" t="str">
        <f>'Tableau 6'!B108</f>
        <v>Framboises</v>
      </c>
      <c r="C110" s="15"/>
      <c r="D110" s="15"/>
      <c r="E110" s="15"/>
      <c r="F110" s="15"/>
      <c r="G110" s="12">
        <f t="shared" si="8"/>
        <v>0</v>
      </c>
      <c r="H110" s="12">
        <f t="shared" si="9"/>
        <v>0</v>
      </c>
      <c r="I110" s="13">
        <f t="shared" si="10"/>
        <v>0</v>
      </c>
      <c r="J110" s="13">
        <f t="shared" si="11"/>
        <v>0</v>
      </c>
      <c r="K110" s="14">
        <f>'Tableau 6'!P108</f>
        <v>37.821231535834968</v>
      </c>
      <c r="L110" s="19" t="str">
        <f t="shared" si="12"/>
        <v/>
      </c>
      <c r="M110" s="19" t="str">
        <f t="shared" si="13"/>
        <v/>
      </c>
      <c r="N110" s="20">
        <f>HLOOKUP($P$1,'Tableau 6'!$B$2:$Q$382,A110,FALSE)</f>
        <v>37.045211422705727</v>
      </c>
      <c r="O110" s="19" t="str">
        <f t="shared" si="14"/>
        <v/>
      </c>
      <c r="P110" s="19" t="str">
        <f t="shared" si="15"/>
        <v/>
      </c>
    </row>
    <row r="111" spans="1:16" x14ac:dyDescent="0.35">
      <c r="A111" s="7">
        <f>'Tableau 6'!A109</f>
        <v>108</v>
      </c>
      <c r="B111" s="11" t="str">
        <f>'Tableau 6'!B109</f>
        <v>Framboises fraîches</v>
      </c>
      <c r="C111" s="15"/>
      <c r="D111" s="15"/>
      <c r="E111" s="15"/>
      <c r="F111" s="15"/>
      <c r="G111" s="12">
        <f t="shared" si="8"/>
        <v>0</v>
      </c>
      <c r="H111" s="12">
        <f t="shared" si="9"/>
        <v>0</v>
      </c>
      <c r="I111" s="13">
        <f t="shared" si="10"/>
        <v>0</v>
      </c>
      <c r="J111" s="13">
        <f t="shared" si="11"/>
        <v>0</v>
      </c>
      <c r="K111" s="14">
        <f>'Tableau 6'!P109</f>
        <v>30.823365680788271</v>
      </c>
      <c r="L111" s="19" t="str">
        <f t="shared" si="12"/>
        <v/>
      </c>
      <c r="M111" s="19" t="str">
        <f t="shared" si="13"/>
        <v/>
      </c>
      <c r="N111" s="20">
        <f>HLOOKUP($P$1,'Tableau 6'!$B$2:$Q$382,A111,FALSE)</f>
        <v>28.865281563529177</v>
      </c>
      <c r="O111" s="19" t="str">
        <f t="shared" si="14"/>
        <v/>
      </c>
      <c r="P111" s="19" t="str">
        <f t="shared" si="15"/>
        <v/>
      </c>
    </row>
    <row r="112" spans="1:16" x14ac:dyDescent="0.35">
      <c r="A112" s="7">
        <f>'Tableau 6'!A110</f>
        <v>109</v>
      </c>
      <c r="B112" s="11" t="str">
        <f>'Tableau 6'!B110</f>
        <v>Framboises surgelées</v>
      </c>
      <c r="C112" s="15"/>
      <c r="D112" s="15"/>
      <c r="E112" s="15"/>
      <c r="F112" s="15"/>
      <c r="G112" s="12">
        <f t="shared" si="8"/>
        <v>0</v>
      </c>
      <c r="H112" s="12">
        <f t="shared" si="9"/>
        <v>0</v>
      </c>
      <c r="I112" s="13">
        <f t="shared" si="10"/>
        <v>0</v>
      </c>
      <c r="J112" s="13">
        <f t="shared" si="11"/>
        <v>0</v>
      </c>
      <c r="K112" s="14">
        <f>'Tableau 6'!P110</f>
        <v>10.488359841708011</v>
      </c>
      <c r="L112" s="19" t="str">
        <f t="shared" si="12"/>
        <v/>
      </c>
      <c r="M112" s="19" t="str">
        <f t="shared" si="13"/>
        <v/>
      </c>
      <c r="N112" s="20">
        <f>HLOOKUP($P$1,'Tableau 6'!$B$2:$Q$382,A112,FALSE)</f>
        <v>11.95661950953845</v>
      </c>
      <c r="O112" s="19" t="str">
        <f t="shared" si="14"/>
        <v/>
      </c>
      <c r="P112" s="19" t="str">
        <f t="shared" si="15"/>
        <v/>
      </c>
    </row>
    <row r="113" spans="1:16" x14ac:dyDescent="0.35">
      <c r="A113" s="7">
        <f>'Tableau 6'!A111</f>
        <v>110</v>
      </c>
      <c r="B113" s="11" t="str">
        <f>'Tableau 6'!B111</f>
        <v>Framboises séchées</v>
      </c>
      <c r="C113" s="15"/>
      <c r="D113" s="15"/>
      <c r="E113" s="15"/>
      <c r="F113" s="15"/>
      <c r="G113" s="12">
        <f t="shared" si="8"/>
        <v>0</v>
      </c>
      <c r="H113" s="12">
        <f t="shared" si="9"/>
        <v>0</v>
      </c>
      <c r="I113" s="13">
        <f t="shared" si="10"/>
        <v>0</v>
      </c>
      <c r="J113" s="13">
        <f t="shared" si="11"/>
        <v>0</v>
      </c>
      <c r="K113" s="14">
        <f>'Tableau 6'!P111</f>
        <v>0.77102473116521064</v>
      </c>
      <c r="L113" s="19" t="str">
        <f t="shared" si="12"/>
        <v/>
      </c>
      <c r="M113" s="19" t="str">
        <f t="shared" si="13"/>
        <v/>
      </c>
      <c r="N113" s="20">
        <f>HLOOKUP($P$1,'Tableau 6'!$B$2:$Q$382,A113,FALSE)</f>
        <v>0.66077459092114266</v>
      </c>
      <c r="O113" s="19" t="str">
        <f t="shared" si="14"/>
        <v/>
      </c>
      <c r="P113" s="19" t="str">
        <f t="shared" si="15"/>
        <v/>
      </c>
    </row>
    <row r="114" spans="1:16" x14ac:dyDescent="0.35">
      <c r="A114" s="7">
        <f>'Tableau 6'!A112</f>
        <v>111</v>
      </c>
      <c r="B114" s="11" t="str">
        <f>'Tableau 6'!B112</f>
        <v>Bleuets</v>
      </c>
      <c r="C114" s="15"/>
      <c r="D114" s="15"/>
      <c r="E114" s="15"/>
      <c r="F114" s="15"/>
      <c r="G114" s="12">
        <f t="shared" si="8"/>
        <v>0</v>
      </c>
      <c r="H114" s="12">
        <f t="shared" si="9"/>
        <v>0</v>
      </c>
      <c r="I114" s="13">
        <f t="shared" si="10"/>
        <v>0</v>
      </c>
      <c r="J114" s="13">
        <f t="shared" si="11"/>
        <v>0</v>
      </c>
      <c r="K114" s="14">
        <f>'Tableau 6'!P112</f>
        <v>51.847099656059584</v>
      </c>
      <c r="L114" s="19" t="str">
        <f t="shared" si="12"/>
        <v/>
      </c>
      <c r="M114" s="19" t="str">
        <f t="shared" si="13"/>
        <v/>
      </c>
      <c r="N114" s="20">
        <f>HLOOKUP($P$1,'Tableau 6'!$B$2:$Q$382,A114,FALSE)</f>
        <v>47.688847275438583</v>
      </c>
      <c r="O114" s="19" t="str">
        <f t="shared" si="14"/>
        <v/>
      </c>
      <c r="P114" s="19" t="str">
        <f t="shared" si="15"/>
        <v/>
      </c>
    </row>
    <row r="115" spans="1:16" x14ac:dyDescent="0.35">
      <c r="A115" s="7">
        <f>'Tableau 6'!A113</f>
        <v>112</v>
      </c>
      <c r="B115" s="11" t="str">
        <f>'Tableau 6'!B113</f>
        <v>Bleuets frais</v>
      </c>
      <c r="C115" s="15"/>
      <c r="D115" s="15"/>
      <c r="E115" s="15"/>
      <c r="F115" s="15"/>
      <c r="G115" s="12">
        <f t="shared" si="8"/>
        <v>0</v>
      </c>
      <c r="H115" s="12">
        <f t="shared" si="9"/>
        <v>0</v>
      </c>
      <c r="I115" s="13">
        <f t="shared" si="10"/>
        <v>0</v>
      </c>
      <c r="J115" s="13">
        <f t="shared" si="11"/>
        <v>0</v>
      </c>
      <c r="K115" s="14">
        <f>'Tableau 6'!P113</f>
        <v>38.603316770080127</v>
      </c>
      <c r="L115" s="19" t="str">
        <f t="shared" si="12"/>
        <v/>
      </c>
      <c r="M115" s="19" t="str">
        <f t="shared" si="13"/>
        <v/>
      </c>
      <c r="N115" s="20">
        <f>HLOOKUP($P$1,'Tableau 6'!$B$2:$Q$382,A115,FALSE)</f>
        <v>33.315472928409385</v>
      </c>
      <c r="O115" s="19" t="str">
        <f t="shared" si="14"/>
        <v/>
      </c>
      <c r="P115" s="19" t="str">
        <f t="shared" si="15"/>
        <v/>
      </c>
    </row>
    <row r="116" spans="1:16" x14ac:dyDescent="0.35">
      <c r="A116" s="7">
        <f>'Tableau 6'!A114</f>
        <v>113</v>
      </c>
      <c r="B116" s="11" t="str">
        <f>'Tableau 6'!B114</f>
        <v xml:space="preserve">Bleuets surgelés </v>
      </c>
      <c r="C116" s="15"/>
      <c r="D116" s="15"/>
      <c r="E116" s="15"/>
      <c r="F116" s="15"/>
      <c r="G116" s="12">
        <f t="shared" si="8"/>
        <v>0</v>
      </c>
      <c r="H116" s="12">
        <f t="shared" si="9"/>
        <v>0</v>
      </c>
      <c r="I116" s="13">
        <f t="shared" si="10"/>
        <v>0</v>
      </c>
      <c r="J116" s="13">
        <f t="shared" si="11"/>
        <v>0</v>
      </c>
      <c r="K116" s="14">
        <f>'Tableau 6'!P114</f>
        <v>22.139566051482255</v>
      </c>
      <c r="L116" s="19" t="str">
        <f t="shared" si="12"/>
        <v/>
      </c>
      <c r="M116" s="19" t="str">
        <f t="shared" si="13"/>
        <v/>
      </c>
      <c r="N116" s="20">
        <f>HLOOKUP($P$1,'Tableau 6'!$B$2:$Q$382,A116,FALSE)</f>
        <v>23.085499372096859</v>
      </c>
      <c r="O116" s="19" t="str">
        <f t="shared" si="14"/>
        <v/>
      </c>
      <c r="P116" s="19" t="str">
        <f t="shared" si="15"/>
        <v/>
      </c>
    </row>
    <row r="117" spans="1:16" x14ac:dyDescent="0.35">
      <c r="A117" s="7">
        <f>'Tableau 6'!A115</f>
        <v>114</v>
      </c>
      <c r="B117" s="11" t="str">
        <f>'Tableau 6'!B115</f>
        <v>Bleuets séchés</v>
      </c>
      <c r="C117" s="15"/>
      <c r="D117" s="15"/>
      <c r="E117" s="15"/>
      <c r="F117" s="15"/>
      <c r="G117" s="12">
        <f t="shared" si="8"/>
        <v>0</v>
      </c>
      <c r="H117" s="12">
        <f t="shared" si="9"/>
        <v>0</v>
      </c>
      <c r="I117" s="13">
        <f t="shared" si="10"/>
        <v>0</v>
      </c>
      <c r="J117" s="13">
        <f t="shared" si="11"/>
        <v>0</v>
      </c>
      <c r="K117" s="14">
        <f>'Tableau 6'!P115</f>
        <v>1.6602490670228713</v>
      </c>
      <c r="L117" s="19" t="str">
        <f t="shared" si="12"/>
        <v/>
      </c>
      <c r="M117" s="19" t="str">
        <f t="shared" si="13"/>
        <v/>
      </c>
      <c r="N117" s="20">
        <f>HLOOKUP($P$1,'Tableau 6'!$B$2:$Q$382,A117,FALSE)</f>
        <v>0.85904256503365617</v>
      </c>
      <c r="O117" s="19" t="str">
        <f t="shared" si="14"/>
        <v/>
      </c>
      <c r="P117" s="19" t="str">
        <f t="shared" si="15"/>
        <v/>
      </c>
    </row>
    <row r="118" spans="1:16" x14ac:dyDescent="0.35">
      <c r="A118" s="7">
        <f>'Tableau 6'!A116</f>
        <v>115</v>
      </c>
      <c r="B118" s="11" t="str">
        <f>'Tableau 6'!B116</f>
        <v>Mûres</v>
      </c>
      <c r="C118" s="15"/>
      <c r="D118" s="15"/>
      <c r="E118" s="15"/>
      <c r="F118" s="15"/>
      <c r="G118" s="12">
        <f t="shared" si="8"/>
        <v>0</v>
      </c>
      <c r="H118" s="12">
        <f t="shared" si="9"/>
        <v>0</v>
      </c>
      <c r="I118" s="13">
        <f t="shared" si="10"/>
        <v>0</v>
      </c>
      <c r="J118" s="13">
        <f t="shared" si="11"/>
        <v>0</v>
      </c>
      <c r="K118" s="14">
        <f>'Tableau 6'!P116</f>
        <v>17.744897146789935</v>
      </c>
      <c r="L118" s="19" t="str">
        <f t="shared" si="12"/>
        <v/>
      </c>
      <c r="M118" s="19" t="str">
        <f t="shared" si="13"/>
        <v/>
      </c>
      <c r="N118" s="20">
        <f>HLOOKUP($P$1,'Tableau 6'!$B$2:$Q$382,A118,FALSE)</f>
        <v>18.989277379919304</v>
      </c>
      <c r="O118" s="19" t="str">
        <f t="shared" si="14"/>
        <v/>
      </c>
      <c r="P118" s="19" t="str">
        <f t="shared" si="15"/>
        <v/>
      </c>
    </row>
    <row r="119" spans="1:16" x14ac:dyDescent="0.35">
      <c r="A119" s="7">
        <f>'Tableau 6'!A117</f>
        <v>116</v>
      </c>
      <c r="B119" s="11" t="str">
        <f>'Tableau 6'!B117</f>
        <v xml:space="preserve">Mûres fraîches </v>
      </c>
      <c r="C119" s="15"/>
      <c r="D119" s="15"/>
      <c r="E119" s="15"/>
      <c r="F119" s="15"/>
      <c r="G119" s="12">
        <f t="shared" si="8"/>
        <v>0</v>
      </c>
      <c r="H119" s="12">
        <f t="shared" si="9"/>
        <v>0</v>
      </c>
      <c r="I119" s="13">
        <f t="shared" si="10"/>
        <v>0</v>
      </c>
      <c r="J119" s="13">
        <f t="shared" si="11"/>
        <v>0</v>
      </c>
      <c r="K119" s="14">
        <f>'Tableau 6'!P117</f>
        <v>13.065454187499032</v>
      </c>
      <c r="L119" s="19" t="str">
        <f t="shared" si="12"/>
        <v/>
      </c>
      <c r="M119" s="19" t="str">
        <f t="shared" si="13"/>
        <v/>
      </c>
      <c r="N119" s="20">
        <f>HLOOKUP($P$1,'Tableau 6'!$B$2:$Q$382,A119,FALSE)</f>
        <v>12.106929148564786</v>
      </c>
      <c r="O119" s="19" t="str">
        <f t="shared" si="14"/>
        <v/>
      </c>
      <c r="P119" s="19" t="str">
        <f t="shared" si="15"/>
        <v/>
      </c>
    </row>
    <row r="120" spans="1:16" x14ac:dyDescent="0.35">
      <c r="A120" s="7">
        <f>'Tableau 6'!A118</f>
        <v>117</v>
      </c>
      <c r="B120" s="11" t="str">
        <f>'Tableau 6'!B118</f>
        <v>Mûres surgelées</v>
      </c>
      <c r="C120" s="15"/>
      <c r="D120" s="15"/>
      <c r="E120" s="15"/>
      <c r="F120" s="15"/>
      <c r="G120" s="12">
        <f t="shared" si="8"/>
        <v>0</v>
      </c>
      <c r="H120" s="12">
        <f t="shared" si="9"/>
        <v>0</v>
      </c>
      <c r="I120" s="13">
        <f t="shared" si="10"/>
        <v>0</v>
      </c>
      <c r="J120" s="13">
        <f t="shared" si="11"/>
        <v>0</v>
      </c>
      <c r="K120" s="14">
        <f>'Tableau 6'!P118</f>
        <v>5.3140096180426273</v>
      </c>
      <c r="L120" s="19" t="str">
        <f t="shared" si="12"/>
        <v/>
      </c>
      <c r="M120" s="19" t="str">
        <f t="shared" si="13"/>
        <v/>
      </c>
      <c r="N120" s="20">
        <f>HLOOKUP($P$1,'Tableau 6'!$B$2:$Q$382,A120,FALSE)</f>
        <v>7.533837796640479</v>
      </c>
      <c r="O120" s="19" t="str">
        <f t="shared" si="14"/>
        <v/>
      </c>
      <c r="P120" s="19" t="str">
        <f t="shared" si="15"/>
        <v/>
      </c>
    </row>
    <row r="121" spans="1:16" x14ac:dyDescent="0.35">
      <c r="A121" s="7">
        <f>'Tableau 6'!A119</f>
        <v>118</v>
      </c>
      <c r="B121" s="11" t="str">
        <f>'Tableau 6'!B119</f>
        <v>Mûres séchées</v>
      </c>
      <c r="C121" s="15"/>
      <c r="D121" s="15"/>
      <c r="E121" s="15"/>
      <c r="F121" s="15"/>
      <c r="G121" s="12">
        <f t="shared" si="8"/>
        <v>0</v>
      </c>
      <c r="H121" s="12">
        <f t="shared" si="9"/>
        <v>0</v>
      </c>
      <c r="I121" s="13">
        <f t="shared" si="10"/>
        <v>0</v>
      </c>
      <c r="J121" s="13">
        <f t="shared" si="11"/>
        <v>0</v>
      </c>
      <c r="K121" s="14">
        <f>'Tableau 6'!P119</f>
        <v>0.2285471315493495</v>
      </c>
      <c r="L121" s="19" t="str">
        <f t="shared" si="12"/>
        <v/>
      </c>
      <c r="M121" s="19" t="str">
        <f t="shared" si="13"/>
        <v/>
      </c>
      <c r="N121" s="20">
        <f>HLOOKUP($P$1,'Tableau 6'!$B$2:$Q$382,A121,FALSE)</f>
        <v>0.13831076624818642</v>
      </c>
      <c r="O121" s="19" t="str">
        <f t="shared" si="14"/>
        <v/>
      </c>
      <c r="P121" s="19" t="str">
        <f t="shared" si="15"/>
        <v/>
      </c>
    </row>
    <row r="122" spans="1:16" x14ac:dyDescent="0.35">
      <c r="A122" s="7">
        <f>'Tableau 6'!A120</f>
        <v>119</v>
      </c>
      <c r="B122" s="11" t="str">
        <f>'Tableau 6'!B120</f>
        <v>Noix de coco</v>
      </c>
      <c r="C122" s="15"/>
      <c r="D122" s="15"/>
      <c r="E122" s="15"/>
      <c r="F122" s="15"/>
      <c r="G122" s="12">
        <f t="shared" si="8"/>
        <v>0</v>
      </c>
      <c r="H122" s="12">
        <f t="shared" si="9"/>
        <v>0</v>
      </c>
      <c r="I122" s="13">
        <f t="shared" si="10"/>
        <v>0</v>
      </c>
      <c r="J122" s="13">
        <f t="shared" si="11"/>
        <v>0</v>
      </c>
      <c r="K122" s="14">
        <f>'Tableau 6'!P120</f>
        <v>8.0606013379111072</v>
      </c>
      <c r="L122" s="19" t="str">
        <f t="shared" si="12"/>
        <v/>
      </c>
      <c r="M122" s="19" t="str">
        <f t="shared" si="13"/>
        <v/>
      </c>
      <c r="N122" s="20">
        <f>HLOOKUP($P$1,'Tableau 6'!$B$2:$Q$382,A122,FALSE)</f>
        <v>8.6064696099619269</v>
      </c>
      <c r="O122" s="19" t="str">
        <f t="shared" si="14"/>
        <v/>
      </c>
      <c r="P122" s="19" t="str">
        <f t="shared" si="15"/>
        <v/>
      </c>
    </row>
    <row r="123" spans="1:16" x14ac:dyDescent="0.35">
      <c r="A123" s="7">
        <f>'Tableau 6'!A121</f>
        <v>120</v>
      </c>
      <c r="B123" s="11" t="str">
        <f>'Tableau 6'!B121</f>
        <v>Noix de coco fraîches</v>
      </c>
      <c r="C123" s="15"/>
      <c r="D123" s="15"/>
      <c r="E123" s="15"/>
      <c r="F123" s="15"/>
      <c r="G123" s="12">
        <f t="shared" si="8"/>
        <v>0</v>
      </c>
      <c r="H123" s="12">
        <f t="shared" si="9"/>
        <v>0</v>
      </c>
      <c r="I123" s="13">
        <f t="shared" si="10"/>
        <v>0</v>
      </c>
      <c r="J123" s="13">
        <f t="shared" si="11"/>
        <v>0</v>
      </c>
      <c r="K123" s="14">
        <f>'Tableau 6'!P121</f>
        <v>2.5703261877372414</v>
      </c>
      <c r="L123" s="19" t="str">
        <f t="shared" si="12"/>
        <v/>
      </c>
      <c r="M123" s="19" t="str">
        <f t="shared" si="13"/>
        <v/>
      </c>
      <c r="N123" s="20">
        <f>HLOOKUP($P$1,'Tableau 6'!$B$2:$Q$382,A123,FALSE)</f>
        <v>3.0006576022171463</v>
      </c>
      <c r="O123" s="19" t="str">
        <f t="shared" si="14"/>
        <v/>
      </c>
      <c r="P123" s="19" t="str">
        <f t="shared" si="15"/>
        <v/>
      </c>
    </row>
    <row r="124" spans="1:16" x14ac:dyDescent="0.35">
      <c r="A124" s="7">
        <f>'Tableau 6'!A122</f>
        <v>121</v>
      </c>
      <c r="B124" s="11" t="str">
        <f>'Tableau 6'!B122</f>
        <v>Noix de coco surgelées</v>
      </c>
      <c r="C124" s="15"/>
      <c r="D124" s="15"/>
      <c r="E124" s="15"/>
      <c r="F124" s="15"/>
      <c r="G124" s="12">
        <f t="shared" si="8"/>
        <v>0</v>
      </c>
      <c r="H124" s="12">
        <f t="shared" si="9"/>
        <v>0</v>
      </c>
      <c r="I124" s="13">
        <f t="shared" si="10"/>
        <v>0</v>
      </c>
      <c r="J124" s="13">
        <f t="shared" si="11"/>
        <v>0</v>
      </c>
      <c r="K124" s="14">
        <f>'Tableau 6'!P122</f>
        <v>1.0073435722913469</v>
      </c>
      <c r="L124" s="19" t="str">
        <f t="shared" si="12"/>
        <v/>
      </c>
      <c r="M124" s="19" t="str">
        <f t="shared" si="13"/>
        <v/>
      </c>
      <c r="N124" s="20">
        <f>HLOOKUP($P$1,'Tableau 6'!$B$2:$Q$382,A124,FALSE)</f>
        <v>1.1668673824999063</v>
      </c>
      <c r="O124" s="19" t="str">
        <f t="shared" si="14"/>
        <v/>
      </c>
      <c r="P124" s="19" t="str">
        <f t="shared" si="15"/>
        <v/>
      </c>
    </row>
    <row r="125" spans="1:16" x14ac:dyDescent="0.35">
      <c r="A125" s="7">
        <f>'Tableau 6'!A123</f>
        <v>122</v>
      </c>
      <c r="B125" s="11" t="str">
        <f>'Tableau 6'!B123</f>
        <v>Noix de coco séchées</v>
      </c>
      <c r="C125" s="15"/>
      <c r="D125" s="15"/>
      <c r="E125" s="15"/>
      <c r="F125" s="15"/>
      <c r="G125" s="12">
        <f t="shared" si="8"/>
        <v>0</v>
      </c>
      <c r="H125" s="12">
        <f t="shared" si="9"/>
        <v>0</v>
      </c>
      <c r="I125" s="13">
        <f t="shared" si="10"/>
        <v>0</v>
      </c>
      <c r="J125" s="13">
        <f t="shared" si="11"/>
        <v>0</v>
      </c>
      <c r="K125" s="14">
        <f>'Tableau 6'!P123</f>
        <v>5.2812270127905325</v>
      </c>
      <c r="L125" s="19" t="str">
        <f t="shared" si="12"/>
        <v/>
      </c>
      <c r="M125" s="19" t="str">
        <f t="shared" si="13"/>
        <v/>
      </c>
      <c r="N125" s="20">
        <f>HLOOKUP($P$1,'Tableau 6'!$B$2:$Q$382,A125,FALSE)</f>
        <v>4.7250592830473961</v>
      </c>
      <c r="O125" s="19" t="str">
        <f t="shared" si="14"/>
        <v/>
      </c>
      <c r="P125" s="19" t="str">
        <f t="shared" si="15"/>
        <v/>
      </c>
    </row>
    <row r="126" spans="1:16" x14ac:dyDescent="0.35">
      <c r="A126" s="7">
        <f>'Tableau 6'!A124</f>
        <v>123</v>
      </c>
      <c r="B126" s="11" t="str">
        <f>'Tableau 6'!B124</f>
        <v>Pommes*</v>
      </c>
      <c r="C126" s="15"/>
      <c r="D126" s="15"/>
      <c r="E126" s="15"/>
      <c r="F126" s="15"/>
      <c r="G126" s="12">
        <f t="shared" si="8"/>
        <v>0</v>
      </c>
      <c r="H126" s="12">
        <f t="shared" si="9"/>
        <v>0</v>
      </c>
      <c r="I126" s="13">
        <f t="shared" si="10"/>
        <v>0</v>
      </c>
      <c r="J126" s="13">
        <f t="shared" si="11"/>
        <v>0</v>
      </c>
      <c r="K126" s="14">
        <f>'Tableau 6'!P124</f>
        <v>72.3</v>
      </c>
      <c r="L126" s="19" t="str">
        <f t="shared" si="12"/>
        <v/>
      </c>
      <c r="M126" s="19" t="str">
        <f t="shared" si="13"/>
        <v/>
      </c>
      <c r="N126" s="20">
        <f>HLOOKUP($P$1,'Tableau 6'!$B$2:$Q$382,A126,FALSE)</f>
        <v>73.2</v>
      </c>
      <c r="O126" s="19" t="str">
        <f t="shared" si="14"/>
        <v/>
      </c>
      <c r="P126" s="19" t="str">
        <f t="shared" si="15"/>
        <v/>
      </c>
    </row>
    <row r="127" spans="1:16" x14ac:dyDescent="0.35">
      <c r="A127" s="7">
        <f>'Tableau 6'!A125</f>
        <v>124</v>
      </c>
      <c r="B127" s="11" t="str">
        <f>'Tableau 6'!B125</f>
        <v>Poires*</v>
      </c>
      <c r="C127" s="15"/>
      <c r="D127" s="15"/>
      <c r="E127" s="15"/>
      <c r="F127" s="15"/>
      <c r="G127" s="12">
        <f t="shared" si="8"/>
        <v>0</v>
      </c>
      <c r="H127" s="12">
        <f t="shared" si="9"/>
        <v>0</v>
      </c>
      <c r="I127" s="13">
        <f t="shared" si="10"/>
        <v>0</v>
      </c>
      <c r="J127" s="13">
        <f t="shared" si="11"/>
        <v>0</v>
      </c>
      <c r="K127" s="14">
        <f>'Tableau 6'!P125</f>
        <v>23.9</v>
      </c>
      <c r="L127" s="19" t="str">
        <f t="shared" si="12"/>
        <v/>
      </c>
      <c r="M127" s="19" t="str">
        <f t="shared" si="13"/>
        <v/>
      </c>
      <c r="N127" s="20">
        <f>HLOOKUP($P$1,'Tableau 6'!$B$2:$Q$382,A127,FALSE)</f>
        <v>24</v>
      </c>
      <c r="O127" s="19" t="str">
        <f t="shared" si="14"/>
        <v/>
      </c>
      <c r="P127" s="19" t="str">
        <f t="shared" si="15"/>
        <v/>
      </c>
    </row>
    <row r="128" spans="1:16" x14ac:dyDescent="0.35">
      <c r="A128" s="7">
        <f>'Tableau 6'!A126</f>
        <v>125</v>
      </c>
      <c r="B128" s="11" t="str">
        <f>'Tableau 6'!B126</f>
        <v>Abricots*</v>
      </c>
      <c r="C128" s="15"/>
      <c r="D128" s="15"/>
      <c r="E128" s="15"/>
      <c r="F128" s="15"/>
      <c r="G128" s="12">
        <f t="shared" si="8"/>
        <v>0</v>
      </c>
      <c r="H128" s="12">
        <f t="shared" si="9"/>
        <v>0</v>
      </c>
      <c r="I128" s="13">
        <f t="shared" si="10"/>
        <v>0</v>
      </c>
      <c r="J128" s="13">
        <f t="shared" si="11"/>
        <v>0</v>
      </c>
      <c r="K128" s="14">
        <f>'Tableau 6'!P126</f>
        <v>4.5999999999999996</v>
      </c>
      <c r="L128" s="19" t="str">
        <f t="shared" si="12"/>
        <v/>
      </c>
      <c r="M128" s="19" t="str">
        <f t="shared" si="13"/>
        <v/>
      </c>
      <c r="N128" s="20">
        <f>HLOOKUP($P$1,'Tableau 6'!$B$2:$Q$382,A128,FALSE)</f>
        <v>7.8</v>
      </c>
      <c r="O128" s="19" t="str">
        <f t="shared" si="14"/>
        <v/>
      </c>
      <c r="P128" s="19" t="str">
        <f t="shared" si="15"/>
        <v/>
      </c>
    </row>
    <row r="129" spans="1:16" x14ac:dyDescent="0.35">
      <c r="A129" s="7">
        <f>'Tableau 6'!A127</f>
        <v>126</v>
      </c>
      <c r="B129" s="11" t="str">
        <f>'Tableau 6'!B127</f>
        <v>Prunes*</v>
      </c>
      <c r="C129" s="15"/>
      <c r="D129" s="15"/>
      <c r="E129" s="15"/>
      <c r="F129" s="15"/>
      <c r="G129" s="12">
        <f t="shared" si="8"/>
        <v>0</v>
      </c>
      <c r="H129" s="12">
        <f t="shared" si="9"/>
        <v>0</v>
      </c>
      <c r="I129" s="13">
        <f t="shared" si="10"/>
        <v>0</v>
      </c>
      <c r="J129" s="13">
        <f t="shared" si="11"/>
        <v>0</v>
      </c>
      <c r="K129" s="14">
        <f>'Tableau 6'!P127</f>
        <v>12.7</v>
      </c>
      <c r="L129" s="19" t="str">
        <f t="shared" si="12"/>
        <v/>
      </c>
      <c r="M129" s="19" t="str">
        <f t="shared" si="13"/>
        <v/>
      </c>
      <c r="N129" s="20">
        <f>HLOOKUP($P$1,'Tableau 6'!$B$2:$Q$382,A129,FALSE)</f>
        <v>11.2</v>
      </c>
      <c r="O129" s="19" t="str">
        <f t="shared" si="14"/>
        <v/>
      </c>
      <c r="P129" s="19" t="str">
        <f t="shared" si="15"/>
        <v/>
      </c>
    </row>
    <row r="130" spans="1:16" x14ac:dyDescent="0.35">
      <c r="A130" s="7">
        <f>'Tableau 6'!A128</f>
        <v>127</v>
      </c>
      <c r="B130" s="11" t="str">
        <f>'Tableau 6'!B128</f>
        <v>Agrumes*</v>
      </c>
      <c r="C130" s="15"/>
      <c r="D130" s="15"/>
      <c r="E130" s="15"/>
      <c r="F130" s="15"/>
      <c r="G130" s="12">
        <f t="shared" si="8"/>
        <v>0</v>
      </c>
      <c r="H130" s="12">
        <f t="shared" si="9"/>
        <v>0</v>
      </c>
      <c r="I130" s="13">
        <f t="shared" si="10"/>
        <v>0</v>
      </c>
      <c r="J130" s="13">
        <f t="shared" si="11"/>
        <v>0</v>
      </c>
      <c r="K130" s="14">
        <f>'Tableau 6'!P128</f>
        <v>65</v>
      </c>
      <c r="L130" s="19" t="str">
        <f t="shared" si="12"/>
        <v/>
      </c>
      <c r="M130" s="19" t="str">
        <f t="shared" si="13"/>
        <v/>
      </c>
      <c r="N130" s="20">
        <f>HLOOKUP($P$1,'Tableau 6'!$B$2:$Q$382,A130,FALSE)</f>
        <v>71.3</v>
      </c>
      <c r="O130" s="19" t="str">
        <f t="shared" si="14"/>
        <v/>
      </c>
      <c r="P130" s="19" t="str">
        <f t="shared" si="15"/>
        <v/>
      </c>
    </row>
    <row r="131" spans="1:16" x14ac:dyDescent="0.35">
      <c r="A131" s="7">
        <f>'Tableau 6'!A129</f>
        <v>128</v>
      </c>
      <c r="B131" s="11" t="str">
        <f>'Tableau 6'!B129</f>
        <v>Cerises*</v>
      </c>
      <c r="C131" s="15"/>
      <c r="D131" s="15"/>
      <c r="E131" s="15"/>
      <c r="F131" s="15"/>
      <c r="G131" s="12">
        <f t="shared" si="8"/>
        <v>0</v>
      </c>
      <c r="H131" s="12">
        <f t="shared" si="9"/>
        <v>0</v>
      </c>
      <c r="I131" s="13">
        <f t="shared" si="10"/>
        <v>0</v>
      </c>
      <c r="J131" s="13">
        <f t="shared" si="11"/>
        <v>0</v>
      </c>
      <c r="K131" s="14">
        <f>'Tableau 6'!P129</f>
        <v>14.7</v>
      </c>
      <c r="L131" s="19" t="str">
        <f t="shared" si="12"/>
        <v/>
      </c>
      <c r="M131" s="19" t="str">
        <f t="shared" si="13"/>
        <v/>
      </c>
      <c r="N131" s="20">
        <f>HLOOKUP($P$1,'Tableau 6'!$B$2:$Q$382,A131,FALSE)</f>
        <v>15.3</v>
      </c>
      <c r="O131" s="19" t="str">
        <f t="shared" si="14"/>
        <v/>
      </c>
      <c r="P131" s="19" t="str">
        <f t="shared" si="15"/>
        <v/>
      </c>
    </row>
    <row r="132" spans="1:16" x14ac:dyDescent="0.35">
      <c r="A132" s="7">
        <f>'Tableau 6'!A130</f>
        <v>129</v>
      </c>
      <c r="B132" s="11" t="str">
        <f>'Tableau 6'!B130</f>
        <v>Raisins*</v>
      </c>
      <c r="C132" s="15"/>
      <c r="D132" s="15"/>
      <c r="E132" s="15"/>
      <c r="F132" s="15"/>
      <c r="G132" s="12">
        <f t="shared" si="8"/>
        <v>0</v>
      </c>
      <c r="H132" s="12">
        <f t="shared" si="9"/>
        <v>0</v>
      </c>
      <c r="I132" s="13">
        <f t="shared" si="10"/>
        <v>0</v>
      </c>
      <c r="J132" s="13">
        <f t="shared" si="11"/>
        <v>0</v>
      </c>
      <c r="K132" s="14">
        <f>'Tableau 6'!P130</f>
        <v>52.3</v>
      </c>
      <c r="L132" s="19" t="str">
        <f t="shared" si="12"/>
        <v/>
      </c>
      <c r="M132" s="19" t="str">
        <f t="shared" si="13"/>
        <v/>
      </c>
      <c r="N132" s="20">
        <f>HLOOKUP($P$1,'Tableau 6'!$B$2:$Q$382,A132,FALSE)</f>
        <v>46.6</v>
      </c>
      <c r="O132" s="19" t="str">
        <f t="shared" si="14"/>
        <v/>
      </c>
      <c r="P132" s="19" t="str">
        <f t="shared" si="15"/>
        <v/>
      </c>
    </row>
    <row r="133" spans="1:16" x14ac:dyDescent="0.35">
      <c r="A133" s="7">
        <f>'Tableau 6'!A131</f>
        <v>130</v>
      </c>
      <c r="B133" s="11" t="str">
        <f>'Tableau 6'!B131</f>
        <v>Bananes*</v>
      </c>
      <c r="C133" s="15"/>
      <c r="D133" s="15"/>
      <c r="E133" s="15"/>
      <c r="F133" s="15"/>
      <c r="G133" s="12">
        <f t="shared" si="8"/>
        <v>0</v>
      </c>
      <c r="H133" s="12">
        <f t="shared" si="9"/>
        <v>0</v>
      </c>
      <c r="I133" s="13">
        <f t="shared" si="10"/>
        <v>0</v>
      </c>
      <c r="J133" s="13">
        <f t="shared" si="11"/>
        <v>0</v>
      </c>
      <c r="K133" s="14">
        <f>'Tableau 6'!P131</f>
        <v>76.7</v>
      </c>
      <c r="L133" s="19" t="str">
        <f t="shared" si="12"/>
        <v/>
      </c>
      <c r="M133" s="19" t="str">
        <f t="shared" si="13"/>
        <v/>
      </c>
      <c r="N133" s="20">
        <f>HLOOKUP($P$1,'Tableau 6'!$B$2:$Q$382,A133,FALSE)</f>
        <v>78.400000000000006</v>
      </c>
      <c r="O133" s="19" t="str">
        <f t="shared" si="14"/>
        <v/>
      </c>
      <c r="P133" s="19" t="str">
        <f t="shared" si="15"/>
        <v/>
      </c>
    </row>
    <row r="134" spans="1:16" x14ac:dyDescent="0.35">
      <c r="A134" s="7">
        <f>'Tableau 6'!A132</f>
        <v>131</v>
      </c>
      <c r="B134" s="11" t="str">
        <f>'Tableau 6'!B132</f>
        <v>Ananas*</v>
      </c>
      <c r="C134" s="15"/>
      <c r="D134" s="15"/>
      <c r="E134" s="15"/>
      <c r="F134" s="15"/>
      <c r="G134" s="12">
        <f t="shared" si="8"/>
        <v>0</v>
      </c>
      <c r="H134" s="12">
        <f t="shared" si="9"/>
        <v>0</v>
      </c>
      <c r="I134" s="13">
        <f t="shared" si="10"/>
        <v>0</v>
      </c>
      <c r="J134" s="13">
        <f t="shared" si="11"/>
        <v>0</v>
      </c>
      <c r="K134" s="14">
        <f>'Tableau 6'!P132</f>
        <v>30</v>
      </c>
      <c r="L134" s="19" t="str">
        <f t="shared" si="12"/>
        <v/>
      </c>
      <c r="M134" s="19" t="str">
        <f t="shared" si="13"/>
        <v/>
      </c>
      <c r="N134" s="20">
        <f>HLOOKUP($P$1,'Tableau 6'!$B$2:$Q$382,A134,FALSE)</f>
        <v>35</v>
      </c>
      <c r="O134" s="19" t="str">
        <f t="shared" si="14"/>
        <v/>
      </c>
      <c r="P134" s="19" t="str">
        <f t="shared" si="15"/>
        <v/>
      </c>
    </row>
    <row r="135" spans="1:16" x14ac:dyDescent="0.35">
      <c r="A135" s="7">
        <f>'Tableau 6'!A133</f>
        <v>132</v>
      </c>
      <c r="B135" s="11" t="str">
        <f>'Tableau 6'!B133</f>
        <v>Olives*</v>
      </c>
      <c r="C135" s="15"/>
      <c r="D135" s="15"/>
      <c r="E135" s="15"/>
      <c r="F135" s="15"/>
      <c r="G135" s="12">
        <f t="shared" ref="G135:G198" si="16">C135+D135</f>
        <v>0</v>
      </c>
      <c r="H135" s="12">
        <f t="shared" ref="H135:H198" si="17">C135+D135+E135</f>
        <v>0</v>
      </c>
      <c r="I135" s="13">
        <f t="shared" ref="I135:I198" si="18">IF((COUNTA(C135)=0),0,(C135)/(C135+E135))</f>
        <v>0</v>
      </c>
      <c r="J135" s="13">
        <f t="shared" ref="J135:J198" si="19">IF((COUNTA(C135:D135)=0),0,(C135+D135)/(C135+D135+E135))</f>
        <v>0</v>
      </c>
      <c r="K135" s="14">
        <f>'Tableau 6'!P133</f>
        <v>27.2</v>
      </c>
      <c r="L135" s="19" t="str">
        <f t="shared" ref="L135:L198" si="20">IF(H135=0,"",(IF(AND($G135&lt;=$H135,$G135&gt;=0),BINOMDIST($G135,$H135,K135/100,0),"")))</f>
        <v/>
      </c>
      <c r="M135" s="19" t="str">
        <f t="shared" ref="M135:M198" si="21">IF(H135=0,"",(IF(AND(L135&lt;=0.05,J135*100&gt;K135),"Alerte",IF(AND(L135&lt;=0.05,J135*100&lt;K135),"protecteur",""))))</f>
        <v/>
      </c>
      <c r="N135" s="20">
        <f>HLOOKUP($P$1,'Tableau 6'!$B$2:$Q$382,A135,FALSE)</f>
        <v>23.7</v>
      </c>
      <c r="O135" s="19" t="str">
        <f t="shared" ref="O135:O198" si="22">IF(H135=0,"",(IF(AND($G135&lt;=$H135,$G135&gt;=0),BINOMDIST($G135,$H135,N135/100,0),"")))</f>
        <v/>
      </c>
      <c r="P135" s="19" t="str">
        <f t="shared" ref="P135:P198" si="23">IF(H135=0,"",(IF(AND(O135&lt;=0.05,J135*100&gt;N135),"Alerte",IF(AND(O135&lt;=0.05,J135*100&lt;N135),"protecteur",""))))</f>
        <v/>
      </c>
    </row>
    <row r="136" spans="1:16" x14ac:dyDescent="0.35">
      <c r="A136" s="7">
        <f>'Tableau 6'!A134</f>
        <v>133</v>
      </c>
      <c r="B136" s="11" t="str">
        <f>'Tableau 6'!B134</f>
        <v>Kiwis*</v>
      </c>
      <c r="C136" s="15"/>
      <c r="D136" s="15"/>
      <c r="E136" s="15"/>
      <c r="F136" s="15"/>
      <c r="G136" s="12">
        <f t="shared" si="16"/>
        <v>0</v>
      </c>
      <c r="H136" s="12">
        <f t="shared" si="17"/>
        <v>0</v>
      </c>
      <c r="I136" s="13">
        <f t="shared" si="18"/>
        <v>0</v>
      </c>
      <c r="J136" s="13">
        <f t="shared" si="19"/>
        <v>0</v>
      </c>
      <c r="K136" s="14">
        <f>'Tableau 6'!P134</f>
        <v>12.3</v>
      </c>
      <c r="L136" s="19" t="str">
        <f t="shared" si="20"/>
        <v/>
      </c>
      <c r="M136" s="19" t="str">
        <f t="shared" si="21"/>
        <v/>
      </c>
      <c r="N136" s="20">
        <f>HLOOKUP($P$1,'Tableau 6'!$B$2:$Q$382,A136,FALSE)</f>
        <v>10.6</v>
      </c>
      <c r="O136" s="19" t="str">
        <f t="shared" si="22"/>
        <v/>
      </c>
      <c r="P136" s="19" t="str">
        <f t="shared" si="23"/>
        <v/>
      </c>
    </row>
    <row r="137" spans="1:16" x14ac:dyDescent="0.35">
      <c r="A137" s="7">
        <f>'Tableau 6'!A135</f>
        <v>134</v>
      </c>
      <c r="B137" s="11" t="str">
        <f>'Tableau 6'!B135</f>
        <v>Sac de fruits surgelés ou de petits fruits</v>
      </c>
      <c r="C137" s="15"/>
      <c r="D137" s="15"/>
      <c r="E137" s="15"/>
      <c r="F137" s="15"/>
      <c r="G137" s="12">
        <f t="shared" si="16"/>
        <v>0</v>
      </c>
      <c r="H137" s="12">
        <f t="shared" si="17"/>
        <v>0</v>
      </c>
      <c r="I137" s="13">
        <f t="shared" si="18"/>
        <v>0</v>
      </c>
      <c r="J137" s="13">
        <f t="shared" si="19"/>
        <v>0</v>
      </c>
      <c r="K137" s="14">
        <f>'Tableau 6'!P135</f>
        <v>19.861204468734172</v>
      </c>
      <c r="L137" s="19" t="str">
        <f t="shared" si="20"/>
        <v/>
      </c>
      <c r="M137" s="19" t="str">
        <f t="shared" si="21"/>
        <v/>
      </c>
      <c r="N137" s="20">
        <f>HLOOKUP($P$1,'Tableau 6'!$B$2:$Q$382,A137,FALSE)</f>
        <v>24.086011884148732</v>
      </c>
      <c r="O137" s="19" t="str">
        <f t="shared" si="22"/>
        <v/>
      </c>
      <c r="P137" s="19" t="str">
        <f t="shared" si="23"/>
        <v/>
      </c>
    </row>
    <row r="138" spans="1:16" x14ac:dyDescent="0.35">
      <c r="A138" s="7">
        <f>'Tableau 6'!A136</f>
        <v>135</v>
      </c>
      <c r="B138" s="11" t="str">
        <f>'Tableau 6'!B136</f>
        <v>Tout type de fruits congelés*</v>
      </c>
      <c r="C138" s="15"/>
      <c r="D138" s="15"/>
      <c r="E138" s="15"/>
      <c r="F138" s="15"/>
      <c r="G138" s="12">
        <f t="shared" si="16"/>
        <v>0</v>
      </c>
      <c r="H138" s="12">
        <f t="shared" si="17"/>
        <v>0</v>
      </c>
      <c r="I138" s="13">
        <f t="shared" si="18"/>
        <v>0</v>
      </c>
      <c r="J138" s="13">
        <f t="shared" si="19"/>
        <v>0</v>
      </c>
      <c r="K138" s="14">
        <f>'Tableau 6'!P136</f>
        <v>24.2</v>
      </c>
      <c r="L138" s="19" t="str">
        <f t="shared" si="20"/>
        <v/>
      </c>
      <c r="M138" s="19" t="str">
        <f t="shared" si="21"/>
        <v/>
      </c>
      <c r="N138" s="20">
        <f>HLOOKUP($P$1,'Tableau 6'!$B$2:$Q$382,A138,FALSE)</f>
        <v>30.5</v>
      </c>
      <c r="O138" s="19" t="str">
        <f t="shared" si="22"/>
        <v/>
      </c>
      <c r="P138" s="19" t="str">
        <f t="shared" si="23"/>
        <v/>
      </c>
    </row>
    <row r="139" spans="1:16" x14ac:dyDescent="0.35">
      <c r="A139" s="7">
        <f>'Tableau 6'!A137</f>
        <v>136</v>
      </c>
      <c r="B139" s="11" t="str">
        <f>'Tableau 6'!B137</f>
        <v>Petits fruits congelés*</v>
      </c>
      <c r="C139" s="15"/>
      <c r="D139" s="15"/>
      <c r="E139" s="15"/>
      <c r="F139" s="15"/>
      <c r="G139" s="12">
        <f t="shared" si="16"/>
        <v>0</v>
      </c>
      <c r="H139" s="12">
        <f t="shared" si="17"/>
        <v>0</v>
      </c>
      <c r="I139" s="13">
        <f t="shared" si="18"/>
        <v>0</v>
      </c>
      <c r="J139" s="13">
        <f t="shared" si="19"/>
        <v>0</v>
      </c>
      <c r="K139" s="14">
        <f>'Tableau 6'!P137</f>
        <v>21.3</v>
      </c>
      <c r="L139" s="19" t="str">
        <f t="shared" si="20"/>
        <v/>
      </c>
      <c r="M139" s="19" t="str">
        <f t="shared" si="21"/>
        <v/>
      </c>
      <c r="N139" s="20">
        <f>HLOOKUP($P$1,'Tableau 6'!$B$2:$Q$382,A139,FALSE)</f>
        <v>27.3</v>
      </c>
      <c r="O139" s="19" t="str">
        <f t="shared" si="22"/>
        <v/>
      </c>
      <c r="P139" s="19" t="str">
        <f t="shared" si="23"/>
        <v/>
      </c>
    </row>
    <row r="140" spans="1:16" x14ac:dyDescent="0.35">
      <c r="A140" s="7">
        <f>'Tableau 6'!A138</f>
        <v>137</v>
      </c>
      <c r="B140" s="11" t="str">
        <f>'Tableau 6'!B138</f>
        <v>Fruits congelés (excluant les petits fruits)*</v>
      </c>
      <c r="C140" s="15"/>
      <c r="D140" s="15"/>
      <c r="E140" s="15"/>
      <c r="F140" s="15"/>
      <c r="G140" s="12">
        <f t="shared" si="16"/>
        <v>0</v>
      </c>
      <c r="H140" s="12">
        <f t="shared" si="17"/>
        <v>0</v>
      </c>
      <c r="I140" s="13">
        <f t="shared" si="18"/>
        <v>0</v>
      </c>
      <c r="J140" s="13">
        <f t="shared" si="19"/>
        <v>0</v>
      </c>
      <c r="K140" s="14">
        <f>'Tableau 6'!P138</f>
        <v>9.4</v>
      </c>
      <c r="L140" s="19" t="str">
        <f t="shared" si="20"/>
        <v/>
      </c>
      <c r="M140" s="19" t="str">
        <f t="shared" si="21"/>
        <v/>
      </c>
      <c r="N140" s="20">
        <f>HLOOKUP($P$1,'Tableau 6'!$B$2:$Q$382,A140,FALSE)</f>
        <v>14.3</v>
      </c>
      <c r="O140" s="19" t="str">
        <f t="shared" si="22"/>
        <v/>
      </c>
      <c r="P140" s="19" t="str">
        <f t="shared" si="23"/>
        <v/>
      </c>
    </row>
    <row r="141" spans="1:16" x14ac:dyDescent="0.35">
      <c r="A141" s="7">
        <f>'Tableau 6'!A139</f>
        <v>138</v>
      </c>
      <c r="B141" s="11" t="str">
        <f>'Tableau 6'!B139</f>
        <v>Fruits séchés*</v>
      </c>
      <c r="C141" s="15"/>
      <c r="D141" s="15"/>
      <c r="E141" s="15"/>
      <c r="F141" s="15"/>
      <c r="G141" s="12">
        <f t="shared" si="16"/>
        <v>0</v>
      </c>
      <c r="H141" s="12">
        <f t="shared" si="17"/>
        <v>0</v>
      </c>
      <c r="I141" s="13">
        <f t="shared" si="18"/>
        <v>0</v>
      </c>
      <c r="J141" s="13">
        <f t="shared" si="19"/>
        <v>0</v>
      </c>
      <c r="K141" s="14">
        <f>'Tableau 6'!P139</f>
        <v>33.200000000000003</v>
      </c>
      <c r="L141" s="19" t="str">
        <f t="shared" si="20"/>
        <v/>
      </c>
      <c r="M141" s="19" t="str">
        <f t="shared" si="21"/>
        <v/>
      </c>
      <c r="N141" s="20">
        <f>HLOOKUP($P$1,'Tableau 6'!$B$2:$Q$382,A141,FALSE)</f>
        <v>34.700000000000003</v>
      </c>
      <c r="O141" s="19" t="str">
        <f t="shared" si="22"/>
        <v/>
      </c>
      <c r="P141" s="19" t="str">
        <f t="shared" si="23"/>
        <v/>
      </c>
    </row>
    <row r="142" spans="1:16" ht="21" x14ac:dyDescent="0.35">
      <c r="A142" s="7">
        <f>'Tableau 6'!A140</f>
        <v>139</v>
      </c>
      <c r="B142" s="11" t="str">
        <f>'Tableau 6'!B140</f>
        <v>Smoothies aux fruits faits maison ou achetés en magasin</v>
      </c>
      <c r="C142" s="15"/>
      <c r="D142" s="15"/>
      <c r="E142" s="15"/>
      <c r="F142" s="15"/>
      <c r="G142" s="12">
        <f t="shared" si="16"/>
        <v>0</v>
      </c>
      <c r="H142" s="12">
        <f t="shared" si="17"/>
        <v>0</v>
      </c>
      <c r="I142" s="13">
        <f t="shared" si="18"/>
        <v>0</v>
      </c>
      <c r="J142" s="13">
        <f t="shared" si="19"/>
        <v>0</v>
      </c>
      <c r="K142" s="14">
        <f>'Tableau 6'!P140</f>
        <v>27.966054665627603</v>
      </c>
      <c r="L142" s="19" t="str">
        <f t="shared" si="20"/>
        <v/>
      </c>
      <c r="M142" s="19" t="str">
        <f t="shared" si="21"/>
        <v/>
      </c>
      <c r="N142" s="20">
        <f>HLOOKUP($P$1,'Tableau 6'!$B$2:$Q$382,A142,FALSE)</f>
        <v>30.109589446255665</v>
      </c>
      <c r="O142" s="19" t="str">
        <f t="shared" si="22"/>
        <v/>
      </c>
      <c r="P142" s="19" t="str">
        <f t="shared" si="23"/>
        <v/>
      </c>
    </row>
    <row r="143" spans="1:16" x14ac:dyDescent="0.35">
      <c r="A143" s="7">
        <f>'Tableau 6'!A141</f>
        <v>140</v>
      </c>
      <c r="B143" s="11" t="str">
        <f>'Tableau 6'!B141</f>
        <v>Cidre de pomme ou jus de fruits non pasteurisés</v>
      </c>
      <c r="C143" s="15"/>
      <c r="D143" s="15"/>
      <c r="E143" s="15"/>
      <c r="F143" s="15"/>
      <c r="G143" s="12">
        <f t="shared" si="16"/>
        <v>0</v>
      </c>
      <c r="H143" s="12">
        <f t="shared" si="17"/>
        <v>0</v>
      </c>
      <c r="I143" s="13">
        <f t="shared" si="18"/>
        <v>0</v>
      </c>
      <c r="J143" s="13">
        <f t="shared" si="19"/>
        <v>0</v>
      </c>
      <c r="K143" s="14">
        <f>'Tableau 6'!P141</f>
        <v>16.497287246282095</v>
      </c>
      <c r="L143" s="19" t="str">
        <f t="shared" si="20"/>
        <v/>
      </c>
      <c r="M143" s="19" t="str">
        <f t="shared" si="21"/>
        <v/>
      </c>
      <c r="N143" s="20">
        <f>HLOOKUP($P$1,'Tableau 6'!$B$2:$Q$382,A143,FALSE)</f>
        <v>14.304580544544335</v>
      </c>
      <c r="O143" s="19" t="str">
        <f t="shared" si="22"/>
        <v/>
      </c>
      <c r="P143" s="19" t="str">
        <f t="shared" si="23"/>
        <v/>
      </c>
    </row>
    <row r="144" spans="1:16" x14ac:dyDescent="0.35">
      <c r="A144" s="7">
        <f>'Tableau 6'!A142</f>
        <v>141</v>
      </c>
      <c r="B144" s="11" t="str">
        <f>'Tableau 6'!B142</f>
        <v>Jus de fruits non pasteurisé*</v>
      </c>
      <c r="C144" s="15"/>
      <c r="D144" s="15"/>
      <c r="E144" s="15"/>
      <c r="F144" s="15"/>
      <c r="G144" s="12">
        <f t="shared" si="16"/>
        <v>0</v>
      </c>
      <c r="H144" s="12">
        <f t="shared" si="17"/>
        <v>0</v>
      </c>
      <c r="I144" s="13">
        <f t="shared" si="18"/>
        <v>0</v>
      </c>
      <c r="J144" s="13">
        <f t="shared" si="19"/>
        <v>0</v>
      </c>
      <c r="K144" s="14">
        <f>'Tableau 6'!P142</f>
        <v>7.8</v>
      </c>
      <c r="L144" s="19" t="str">
        <f t="shared" si="20"/>
        <v/>
      </c>
      <c r="M144" s="19" t="str">
        <f t="shared" si="21"/>
        <v/>
      </c>
      <c r="N144" s="20">
        <f>HLOOKUP($P$1,'Tableau 6'!$B$2:$Q$382,A144,FALSE)</f>
        <v>3.4</v>
      </c>
      <c r="O144" s="19" t="str">
        <f t="shared" si="22"/>
        <v/>
      </c>
      <c r="P144" s="19" t="str">
        <f t="shared" si="23"/>
        <v/>
      </c>
    </row>
    <row r="145" spans="1:16" x14ac:dyDescent="0.35">
      <c r="A145" s="7">
        <f>'Tableau 6'!A143</f>
        <v>142</v>
      </c>
      <c r="B145" s="262" t="str">
        <f>'Tableau 6'!B143</f>
        <v>NOIX &amp; GRAINES</v>
      </c>
      <c r="C145" s="263"/>
      <c r="D145" s="263"/>
      <c r="E145" s="263"/>
      <c r="F145" s="263"/>
      <c r="G145" s="263"/>
      <c r="H145" s="263"/>
      <c r="I145" s="263"/>
      <c r="J145" s="263"/>
      <c r="K145" s="263"/>
      <c r="L145" s="263"/>
      <c r="M145" s="263"/>
      <c r="N145" s="263"/>
      <c r="O145" s="263"/>
      <c r="P145" s="264"/>
    </row>
    <row r="146" spans="1:16" x14ac:dyDescent="0.35">
      <c r="A146" s="7">
        <f>'Tableau 6'!A144</f>
        <v>143</v>
      </c>
      <c r="B146" s="11" t="str">
        <f>'Tableau 6'!B144</f>
        <v>Noix</v>
      </c>
      <c r="C146" s="15"/>
      <c r="D146" s="15"/>
      <c r="E146" s="15"/>
      <c r="F146" s="15"/>
      <c r="G146" s="12">
        <f t="shared" si="16"/>
        <v>0</v>
      </c>
      <c r="H146" s="12">
        <f t="shared" si="17"/>
        <v>0</v>
      </c>
      <c r="I146" s="13">
        <f t="shared" si="18"/>
        <v>0</v>
      </c>
      <c r="J146" s="13">
        <f t="shared" si="19"/>
        <v>0</v>
      </c>
      <c r="K146" s="14">
        <f>'Tableau 6'!P144</f>
        <v>74.095020586115396</v>
      </c>
      <c r="L146" s="19" t="str">
        <f t="shared" si="20"/>
        <v/>
      </c>
      <c r="M146" s="19" t="str">
        <f t="shared" si="21"/>
        <v/>
      </c>
      <c r="N146" s="20">
        <f>HLOOKUP($P$1,'Tableau 6'!$B$2:$Q$382,A146,FALSE)</f>
        <v>74.668318878928559</v>
      </c>
      <c r="O146" s="19" t="str">
        <f t="shared" si="22"/>
        <v/>
      </c>
      <c r="P146" s="19" t="str">
        <f t="shared" si="23"/>
        <v/>
      </c>
    </row>
    <row r="147" spans="1:16" ht="21" x14ac:dyDescent="0.35">
      <c r="A147" s="7">
        <f>'Tableau 6'!A145</f>
        <v>144</v>
      </c>
      <c r="B147" s="11" t="str">
        <f>'Tableau 6'!B145</f>
        <v>Arachides (sauf le beurre ou la tartinade d’arachide)</v>
      </c>
      <c r="C147" s="15"/>
      <c r="D147" s="15"/>
      <c r="E147" s="15"/>
      <c r="F147" s="15"/>
      <c r="G147" s="12">
        <f t="shared" si="16"/>
        <v>0</v>
      </c>
      <c r="H147" s="12">
        <f t="shared" si="17"/>
        <v>0</v>
      </c>
      <c r="I147" s="13">
        <f t="shared" si="18"/>
        <v>0</v>
      </c>
      <c r="J147" s="13">
        <f t="shared" si="19"/>
        <v>0</v>
      </c>
      <c r="K147" s="14">
        <f>'Tableau 6'!P145</f>
        <v>34.092243604677833</v>
      </c>
      <c r="L147" s="19" t="str">
        <f t="shared" si="20"/>
        <v/>
      </c>
      <c r="M147" s="19" t="str">
        <f t="shared" si="21"/>
        <v/>
      </c>
      <c r="N147" s="20">
        <f>HLOOKUP($P$1,'Tableau 6'!$B$2:$Q$382,A147,FALSE)</f>
        <v>35.266446377431201</v>
      </c>
      <c r="O147" s="19" t="str">
        <f t="shared" si="22"/>
        <v/>
      </c>
      <c r="P147" s="19" t="str">
        <f t="shared" si="23"/>
        <v/>
      </c>
    </row>
    <row r="148" spans="1:16" x14ac:dyDescent="0.35">
      <c r="A148" s="7">
        <f>'Tableau 6'!A146</f>
        <v>145</v>
      </c>
      <c r="B148" s="11" t="str">
        <f>'Tableau 6'!B146</f>
        <v>Beurre d’arachides</v>
      </c>
      <c r="C148" s="15"/>
      <c r="D148" s="15"/>
      <c r="E148" s="15"/>
      <c r="F148" s="15"/>
      <c r="G148" s="12">
        <f t="shared" si="16"/>
        <v>0</v>
      </c>
      <c r="H148" s="12">
        <f t="shared" si="17"/>
        <v>0</v>
      </c>
      <c r="I148" s="13">
        <f t="shared" si="18"/>
        <v>0</v>
      </c>
      <c r="J148" s="13">
        <f t="shared" si="19"/>
        <v>0</v>
      </c>
      <c r="K148" s="14">
        <f>'Tableau 6'!P146</f>
        <v>52.477100281829756</v>
      </c>
      <c r="L148" s="19" t="str">
        <f t="shared" si="20"/>
        <v/>
      </c>
      <c r="M148" s="19" t="str">
        <f t="shared" si="21"/>
        <v/>
      </c>
      <c r="N148" s="20">
        <f>HLOOKUP($P$1,'Tableau 6'!$B$2:$Q$382,A148,FALSE)</f>
        <v>52.415182414902418</v>
      </c>
      <c r="O148" s="19" t="str">
        <f t="shared" si="22"/>
        <v/>
      </c>
      <c r="P148" s="19" t="str">
        <f t="shared" si="23"/>
        <v/>
      </c>
    </row>
    <row r="149" spans="1:16" ht="21" x14ac:dyDescent="0.35">
      <c r="A149" s="7">
        <f>'Tableau 6'!A147</f>
        <v>146</v>
      </c>
      <c r="B149" s="11" t="str">
        <f>'Tableau 6'!B147</f>
        <v>Amandes (sauf le beurre ou la tartinade d’amandes)</v>
      </c>
      <c r="C149" s="15"/>
      <c r="D149" s="15"/>
      <c r="E149" s="15"/>
      <c r="F149" s="15"/>
      <c r="G149" s="12">
        <f t="shared" si="16"/>
        <v>0</v>
      </c>
      <c r="H149" s="12">
        <f t="shared" si="17"/>
        <v>0</v>
      </c>
      <c r="I149" s="13">
        <f t="shared" si="18"/>
        <v>0</v>
      </c>
      <c r="J149" s="13">
        <f t="shared" si="19"/>
        <v>0</v>
      </c>
      <c r="K149" s="14">
        <f>'Tableau 6'!P147</f>
        <v>39.132461228500134</v>
      </c>
      <c r="L149" s="19" t="str">
        <f t="shared" si="20"/>
        <v/>
      </c>
      <c r="M149" s="19" t="str">
        <f t="shared" si="21"/>
        <v/>
      </c>
      <c r="N149" s="20">
        <f>HLOOKUP($P$1,'Tableau 6'!$B$2:$Q$382,A149,FALSE)</f>
        <v>39.101706409585631</v>
      </c>
      <c r="O149" s="19" t="str">
        <f t="shared" si="22"/>
        <v/>
      </c>
      <c r="P149" s="19" t="str">
        <f t="shared" si="23"/>
        <v/>
      </c>
    </row>
    <row r="150" spans="1:16" x14ac:dyDescent="0.35">
      <c r="A150" s="7">
        <f>'Tableau 6'!A148</f>
        <v>147</v>
      </c>
      <c r="B150" s="11" t="str">
        <f>'Tableau 6'!B148</f>
        <v>Beurre d’amande</v>
      </c>
      <c r="C150" s="15"/>
      <c r="D150" s="15"/>
      <c r="E150" s="15"/>
      <c r="F150" s="15"/>
      <c r="G150" s="12">
        <f t="shared" si="16"/>
        <v>0</v>
      </c>
      <c r="H150" s="12">
        <f t="shared" si="17"/>
        <v>0</v>
      </c>
      <c r="I150" s="13">
        <f t="shared" si="18"/>
        <v>0</v>
      </c>
      <c r="J150" s="13">
        <f t="shared" si="19"/>
        <v>0</v>
      </c>
      <c r="K150" s="14">
        <f>'Tableau 6'!P148</f>
        <v>7.2403250082964412</v>
      </c>
      <c r="L150" s="19" t="str">
        <f t="shared" si="20"/>
        <v/>
      </c>
      <c r="M150" s="19" t="str">
        <f t="shared" si="21"/>
        <v/>
      </c>
      <c r="N150" s="20">
        <f>HLOOKUP($P$1,'Tableau 6'!$B$2:$Q$382,A150,FALSE)</f>
        <v>5.3652437568560165</v>
      </c>
      <c r="O150" s="19" t="str">
        <f t="shared" si="22"/>
        <v/>
      </c>
      <c r="P150" s="19" t="str">
        <f t="shared" si="23"/>
        <v/>
      </c>
    </row>
    <row r="151" spans="1:16" x14ac:dyDescent="0.35">
      <c r="A151" s="7">
        <f>'Tableau 6'!A149</f>
        <v>148</v>
      </c>
      <c r="B151" s="11" t="str">
        <f>'Tableau 6'!B149</f>
        <v>Noix de Grenoble</v>
      </c>
      <c r="C151" s="15"/>
      <c r="D151" s="15"/>
      <c r="E151" s="15"/>
      <c r="F151" s="15"/>
      <c r="G151" s="12">
        <f t="shared" si="16"/>
        <v>0</v>
      </c>
      <c r="H151" s="12">
        <f t="shared" si="17"/>
        <v>0</v>
      </c>
      <c r="I151" s="13">
        <f t="shared" si="18"/>
        <v>0</v>
      </c>
      <c r="J151" s="13">
        <f t="shared" si="19"/>
        <v>0</v>
      </c>
      <c r="K151" s="14">
        <f>'Tableau 6'!P149</f>
        <v>23.966761769761092</v>
      </c>
      <c r="L151" s="19" t="str">
        <f t="shared" si="20"/>
        <v/>
      </c>
      <c r="M151" s="19" t="str">
        <f t="shared" si="21"/>
        <v/>
      </c>
      <c r="N151" s="20">
        <f>HLOOKUP($P$1,'Tableau 6'!$B$2:$Q$382,A151,FALSE)</f>
        <v>23.182289216339026</v>
      </c>
      <c r="O151" s="19" t="str">
        <f t="shared" si="22"/>
        <v/>
      </c>
      <c r="P151" s="19" t="str">
        <f t="shared" si="23"/>
        <v/>
      </c>
    </row>
    <row r="152" spans="1:16" ht="21" x14ac:dyDescent="0.35">
      <c r="A152" s="7">
        <f>'Tableau 6'!A150</f>
        <v>149</v>
      </c>
      <c r="B152" s="11" t="str">
        <f>'Tableau 6'!B150</f>
        <v>Noisettes (sauf le beurre ou la tartinade de noisette)</v>
      </c>
      <c r="C152" s="15"/>
      <c r="D152" s="15"/>
      <c r="E152" s="15"/>
      <c r="F152" s="15"/>
      <c r="G152" s="12">
        <f t="shared" si="16"/>
        <v>0</v>
      </c>
      <c r="H152" s="12">
        <f t="shared" si="17"/>
        <v>0</v>
      </c>
      <c r="I152" s="13">
        <f t="shared" si="18"/>
        <v>0</v>
      </c>
      <c r="J152" s="13">
        <f t="shared" si="19"/>
        <v>0</v>
      </c>
      <c r="K152" s="14">
        <f>'Tableau 6'!P150</f>
        <v>10.341715599796016</v>
      </c>
      <c r="L152" s="19" t="str">
        <f t="shared" si="20"/>
        <v/>
      </c>
      <c r="M152" s="19" t="str">
        <f t="shared" si="21"/>
        <v/>
      </c>
      <c r="N152" s="20">
        <f>HLOOKUP($P$1,'Tableau 6'!$B$2:$Q$382,A152,FALSE)</f>
        <v>8.8471867992632482</v>
      </c>
      <c r="O152" s="19" t="str">
        <f t="shared" si="22"/>
        <v/>
      </c>
      <c r="P152" s="19" t="str">
        <f t="shared" si="23"/>
        <v/>
      </c>
    </row>
    <row r="153" spans="1:16" ht="21" x14ac:dyDescent="0.35">
      <c r="A153" s="7">
        <f>'Tableau 6'!A151</f>
        <v>150</v>
      </c>
      <c r="B153" s="11" t="str">
        <f>'Tableau 6'!B151</f>
        <v>Noisettes (sauf le beurre ou la tartinade de noisette)</v>
      </c>
      <c r="C153" s="15"/>
      <c r="D153" s="15"/>
      <c r="E153" s="15"/>
      <c r="F153" s="15"/>
      <c r="G153" s="12">
        <f t="shared" si="16"/>
        <v>0</v>
      </c>
      <c r="H153" s="12">
        <f t="shared" si="17"/>
        <v>0</v>
      </c>
      <c r="I153" s="13">
        <f t="shared" si="18"/>
        <v>0</v>
      </c>
      <c r="J153" s="13">
        <f t="shared" si="19"/>
        <v>0</v>
      </c>
      <c r="K153" s="14">
        <f>'Tableau 6'!P151</f>
        <v>15.383660929404117</v>
      </c>
      <c r="L153" s="19" t="str">
        <f t="shared" si="20"/>
        <v/>
      </c>
      <c r="M153" s="19" t="str">
        <f t="shared" si="21"/>
        <v/>
      </c>
      <c r="N153" s="20">
        <f>HLOOKUP($P$1,'Tableau 6'!$B$2:$Q$382,A153,FALSE)</f>
        <v>16.507743534972796</v>
      </c>
      <c r="O153" s="19" t="str">
        <f t="shared" si="22"/>
        <v/>
      </c>
      <c r="P153" s="19" t="str">
        <f t="shared" si="23"/>
        <v/>
      </c>
    </row>
    <row r="154" spans="1:16" ht="21" x14ac:dyDescent="0.35">
      <c r="A154" s="7">
        <f>'Tableau 6'!A152</f>
        <v>151</v>
      </c>
      <c r="B154" s="11" t="str">
        <f>'Tableau 6'!B152</f>
        <v>Noix de cajou (sauf le beurre ou la tartinade de cajou)</v>
      </c>
      <c r="C154" s="15"/>
      <c r="D154" s="15"/>
      <c r="E154" s="15"/>
      <c r="F154" s="15"/>
      <c r="G154" s="12">
        <f t="shared" si="16"/>
        <v>0</v>
      </c>
      <c r="H154" s="12">
        <f t="shared" si="17"/>
        <v>0</v>
      </c>
      <c r="I154" s="13">
        <f t="shared" si="18"/>
        <v>0</v>
      </c>
      <c r="J154" s="13">
        <f t="shared" si="19"/>
        <v>0</v>
      </c>
      <c r="K154" s="14">
        <f>'Tableau 6'!P152</f>
        <v>31.760167946670304</v>
      </c>
      <c r="L154" s="19" t="str">
        <f t="shared" si="20"/>
        <v/>
      </c>
      <c r="M154" s="19" t="str">
        <f t="shared" si="21"/>
        <v/>
      </c>
      <c r="N154" s="20">
        <f>HLOOKUP($P$1,'Tableau 6'!$B$2:$Q$382,A154,FALSE)</f>
        <v>30.349644013344633</v>
      </c>
      <c r="O154" s="19" t="str">
        <f t="shared" si="22"/>
        <v/>
      </c>
      <c r="P154" s="19" t="str">
        <f t="shared" si="23"/>
        <v/>
      </c>
    </row>
    <row r="155" spans="1:16" x14ac:dyDescent="0.35">
      <c r="A155" s="7">
        <f>'Tableau 6'!A153</f>
        <v>152</v>
      </c>
      <c r="B155" s="11" t="str">
        <f>'Tableau 6'!B153</f>
        <v>Beurre de cajou</v>
      </c>
      <c r="C155" s="15"/>
      <c r="D155" s="15"/>
      <c r="E155" s="15"/>
      <c r="F155" s="15"/>
      <c r="G155" s="12">
        <f t="shared" si="16"/>
        <v>0</v>
      </c>
      <c r="H155" s="12">
        <f t="shared" si="17"/>
        <v>0</v>
      </c>
      <c r="I155" s="13">
        <f t="shared" si="18"/>
        <v>0</v>
      </c>
      <c r="J155" s="13">
        <f t="shared" si="19"/>
        <v>0</v>
      </c>
      <c r="K155" s="14">
        <f>'Tableau 6'!P153</f>
        <v>1.7065309340616734</v>
      </c>
      <c r="L155" s="19" t="str">
        <f t="shared" si="20"/>
        <v/>
      </c>
      <c r="M155" s="19" t="str">
        <f t="shared" si="21"/>
        <v/>
      </c>
      <c r="N155" s="20">
        <f>HLOOKUP($P$1,'Tableau 6'!$B$2:$Q$382,A155,FALSE)</f>
        <v>1.8210972538173196</v>
      </c>
      <c r="O155" s="19" t="str">
        <f t="shared" si="22"/>
        <v/>
      </c>
      <c r="P155" s="19" t="str">
        <f t="shared" si="23"/>
        <v/>
      </c>
    </row>
    <row r="156" spans="1:16" x14ac:dyDescent="0.35">
      <c r="A156" s="7">
        <f>'Tableau 6'!A154</f>
        <v>153</v>
      </c>
      <c r="B156" s="11" t="str">
        <f>'Tableau 6'!B154</f>
        <v>Pacanes</v>
      </c>
      <c r="C156" s="15"/>
      <c r="D156" s="15"/>
      <c r="E156" s="15"/>
      <c r="F156" s="15"/>
      <c r="G156" s="12">
        <f t="shared" si="16"/>
        <v>0</v>
      </c>
      <c r="H156" s="12">
        <f t="shared" si="17"/>
        <v>0</v>
      </c>
      <c r="I156" s="13">
        <f t="shared" si="18"/>
        <v>0</v>
      </c>
      <c r="J156" s="13">
        <f t="shared" si="19"/>
        <v>0</v>
      </c>
      <c r="K156" s="14">
        <f>'Tableau 6'!P154</f>
        <v>17.103076673734478</v>
      </c>
      <c r="L156" s="19" t="str">
        <f t="shared" si="20"/>
        <v/>
      </c>
      <c r="M156" s="19" t="str">
        <f t="shared" si="21"/>
        <v/>
      </c>
      <c r="N156" s="20">
        <f>HLOOKUP($P$1,'Tableau 6'!$B$2:$Q$382,A156,FALSE)</f>
        <v>16.659504748055816</v>
      </c>
      <c r="O156" s="19" t="str">
        <f t="shared" si="22"/>
        <v/>
      </c>
      <c r="P156" s="19" t="str">
        <f t="shared" si="23"/>
        <v/>
      </c>
    </row>
    <row r="157" spans="1:16" x14ac:dyDescent="0.35">
      <c r="A157" s="7">
        <f>'Tableau 6'!A155</f>
        <v>154</v>
      </c>
      <c r="B157" s="11" t="str">
        <f>'Tableau 6'!B155</f>
        <v>Autres noix</v>
      </c>
      <c r="C157" s="15"/>
      <c r="D157" s="15"/>
      <c r="E157" s="15"/>
      <c r="F157" s="15"/>
      <c r="G157" s="12">
        <f t="shared" si="16"/>
        <v>0</v>
      </c>
      <c r="H157" s="12">
        <f t="shared" si="17"/>
        <v>0</v>
      </c>
      <c r="I157" s="13">
        <f t="shared" si="18"/>
        <v>0</v>
      </c>
      <c r="J157" s="13">
        <f t="shared" si="19"/>
        <v>0</v>
      </c>
      <c r="K157" s="14">
        <f>'Tableau 6'!P155</f>
        <v>22.379728740514221</v>
      </c>
      <c r="L157" s="19" t="str">
        <f t="shared" si="20"/>
        <v/>
      </c>
      <c r="M157" s="19" t="str">
        <f t="shared" si="21"/>
        <v/>
      </c>
      <c r="N157" s="20">
        <f>HLOOKUP($P$1,'Tableau 6'!$B$2:$Q$382,A157,FALSE)</f>
        <v>22.733169735943051</v>
      </c>
      <c r="O157" s="19" t="str">
        <f t="shared" si="22"/>
        <v/>
      </c>
      <c r="P157" s="19" t="str">
        <f t="shared" si="23"/>
        <v/>
      </c>
    </row>
    <row r="158" spans="1:16" x14ac:dyDescent="0.35">
      <c r="A158" s="7">
        <f>'Tableau 6'!A156</f>
        <v>155</v>
      </c>
      <c r="B158" s="11" t="str">
        <f>'Tableau 6'!B156</f>
        <v>Autres pâtes, beurres ou tartinades de noix*</v>
      </c>
      <c r="C158" s="15"/>
      <c r="D158" s="15"/>
      <c r="E158" s="15"/>
      <c r="F158" s="15"/>
      <c r="G158" s="12">
        <f t="shared" si="16"/>
        <v>0</v>
      </c>
      <c r="H158" s="12">
        <f t="shared" si="17"/>
        <v>0</v>
      </c>
      <c r="I158" s="13">
        <f t="shared" si="18"/>
        <v>0</v>
      </c>
      <c r="J158" s="13">
        <f t="shared" si="19"/>
        <v>0</v>
      </c>
      <c r="K158" s="14">
        <f>'Tableau 6'!P156</f>
        <v>18.3</v>
      </c>
      <c r="L158" s="19" t="str">
        <f t="shared" si="20"/>
        <v/>
      </c>
      <c r="M158" s="19" t="str">
        <f t="shared" si="21"/>
        <v/>
      </c>
      <c r="N158" s="20">
        <f>HLOOKUP($P$1,'Tableau 6'!$B$2:$Q$382,A158,FALSE)</f>
        <v>18.3</v>
      </c>
      <c r="O158" s="19" t="str">
        <f t="shared" si="22"/>
        <v/>
      </c>
      <c r="P158" s="19" t="str">
        <f t="shared" si="23"/>
        <v/>
      </c>
    </row>
    <row r="159" spans="1:16" x14ac:dyDescent="0.35">
      <c r="A159" s="7">
        <f>'Tableau 6'!A157</f>
        <v>156</v>
      </c>
      <c r="B159" s="11" t="str">
        <f>'Tableau 6'!B157</f>
        <v>Tout type de graines</v>
      </c>
      <c r="C159" s="15"/>
      <c r="D159" s="15"/>
      <c r="E159" s="15"/>
      <c r="F159" s="15"/>
      <c r="G159" s="12">
        <f t="shared" si="16"/>
        <v>0</v>
      </c>
      <c r="H159" s="12">
        <f t="shared" si="17"/>
        <v>0</v>
      </c>
      <c r="I159" s="13">
        <f t="shared" si="18"/>
        <v>0</v>
      </c>
      <c r="J159" s="13">
        <f t="shared" si="19"/>
        <v>0</v>
      </c>
      <c r="K159" s="14">
        <f>'Tableau 6'!P157</f>
        <v>52.693165677594244</v>
      </c>
      <c r="L159" s="19" t="str">
        <f t="shared" si="20"/>
        <v/>
      </c>
      <c r="M159" s="19" t="str">
        <f t="shared" si="21"/>
        <v/>
      </c>
      <c r="N159" s="20">
        <f>HLOOKUP($P$1,'Tableau 6'!$B$2:$Q$382,A159,FALSE)</f>
        <v>50.498535793552399</v>
      </c>
      <c r="O159" s="19" t="str">
        <f t="shared" si="22"/>
        <v/>
      </c>
      <c r="P159" s="19" t="str">
        <f t="shared" si="23"/>
        <v/>
      </c>
    </row>
    <row r="160" spans="1:16" ht="21" customHeight="1" x14ac:dyDescent="0.35">
      <c r="A160" s="7">
        <f>'Tableau 6'!A158</f>
        <v>157</v>
      </c>
      <c r="B160" s="11" t="str">
        <f>'Tableau 6'!B158</f>
        <v>Graines de tournesol</v>
      </c>
      <c r="C160" s="15"/>
      <c r="D160" s="15"/>
      <c r="E160" s="15"/>
      <c r="F160" s="15"/>
      <c r="G160" s="12">
        <f t="shared" si="16"/>
        <v>0</v>
      </c>
      <c r="H160" s="12">
        <f t="shared" si="17"/>
        <v>0</v>
      </c>
      <c r="I160" s="13">
        <f t="shared" si="18"/>
        <v>0</v>
      </c>
      <c r="J160" s="13">
        <f t="shared" si="19"/>
        <v>0</v>
      </c>
      <c r="K160" s="14">
        <f>'Tableau 6'!P158</f>
        <v>19.208287360182624</v>
      </c>
      <c r="L160" s="19" t="str">
        <f t="shared" si="20"/>
        <v/>
      </c>
      <c r="M160" s="19" t="str">
        <f t="shared" si="21"/>
        <v/>
      </c>
      <c r="N160" s="20">
        <f>HLOOKUP($P$1,'Tableau 6'!$B$2:$Q$382,A160,FALSE)</f>
        <v>17.829884345284079</v>
      </c>
      <c r="O160" s="19" t="str">
        <f t="shared" si="22"/>
        <v/>
      </c>
      <c r="P160" s="19" t="str">
        <f t="shared" si="23"/>
        <v/>
      </c>
    </row>
    <row r="161" spans="1:16" ht="21" x14ac:dyDescent="0.35">
      <c r="A161" s="7">
        <f>'Tableau 6'!A159</f>
        <v>158</v>
      </c>
      <c r="B161" s="11" t="str">
        <f>'Tableau 6'!B159</f>
        <v>Beurre ou pâte contenant des graines de tournesol</v>
      </c>
      <c r="C161" s="15"/>
      <c r="D161" s="15"/>
      <c r="E161" s="15"/>
      <c r="F161" s="15"/>
      <c r="G161" s="12">
        <f t="shared" si="16"/>
        <v>0</v>
      </c>
      <c r="H161" s="12">
        <f t="shared" si="17"/>
        <v>0</v>
      </c>
      <c r="I161" s="13">
        <f t="shared" si="18"/>
        <v>0</v>
      </c>
      <c r="J161" s="13">
        <f t="shared" si="19"/>
        <v>0</v>
      </c>
      <c r="K161" s="14">
        <f>'Tableau 6'!P159</f>
        <v>4.1247039031193218</v>
      </c>
      <c r="L161" s="19" t="str">
        <f t="shared" si="20"/>
        <v/>
      </c>
      <c r="M161" s="19" t="str">
        <f t="shared" si="21"/>
        <v/>
      </c>
      <c r="N161" s="20">
        <f>HLOOKUP($P$1,'Tableau 6'!$B$2:$Q$382,A161,FALSE)</f>
        <v>4.2692458382856771</v>
      </c>
      <c r="O161" s="19" t="str">
        <f t="shared" si="22"/>
        <v/>
      </c>
      <c r="P161" s="19" t="str">
        <f t="shared" si="23"/>
        <v/>
      </c>
    </row>
    <row r="162" spans="1:16" x14ac:dyDescent="0.35">
      <c r="A162" s="7">
        <f>'Tableau 6'!A160</f>
        <v>159</v>
      </c>
      <c r="B162" s="11" t="str">
        <f>'Tableau 6'!B160</f>
        <v>Graines de sésame</v>
      </c>
      <c r="C162" s="15"/>
      <c r="D162" s="15"/>
      <c r="E162" s="15"/>
      <c r="F162" s="15"/>
      <c r="G162" s="12">
        <f t="shared" si="16"/>
        <v>0</v>
      </c>
      <c r="H162" s="12">
        <f t="shared" si="17"/>
        <v>0</v>
      </c>
      <c r="I162" s="13">
        <f t="shared" si="18"/>
        <v>0</v>
      </c>
      <c r="J162" s="13">
        <f t="shared" si="19"/>
        <v>0</v>
      </c>
      <c r="K162" s="14">
        <f>'Tableau 6'!P160</f>
        <v>30.136332820896307</v>
      </c>
      <c r="L162" s="19" t="str">
        <f t="shared" si="20"/>
        <v/>
      </c>
      <c r="M162" s="19" t="str">
        <f t="shared" si="21"/>
        <v/>
      </c>
      <c r="N162" s="20">
        <f>HLOOKUP($P$1,'Tableau 6'!$B$2:$Q$382,A162,FALSE)</f>
        <v>28.480315656564407</v>
      </c>
      <c r="O162" s="19" t="str">
        <f t="shared" si="22"/>
        <v/>
      </c>
      <c r="P162" s="19" t="str">
        <f t="shared" si="23"/>
        <v/>
      </c>
    </row>
    <row r="163" spans="1:16" ht="21" x14ac:dyDescent="0.35">
      <c r="A163" s="7">
        <f>'Tableau 6'!A161</f>
        <v>160</v>
      </c>
      <c r="B163" s="11" t="str">
        <f>'Tableau 6'!B161</f>
        <v>Tahini (pâte de sésame), y compris dans du houmous maison</v>
      </c>
      <c r="C163" s="15"/>
      <c r="D163" s="15"/>
      <c r="E163" s="15"/>
      <c r="F163" s="15"/>
      <c r="G163" s="12">
        <f t="shared" si="16"/>
        <v>0</v>
      </c>
      <c r="H163" s="12">
        <f t="shared" si="17"/>
        <v>0</v>
      </c>
      <c r="I163" s="13">
        <f t="shared" si="18"/>
        <v>0</v>
      </c>
      <c r="J163" s="13">
        <f t="shared" si="19"/>
        <v>0</v>
      </c>
      <c r="K163" s="14">
        <f>'Tableau 6'!P161</f>
        <v>14.323863642109631</v>
      </c>
      <c r="L163" s="19" t="str">
        <f t="shared" si="20"/>
        <v/>
      </c>
      <c r="M163" s="19" t="str">
        <f t="shared" si="21"/>
        <v/>
      </c>
      <c r="N163" s="20">
        <f>HLOOKUP($P$1,'Tableau 6'!$B$2:$Q$382,A163,FALSE)</f>
        <v>15.048719288151752</v>
      </c>
      <c r="O163" s="19" t="str">
        <f t="shared" si="22"/>
        <v/>
      </c>
      <c r="P163" s="19" t="str">
        <f t="shared" si="23"/>
        <v/>
      </c>
    </row>
    <row r="164" spans="1:16" ht="21" x14ac:dyDescent="0.35">
      <c r="A164" s="7">
        <f>'Tableau 6'!A162</f>
        <v>161</v>
      </c>
      <c r="B164" s="11" t="str">
        <f>'Tableau 6'!B162</f>
        <v>Tahini, halva ou autres produits faits à partir de graines de sésame*</v>
      </c>
      <c r="C164" s="15"/>
      <c r="D164" s="15"/>
      <c r="E164" s="15"/>
      <c r="F164" s="15"/>
      <c r="G164" s="12">
        <f t="shared" si="16"/>
        <v>0</v>
      </c>
      <c r="H164" s="12">
        <f t="shared" si="17"/>
        <v>0</v>
      </c>
      <c r="I164" s="13">
        <f t="shared" si="18"/>
        <v>0</v>
      </c>
      <c r="J164" s="13">
        <f t="shared" si="19"/>
        <v>0</v>
      </c>
      <c r="K164" s="14">
        <f>'Tableau 6'!P162</f>
        <v>6.8</v>
      </c>
      <c r="L164" s="19" t="str">
        <f t="shared" si="20"/>
        <v/>
      </c>
      <c r="M164" s="19" t="str">
        <f t="shared" si="21"/>
        <v/>
      </c>
      <c r="N164" s="20">
        <f>HLOOKUP($P$1,'Tableau 6'!$B$2:$Q$382,A164,FALSE)</f>
        <v>6.3</v>
      </c>
      <c r="O164" s="19" t="str">
        <f t="shared" si="22"/>
        <v/>
      </c>
      <c r="P164" s="19" t="str">
        <f t="shared" si="23"/>
        <v/>
      </c>
    </row>
    <row r="165" spans="1:16" x14ac:dyDescent="0.35">
      <c r="A165" s="7">
        <f>'Tableau 6'!A163</f>
        <v>162</v>
      </c>
      <c r="B165" s="11" t="str">
        <f>'Tableau 6'!B163</f>
        <v>Graines de chia/poudre de graines de chia</v>
      </c>
      <c r="C165" s="15"/>
      <c r="D165" s="15"/>
      <c r="E165" s="15"/>
      <c r="F165" s="15"/>
      <c r="G165" s="12">
        <f t="shared" si="16"/>
        <v>0</v>
      </c>
      <c r="H165" s="12">
        <f t="shared" si="17"/>
        <v>0</v>
      </c>
      <c r="I165" s="13">
        <f t="shared" si="18"/>
        <v>0</v>
      </c>
      <c r="J165" s="13">
        <f t="shared" si="19"/>
        <v>0</v>
      </c>
      <c r="K165" s="14">
        <f>'Tableau 6'!P163</f>
        <v>16.387050530018126</v>
      </c>
      <c r="L165" s="19" t="str">
        <f t="shared" si="20"/>
        <v/>
      </c>
      <c r="M165" s="19" t="str">
        <f t="shared" si="21"/>
        <v/>
      </c>
      <c r="N165" s="20">
        <f>HLOOKUP($P$1,'Tableau 6'!$B$2:$Q$382,A165,FALSE)</f>
        <v>13.044323230029734</v>
      </c>
      <c r="O165" s="19" t="str">
        <f t="shared" si="22"/>
        <v/>
      </c>
      <c r="P165" s="19" t="str">
        <f t="shared" si="23"/>
        <v/>
      </c>
    </row>
    <row r="166" spans="1:16" x14ac:dyDescent="0.35">
      <c r="A166" s="7">
        <f>'Tableau 6'!A164</f>
        <v>163</v>
      </c>
      <c r="B166" s="11" t="str">
        <f>'Tableau 6'!B164</f>
        <v>Graines de lin et poudre de graines de lin</v>
      </c>
      <c r="C166" s="15"/>
      <c r="D166" s="15"/>
      <c r="E166" s="15"/>
      <c r="F166" s="15"/>
      <c r="G166" s="12">
        <f t="shared" si="16"/>
        <v>0</v>
      </c>
      <c r="H166" s="12">
        <f t="shared" si="17"/>
        <v>0</v>
      </c>
      <c r="I166" s="13">
        <f t="shared" si="18"/>
        <v>0</v>
      </c>
      <c r="J166" s="13">
        <f t="shared" si="19"/>
        <v>0</v>
      </c>
      <c r="K166" s="14">
        <f>'Tableau 6'!P164</f>
        <v>16.86164063303703</v>
      </c>
      <c r="L166" s="19" t="str">
        <f t="shared" si="20"/>
        <v/>
      </c>
      <c r="M166" s="19" t="str">
        <f t="shared" si="21"/>
        <v/>
      </c>
      <c r="N166" s="20">
        <f>HLOOKUP($P$1,'Tableau 6'!$B$2:$Q$382,A166,FALSE)</f>
        <v>15.425417560331315</v>
      </c>
      <c r="O166" s="19" t="str">
        <f t="shared" si="22"/>
        <v/>
      </c>
      <c r="P166" s="19" t="str">
        <f t="shared" si="23"/>
        <v/>
      </c>
    </row>
    <row r="167" spans="1:16" x14ac:dyDescent="0.35">
      <c r="A167" s="7">
        <f>'Tableau 6'!A165</f>
        <v>164</v>
      </c>
      <c r="B167" s="11" t="str">
        <f>'Tableau 6'!B165</f>
        <v>Autres graines</v>
      </c>
      <c r="C167" s="15"/>
      <c r="D167" s="15"/>
      <c r="E167" s="15"/>
      <c r="F167" s="15"/>
      <c r="G167" s="12">
        <f t="shared" si="16"/>
        <v>0</v>
      </c>
      <c r="H167" s="12">
        <f t="shared" si="17"/>
        <v>0</v>
      </c>
      <c r="I167" s="13">
        <f t="shared" si="18"/>
        <v>0</v>
      </c>
      <c r="J167" s="13">
        <f t="shared" si="19"/>
        <v>0</v>
      </c>
      <c r="K167" s="14">
        <f>'Tableau 6'!P165</f>
        <v>20.069475028187686</v>
      </c>
      <c r="L167" s="19" t="str">
        <f t="shared" si="20"/>
        <v/>
      </c>
      <c r="M167" s="19" t="str">
        <f t="shared" si="21"/>
        <v/>
      </c>
      <c r="N167" s="20">
        <f>HLOOKUP($P$1,'Tableau 6'!$B$2:$Q$382,A167,FALSE)</f>
        <v>20.083550714980262</v>
      </c>
      <c r="O167" s="19" t="str">
        <f t="shared" si="22"/>
        <v/>
      </c>
      <c r="P167" s="19" t="str">
        <f t="shared" si="23"/>
        <v/>
      </c>
    </row>
    <row r="168" spans="1:16" x14ac:dyDescent="0.35">
      <c r="A168" s="7">
        <f>'Tableau 6'!A166</f>
        <v>165</v>
      </c>
      <c r="B168" s="262" t="str">
        <f>'Tableau 6'!B166</f>
        <v>BŒUF</v>
      </c>
      <c r="C168" s="263"/>
      <c r="D168" s="263"/>
      <c r="E168" s="263"/>
      <c r="F168" s="263"/>
      <c r="G168" s="263"/>
      <c r="H168" s="263"/>
      <c r="I168" s="263"/>
      <c r="J168" s="263"/>
      <c r="K168" s="263"/>
      <c r="L168" s="263"/>
      <c r="M168" s="263"/>
      <c r="N168" s="263"/>
      <c r="O168" s="263"/>
      <c r="P168" s="264"/>
    </row>
    <row r="169" spans="1:16" x14ac:dyDescent="0.35">
      <c r="A169" s="7">
        <f>'Tableau 6'!A167</f>
        <v>166</v>
      </c>
      <c r="B169" s="11" t="str">
        <f>'Tableau 6'!B167</f>
        <v>Bœuf (excluant les charcuteries)</v>
      </c>
      <c r="C169" s="15"/>
      <c r="D169" s="15"/>
      <c r="E169" s="15"/>
      <c r="F169" s="15"/>
      <c r="G169" s="12">
        <f t="shared" si="16"/>
        <v>0</v>
      </c>
      <c r="H169" s="12">
        <f t="shared" si="17"/>
        <v>0</v>
      </c>
      <c r="I169" s="13">
        <f t="shared" si="18"/>
        <v>0</v>
      </c>
      <c r="J169" s="13">
        <f t="shared" si="19"/>
        <v>0</v>
      </c>
      <c r="K169" s="14">
        <f>'Tableau 6'!P167</f>
        <v>79.621243311317542</v>
      </c>
      <c r="L169" s="19" t="str">
        <f t="shared" si="20"/>
        <v/>
      </c>
      <c r="M169" s="19" t="str">
        <f t="shared" si="21"/>
        <v/>
      </c>
      <c r="N169" s="20">
        <f>HLOOKUP($P$1,'Tableau 6'!$B$2:$Q$382,A169,FALSE)</f>
        <v>83.799865984680295</v>
      </c>
      <c r="O169" s="19" t="str">
        <f t="shared" si="22"/>
        <v/>
      </c>
      <c r="P169" s="19" t="str">
        <f t="shared" si="23"/>
        <v/>
      </c>
    </row>
    <row r="170" spans="1:16" x14ac:dyDescent="0.35">
      <c r="A170" s="7">
        <f>'Tableau 6'!A168</f>
        <v>167</v>
      </c>
      <c r="B170" s="11" t="str">
        <f>'Tableau 6'!B168</f>
        <v xml:space="preserve">Bœuf haché </v>
      </c>
      <c r="C170" s="15"/>
      <c r="D170" s="15"/>
      <c r="E170" s="15"/>
      <c r="F170" s="15"/>
      <c r="G170" s="12">
        <f t="shared" si="16"/>
        <v>0</v>
      </c>
      <c r="H170" s="12">
        <f t="shared" si="17"/>
        <v>0</v>
      </c>
      <c r="I170" s="13">
        <f t="shared" si="18"/>
        <v>0</v>
      </c>
      <c r="J170" s="13">
        <f t="shared" si="19"/>
        <v>0</v>
      </c>
      <c r="K170" s="14">
        <f>'Tableau 6'!P168</f>
        <v>68.66392534566603</v>
      </c>
      <c r="L170" s="19" t="str">
        <f t="shared" si="20"/>
        <v/>
      </c>
      <c r="M170" s="19" t="str">
        <f t="shared" si="21"/>
        <v/>
      </c>
      <c r="N170" s="20">
        <f>HLOOKUP($P$1,'Tableau 6'!$B$2:$Q$382,A170,FALSE)</f>
        <v>73.02605064584391</v>
      </c>
      <c r="O170" s="19" t="str">
        <f t="shared" si="22"/>
        <v/>
      </c>
      <c r="P170" s="19" t="str">
        <f t="shared" si="23"/>
        <v/>
      </c>
    </row>
    <row r="171" spans="1:16" x14ac:dyDescent="0.35">
      <c r="A171" s="7">
        <f>'Tableau 6'!A169</f>
        <v>168</v>
      </c>
      <c r="B171" s="11" t="str">
        <f>'Tableau 6'!B169</f>
        <v xml:space="preserve">Bœuf haché consommé cru ou pas assez cuit </v>
      </c>
      <c r="C171" s="15"/>
      <c r="D171" s="15"/>
      <c r="E171" s="15"/>
      <c r="F171" s="15"/>
      <c r="G171" s="12">
        <f t="shared" si="16"/>
        <v>0</v>
      </c>
      <c r="H171" s="12">
        <f t="shared" si="17"/>
        <v>0</v>
      </c>
      <c r="I171" s="13">
        <f t="shared" si="18"/>
        <v>0</v>
      </c>
      <c r="J171" s="13">
        <f t="shared" si="19"/>
        <v>0</v>
      </c>
      <c r="K171" s="14">
        <f>'Tableau 6'!P169</f>
        <v>2.8413550209751017</v>
      </c>
      <c r="L171" s="19" t="str">
        <f t="shared" si="20"/>
        <v/>
      </c>
      <c r="M171" s="19" t="str">
        <f t="shared" si="21"/>
        <v/>
      </c>
      <c r="N171" s="20">
        <f>HLOOKUP($P$1,'Tableau 6'!$B$2:$Q$382,A171,FALSE)</f>
        <v>2.8171049348796102</v>
      </c>
      <c r="O171" s="19" t="str">
        <f t="shared" si="22"/>
        <v/>
      </c>
      <c r="P171" s="19" t="str">
        <f t="shared" si="23"/>
        <v/>
      </c>
    </row>
    <row r="172" spans="1:16" x14ac:dyDescent="0.35">
      <c r="A172" s="7">
        <f>'Tableau 6'!A170</f>
        <v>169</v>
      </c>
      <c r="B172" s="11" t="str">
        <f>'Tableau 6'!B170</f>
        <v>Autre bœuf haché*</v>
      </c>
      <c r="C172" s="15"/>
      <c r="D172" s="15"/>
      <c r="E172" s="15"/>
      <c r="F172" s="15"/>
      <c r="G172" s="12">
        <f t="shared" si="16"/>
        <v>0</v>
      </c>
      <c r="H172" s="12">
        <f t="shared" si="17"/>
        <v>0</v>
      </c>
      <c r="I172" s="13">
        <f t="shared" si="18"/>
        <v>0</v>
      </c>
      <c r="J172" s="13">
        <f t="shared" si="19"/>
        <v>0</v>
      </c>
      <c r="K172" s="14">
        <f>'Tableau 6'!P170</f>
        <v>44.3</v>
      </c>
      <c r="L172" s="19" t="str">
        <f t="shared" si="20"/>
        <v/>
      </c>
      <c r="M172" s="19" t="str">
        <f t="shared" si="21"/>
        <v/>
      </c>
      <c r="N172" s="20">
        <f>HLOOKUP($P$1,'Tableau 6'!$B$2:$Q$382,A172,FALSE)</f>
        <v>47.7</v>
      </c>
      <c r="O172" s="19" t="str">
        <f t="shared" si="22"/>
        <v/>
      </c>
      <c r="P172" s="19" t="str">
        <f t="shared" si="23"/>
        <v/>
      </c>
    </row>
    <row r="173" spans="1:16" x14ac:dyDescent="0.35">
      <c r="A173" s="7">
        <f>'Tableau 6'!A171</f>
        <v>170</v>
      </c>
      <c r="B173" s="11" t="str">
        <f>'Tableau 6'!B171</f>
        <v>Tout type d'hamburgers</v>
      </c>
      <c r="C173" s="15"/>
      <c r="D173" s="15"/>
      <c r="E173" s="15"/>
      <c r="F173" s="15"/>
      <c r="G173" s="12">
        <f t="shared" si="16"/>
        <v>0</v>
      </c>
      <c r="H173" s="12">
        <f t="shared" si="17"/>
        <v>0</v>
      </c>
      <c r="I173" s="13">
        <f t="shared" si="18"/>
        <v>0</v>
      </c>
      <c r="J173" s="13">
        <f t="shared" si="19"/>
        <v>0</v>
      </c>
      <c r="K173" s="14">
        <f>'Tableau 6'!P171</f>
        <v>44.54476240905359</v>
      </c>
      <c r="L173" s="19" t="str">
        <f t="shared" si="20"/>
        <v/>
      </c>
      <c r="M173" s="19" t="str">
        <f t="shared" si="21"/>
        <v/>
      </c>
      <c r="N173" s="20">
        <f>HLOOKUP($P$1,'Tableau 6'!$B$2:$Q$382,A173,FALSE)</f>
        <v>46.134016561985206</v>
      </c>
      <c r="O173" s="19" t="str">
        <f t="shared" si="22"/>
        <v/>
      </c>
      <c r="P173" s="19" t="str">
        <f t="shared" si="23"/>
        <v/>
      </c>
    </row>
    <row r="174" spans="1:16" x14ac:dyDescent="0.35">
      <c r="A174" s="7">
        <f>'Tableau 6'!A172</f>
        <v>171</v>
      </c>
      <c r="B174" s="11" t="str">
        <f>'Tableau 6'!B172</f>
        <v>Galettes de bœuf achetées congelées</v>
      </c>
      <c r="C174" s="15"/>
      <c r="D174" s="15"/>
      <c r="E174" s="15"/>
      <c r="F174" s="15"/>
      <c r="G174" s="12">
        <f t="shared" si="16"/>
        <v>0</v>
      </c>
      <c r="H174" s="12">
        <f t="shared" si="17"/>
        <v>0</v>
      </c>
      <c r="I174" s="13">
        <f t="shared" si="18"/>
        <v>0</v>
      </c>
      <c r="J174" s="13">
        <f t="shared" si="19"/>
        <v>0</v>
      </c>
      <c r="K174" s="14">
        <f>'Tableau 6'!P172</f>
        <v>14.655629024755482</v>
      </c>
      <c r="L174" s="19" t="str">
        <f t="shared" si="20"/>
        <v/>
      </c>
      <c r="M174" s="19" t="str">
        <f t="shared" si="21"/>
        <v/>
      </c>
      <c r="N174" s="20">
        <f>HLOOKUP($P$1,'Tableau 6'!$B$2:$Q$382,A174,FALSE)</f>
        <v>16.076811515607076</v>
      </c>
      <c r="O174" s="19" t="str">
        <f t="shared" si="22"/>
        <v/>
      </c>
      <c r="P174" s="19" t="str">
        <f t="shared" si="23"/>
        <v/>
      </c>
    </row>
    <row r="175" spans="1:16" x14ac:dyDescent="0.35">
      <c r="A175" s="7">
        <f>'Tableau 6'!A173</f>
        <v>172</v>
      </c>
      <c r="B175" s="11" t="str">
        <f>'Tableau 6'!B173</f>
        <v>Hamburgers faites à la maison*</v>
      </c>
      <c r="C175" s="15"/>
      <c r="D175" s="15"/>
      <c r="E175" s="15"/>
      <c r="F175" s="15"/>
      <c r="G175" s="12">
        <f t="shared" si="16"/>
        <v>0</v>
      </c>
      <c r="H175" s="12">
        <f t="shared" si="17"/>
        <v>0</v>
      </c>
      <c r="I175" s="13">
        <f t="shared" si="18"/>
        <v>0</v>
      </c>
      <c r="J175" s="13">
        <f t="shared" si="19"/>
        <v>0</v>
      </c>
      <c r="K175" s="14">
        <f>'Tableau 6'!P173</f>
        <v>21.9</v>
      </c>
      <c r="L175" s="19" t="str">
        <f t="shared" si="20"/>
        <v/>
      </c>
      <c r="M175" s="19" t="str">
        <f t="shared" si="21"/>
        <v/>
      </c>
      <c r="N175" s="20">
        <f>HLOOKUP($P$1,'Tableau 6'!$B$2:$Q$382,A175,FALSE)</f>
        <v>20.100000000000001</v>
      </c>
      <c r="O175" s="19" t="str">
        <f t="shared" si="22"/>
        <v/>
      </c>
      <c r="P175" s="19" t="str">
        <f t="shared" si="23"/>
        <v/>
      </c>
    </row>
    <row r="176" spans="1:16" ht="21" x14ac:dyDescent="0.35">
      <c r="A176" s="7">
        <f>'Tableau 6'!A174</f>
        <v>173</v>
      </c>
      <c r="B176" s="11" t="str">
        <f>'Tableau 6'!B174</f>
        <v>Hamburgers provenant d'un restaurant ou d'un restaurant-minute*</v>
      </c>
      <c r="C176" s="15"/>
      <c r="D176" s="15"/>
      <c r="E176" s="15"/>
      <c r="F176" s="15"/>
      <c r="G176" s="12">
        <f t="shared" si="16"/>
        <v>0</v>
      </c>
      <c r="H176" s="12">
        <f t="shared" si="17"/>
        <v>0</v>
      </c>
      <c r="I176" s="13">
        <f t="shared" si="18"/>
        <v>0</v>
      </c>
      <c r="J176" s="13">
        <f t="shared" si="19"/>
        <v>0</v>
      </c>
      <c r="K176" s="14">
        <f>'Tableau 6'!P174</f>
        <v>16.100000000000001</v>
      </c>
      <c r="L176" s="19" t="str">
        <f t="shared" si="20"/>
        <v/>
      </c>
      <c r="M176" s="19" t="str">
        <f t="shared" si="21"/>
        <v/>
      </c>
      <c r="N176" s="20">
        <f>HLOOKUP($P$1,'Tableau 6'!$B$2:$Q$382,A176,FALSE)</f>
        <v>22.2</v>
      </c>
      <c r="O176" s="19" t="str">
        <f t="shared" si="22"/>
        <v/>
      </c>
      <c r="P176" s="19" t="str">
        <f t="shared" si="23"/>
        <v/>
      </c>
    </row>
    <row r="177" spans="1:16" x14ac:dyDescent="0.35">
      <c r="A177" s="7">
        <f>'Tableau 6'!A175</f>
        <v>174</v>
      </c>
      <c r="B177" s="11" t="str">
        <f>'Tableau 6'!B175</f>
        <v>Bœuf cru (sauf le bœuf haché cru)</v>
      </c>
      <c r="C177" s="15"/>
      <c r="D177" s="15"/>
      <c r="E177" s="15"/>
      <c r="F177" s="15"/>
      <c r="G177" s="12">
        <f t="shared" si="16"/>
        <v>0</v>
      </c>
      <c r="H177" s="12">
        <f t="shared" si="17"/>
        <v>0</v>
      </c>
      <c r="I177" s="13">
        <f t="shared" si="18"/>
        <v>0</v>
      </c>
      <c r="J177" s="13">
        <f t="shared" si="19"/>
        <v>0</v>
      </c>
      <c r="K177" s="14">
        <f>'Tableau 6'!P175</f>
        <v>4.2907417869614459</v>
      </c>
      <c r="L177" s="19" t="str">
        <f t="shared" si="20"/>
        <v/>
      </c>
      <c r="M177" s="19" t="str">
        <f t="shared" si="21"/>
        <v/>
      </c>
      <c r="N177" s="20">
        <f>HLOOKUP($P$1,'Tableau 6'!$B$2:$Q$382,A177,FALSE)</f>
        <v>6.4546869838400829</v>
      </c>
      <c r="O177" s="19" t="str">
        <f t="shared" si="22"/>
        <v/>
      </c>
      <c r="P177" s="19" t="str">
        <f t="shared" si="23"/>
        <v/>
      </c>
    </row>
    <row r="178" spans="1:16" x14ac:dyDescent="0.35">
      <c r="A178" s="7">
        <f>'Tableau 6'!A176</f>
        <v>175</v>
      </c>
      <c r="B178" s="11" t="str">
        <f>'Tableau 6'!B176</f>
        <v>Bifteck</v>
      </c>
      <c r="C178" s="15"/>
      <c r="D178" s="15"/>
      <c r="E178" s="15"/>
      <c r="F178" s="15"/>
      <c r="G178" s="12">
        <f t="shared" si="16"/>
        <v>0</v>
      </c>
      <c r="H178" s="12">
        <f t="shared" si="17"/>
        <v>0</v>
      </c>
      <c r="I178" s="13">
        <f t="shared" si="18"/>
        <v>0</v>
      </c>
      <c r="J178" s="13">
        <f t="shared" si="19"/>
        <v>0</v>
      </c>
      <c r="K178" s="14">
        <f>'Tableau 6'!P176</f>
        <v>33.113382811482225</v>
      </c>
      <c r="L178" s="19" t="str">
        <f t="shared" si="20"/>
        <v/>
      </c>
      <c r="M178" s="19" t="str">
        <f t="shared" si="21"/>
        <v/>
      </c>
      <c r="N178" s="20">
        <f>HLOOKUP($P$1,'Tableau 6'!$B$2:$Q$382,A178,FALSE)</f>
        <v>36.474347234132793</v>
      </c>
      <c r="O178" s="19" t="str">
        <f t="shared" si="22"/>
        <v/>
      </c>
      <c r="P178" s="19" t="str">
        <f t="shared" si="23"/>
        <v/>
      </c>
    </row>
    <row r="179" spans="1:16" x14ac:dyDescent="0.35">
      <c r="A179" s="7">
        <f>'Tableau 6'!A177</f>
        <v>176</v>
      </c>
      <c r="B179" s="11" t="str">
        <f>'Tableau 6'!B177</f>
        <v>Bœuf à ragoût</v>
      </c>
      <c r="C179" s="15"/>
      <c r="D179" s="15"/>
      <c r="E179" s="15"/>
      <c r="F179" s="15"/>
      <c r="G179" s="12">
        <f t="shared" si="16"/>
        <v>0</v>
      </c>
      <c r="H179" s="12">
        <f t="shared" si="17"/>
        <v>0</v>
      </c>
      <c r="I179" s="13">
        <f t="shared" si="18"/>
        <v>0</v>
      </c>
      <c r="J179" s="13">
        <f t="shared" si="19"/>
        <v>0</v>
      </c>
      <c r="K179" s="14">
        <f>'Tableau 6'!P177</f>
        <v>17.90651528645623</v>
      </c>
      <c r="L179" s="19" t="str">
        <f t="shared" si="20"/>
        <v/>
      </c>
      <c r="M179" s="19" t="str">
        <f t="shared" si="21"/>
        <v/>
      </c>
      <c r="N179" s="20">
        <f>HLOOKUP($P$1,'Tableau 6'!$B$2:$Q$382,A179,FALSE)</f>
        <v>20.427486510616408</v>
      </c>
      <c r="O179" s="19" t="str">
        <f t="shared" si="22"/>
        <v/>
      </c>
      <c r="P179" s="19" t="str">
        <f t="shared" si="23"/>
        <v/>
      </c>
    </row>
    <row r="180" spans="1:16" x14ac:dyDescent="0.35">
      <c r="A180" s="7">
        <f>'Tableau 6'!A178</f>
        <v>177</v>
      </c>
      <c r="B180" s="11" t="str">
        <f>'Tableau 6'!B178</f>
        <v>Veau</v>
      </c>
      <c r="C180" s="15"/>
      <c r="D180" s="15"/>
      <c r="E180" s="15"/>
      <c r="F180" s="15"/>
      <c r="G180" s="12">
        <f t="shared" si="16"/>
        <v>0</v>
      </c>
      <c r="H180" s="12">
        <f t="shared" si="17"/>
        <v>0</v>
      </c>
      <c r="I180" s="13">
        <f t="shared" si="18"/>
        <v>0</v>
      </c>
      <c r="J180" s="13">
        <f t="shared" si="19"/>
        <v>0</v>
      </c>
      <c r="K180" s="14">
        <f>'Tableau 6'!P178</f>
        <v>6.0669356700439288</v>
      </c>
      <c r="L180" s="19" t="str">
        <f t="shared" si="20"/>
        <v/>
      </c>
      <c r="M180" s="19" t="str">
        <f t="shared" si="21"/>
        <v/>
      </c>
      <c r="N180" s="20">
        <f>HLOOKUP($P$1,'Tableau 6'!$B$2:$Q$382,A180,FALSE)</f>
        <v>2.0558955154702194</v>
      </c>
      <c r="O180" s="19" t="str">
        <f t="shared" si="22"/>
        <v/>
      </c>
      <c r="P180" s="19" t="str">
        <f t="shared" si="23"/>
        <v/>
      </c>
    </row>
    <row r="181" spans="1:16" x14ac:dyDescent="0.35">
      <c r="A181" s="7">
        <f>'Tableau 6'!A179</f>
        <v>178</v>
      </c>
      <c r="B181" s="11" t="str">
        <f>'Tableau 6'!B179</f>
        <v>Saucisses de bœuf (sauf les saucissons)</v>
      </c>
      <c r="C181" s="15"/>
      <c r="D181" s="15"/>
      <c r="E181" s="15"/>
      <c r="F181" s="15"/>
      <c r="G181" s="12">
        <f t="shared" si="16"/>
        <v>0</v>
      </c>
      <c r="H181" s="12">
        <f t="shared" si="17"/>
        <v>0</v>
      </c>
      <c r="I181" s="13">
        <f t="shared" si="18"/>
        <v>0</v>
      </c>
      <c r="J181" s="13">
        <f t="shared" si="19"/>
        <v>0</v>
      </c>
      <c r="K181" s="14">
        <f>'Tableau 6'!P179</f>
        <v>14.702403358329686</v>
      </c>
      <c r="L181" s="19" t="str">
        <f t="shared" si="20"/>
        <v/>
      </c>
      <c r="M181" s="19" t="str">
        <f t="shared" si="21"/>
        <v/>
      </c>
      <c r="N181" s="20">
        <f>HLOOKUP($P$1,'Tableau 6'!$B$2:$Q$382,A181,FALSE)</f>
        <v>16.056042227480301</v>
      </c>
      <c r="O181" s="19" t="str">
        <f t="shared" si="22"/>
        <v/>
      </c>
      <c r="P181" s="19" t="str">
        <f t="shared" si="23"/>
        <v/>
      </c>
    </row>
    <row r="182" spans="1:16" ht="21" x14ac:dyDescent="0.35">
      <c r="A182" s="7">
        <f>'Tableau 6'!A180</f>
        <v>179</v>
      </c>
      <c r="B182" s="11" t="str">
        <f>'Tableau 6'!B180</f>
        <v>Autres produits de bœuf entier (p. ex. côtes levées ou rosbif)</v>
      </c>
      <c r="C182" s="15"/>
      <c r="D182" s="15"/>
      <c r="E182" s="15"/>
      <c r="F182" s="15"/>
      <c r="G182" s="12">
        <f t="shared" si="16"/>
        <v>0</v>
      </c>
      <c r="H182" s="12">
        <f t="shared" si="17"/>
        <v>0</v>
      </c>
      <c r="I182" s="13">
        <f t="shared" si="18"/>
        <v>0</v>
      </c>
      <c r="J182" s="13">
        <f t="shared" si="19"/>
        <v>0</v>
      </c>
      <c r="K182" s="14">
        <f>'Tableau 6'!P180</f>
        <v>23.108021205505803</v>
      </c>
      <c r="L182" s="19" t="str">
        <f t="shared" si="20"/>
        <v/>
      </c>
      <c r="M182" s="19" t="str">
        <f t="shared" si="21"/>
        <v/>
      </c>
      <c r="N182" s="20">
        <f>HLOOKUP($P$1,'Tableau 6'!$B$2:$Q$382,A182,FALSE)</f>
        <v>26.64521745301311</v>
      </c>
      <c r="O182" s="19" t="str">
        <f t="shared" si="22"/>
        <v/>
      </c>
      <c r="P182" s="19" t="str">
        <f t="shared" si="23"/>
        <v/>
      </c>
    </row>
    <row r="183" spans="1:16" x14ac:dyDescent="0.35">
      <c r="A183" s="7">
        <f>'Tableau 6'!A181</f>
        <v>180</v>
      </c>
      <c r="B183" s="262" t="str">
        <f>'Tableau 6'!B181</f>
        <v>PORC</v>
      </c>
      <c r="C183" s="263"/>
      <c r="D183" s="263"/>
      <c r="E183" s="263"/>
      <c r="F183" s="263"/>
      <c r="G183" s="263"/>
      <c r="H183" s="263"/>
      <c r="I183" s="263"/>
      <c r="J183" s="263"/>
      <c r="K183" s="263"/>
      <c r="L183" s="263"/>
      <c r="M183" s="263"/>
      <c r="N183" s="263"/>
      <c r="O183" s="263"/>
      <c r="P183" s="264"/>
    </row>
    <row r="184" spans="1:16" x14ac:dyDescent="0.35">
      <c r="A184" s="7">
        <f>'Tableau 6'!A182</f>
        <v>181</v>
      </c>
      <c r="B184" s="11" t="str">
        <f>'Tableau 6'!B182</f>
        <v>Tout porc (sauf les charcuteries)</v>
      </c>
      <c r="C184" s="15"/>
      <c r="D184" s="15"/>
      <c r="E184" s="15"/>
      <c r="F184" s="15"/>
      <c r="G184" s="12">
        <f t="shared" si="16"/>
        <v>0</v>
      </c>
      <c r="H184" s="12">
        <f t="shared" si="17"/>
        <v>0</v>
      </c>
      <c r="I184" s="13">
        <f t="shared" si="18"/>
        <v>0</v>
      </c>
      <c r="J184" s="13">
        <f t="shared" si="19"/>
        <v>0</v>
      </c>
      <c r="K184" s="14">
        <f>'Tableau 6'!P182</f>
        <v>58.937868136329172</v>
      </c>
      <c r="L184" s="19" t="str">
        <f t="shared" si="20"/>
        <v/>
      </c>
      <c r="M184" s="19" t="str">
        <f t="shared" si="21"/>
        <v/>
      </c>
      <c r="N184" s="20">
        <f>HLOOKUP($P$1,'Tableau 6'!$B$2:$Q$382,A184,FALSE)</f>
        <v>61.082610329548949</v>
      </c>
      <c r="O184" s="19" t="str">
        <f t="shared" si="22"/>
        <v/>
      </c>
      <c r="P184" s="19" t="str">
        <f t="shared" si="23"/>
        <v/>
      </c>
    </row>
    <row r="185" spans="1:16" x14ac:dyDescent="0.35">
      <c r="A185" s="7">
        <f>'Tableau 6'!A183</f>
        <v>182</v>
      </c>
      <c r="B185" s="11" t="str">
        <f>'Tableau 6'!B183</f>
        <v>Porc haché</v>
      </c>
      <c r="C185" s="15"/>
      <c r="D185" s="15"/>
      <c r="E185" s="15"/>
      <c r="F185" s="15"/>
      <c r="G185" s="12">
        <f t="shared" si="16"/>
        <v>0</v>
      </c>
      <c r="H185" s="12">
        <f t="shared" si="17"/>
        <v>0</v>
      </c>
      <c r="I185" s="13">
        <f t="shared" si="18"/>
        <v>0</v>
      </c>
      <c r="J185" s="13">
        <f t="shared" si="19"/>
        <v>0</v>
      </c>
      <c r="K185" s="14">
        <f>'Tableau 6'!P183</f>
        <v>15.328670988864074</v>
      </c>
      <c r="L185" s="19" t="str">
        <f t="shared" si="20"/>
        <v/>
      </c>
      <c r="M185" s="19" t="str">
        <f t="shared" si="21"/>
        <v/>
      </c>
      <c r="N185" s="20">
        <f>HLOOKUP($P$1,'Tableau 6'!$B$2:$Q$382,A185,FALSE)</f>
        <v>13.855678476187332</v>
      </c>
      <c r="O185" s="19" t="str">
        <f t="shared" si="22"/>
        <v/>
      </c>
      <c r="P185" s="19" t="str">
        <f t="shared" si="23"/>
        <v/>
      </c>
    </row>
    <row r="186" spans="1:16" x14ac:dyDescent="0.35">
      <c r="A186" s="7">
        <f>'Tableau 6'!A184</f>
        <v>183</v>
      </c>
      <c r="B186" s="11" t="str">
        <f>'Tableau 6'!B184</f>
        <v>Saucisse de porc (sauf les saucissons)</v>
      </c>
      <c r="C186" s="15"/>
      <c r="D186" s="15"/>
      <c r="E186" s="15"/>
      <c r="F186" s="15"/>
      <c r="G186" s="12">
        <f t="shared" si="16"/>
        <v>0</v>
      </c>
      <c r="H186" s="12">
        <f t="shared" si="17"/>
        <v>0</v>
      </c>
      <c r="I186" s="13">
        <f t="shared" si="18"/>
        <v>0</v>
      </c>
      <c r="J186" s="13">
        <f t="shared" si="19"/>
        <v>0</v>
      </c>
      <c r="K186" s="14">
        <f>'Tableau 6'!P184</f>
        <v>29.328093844201824</v>
      </c>
      <c r="L186" s="19" t="str">
        <f t="shared" si="20"/>
        <v/>
      </c>
      <c r="M186" s="19" t="str">
        <f t="shared" si="21"/>
        <v/>
      </c>
      <c r="N186" s="20">
        <f>HLOOKUP($P$1,'Tableau 6'!$B$2:$Q$382,A186,FALSE)</f>
        <v>31.805689039459416</v>
      </c>
      <c r="O186" s="19" t="str">
        <f t="shared" si="22"/>
        <v/>
      </c>
      <c r="P186" s="19" t="str">
        <f t="shared" si="23"/>
        <v/>
      </c>
    </row>
    <row r="187" spans="1:16" x14ac:dyDescent="0.35">
      <c r="A187" s="7">
        <f>'Tableau 6'!A185</f>
        <v>184</v>
      </c>
      <c r="B187" s="11" t="str">
        <f>'Tableau 6'!B185</f>
        <v>Porc en morceaux ou en pièces</v>
      </c>
      <c r="C187" s="15"/>
      <c r="D187" s="15"/>
      <c r="E187" s="15"/>
      <c r="F187" s="15"/>
      <c r="G187" s="12">
        <f t="shared" si="16"/>
        <v>0</v>
      </c>
      <c r="H187" s="12">
        <f t="shared" si="17"/>
        <v>0</v>
      </c>
      <c r="I187" s="13">
        <f t="shared" si="18"/>
        <v>0</v>
      </c>
      <c r="J187" s="13">
        <f t="shared" si="19"/>
        <v>0</v>
      </c>
      <c r="K187" s="14">
        <f>'Tableau 6'!P185</f>
        <v>41.57346345032758</v>
      </c>
      <c r="L187" s="19" t="str">
        <f t="shared" si="20"/>
        <v/>
      </c>
      <c r="M187" s="19" t="str">
        <f t="shared" si="21"/>
        <v/>
      </c>
      <c r="N187" s="20">
        <f>HLOOKUP($P$1,'Tableau 6'!$B$2:$Q$382,A187,FALSE)</f>
        <v>41.913752437219379</v>
      </c>
      <c r="O187" s="19" t="str">
        <f t="shared" si="22"/>
        <v/>
      </c>
      <c r="P187" s="19" t="str">
        <f t="shared" si="23"/>
        <v/>
      </c>
    </row>
    <row r="188" spans="1:16" ht="21" x14ac:dyDescent="0.35">
      <c r="A188" s="7">
        <f>'Tableau 6'!A186</f>
        <v>185</v>
      </c>
      <c r="B188" s="11" t="str">
        <f>'Tableau 6'!B186</f>
        <v>Porc consommé cru ou présentant encore une coloration rosée</v>
      </c>
      <c r="C188" s="15"/>
      <c r="D188" s="15"/>
      <c r="E188" s="15"/>
      <c r="F188" s="15"/>
      <c r="G188" s="12">
        <f t="shared" si="16"/>
        <v>0</v>
      </c>
      <c r="H188" s="12">
        <f t="shared" si="17"/>
        <v>0</v>
      </c>
      <c r="I188" s="13">
        <f t="shared" si="18"/>
        <v>0</v>
      </c>
      <c r="J188" s="13">
        <f t="shared" si="19"/>
        <v>0</v>
      </c>
      <c r="K188" s="14">
        <f>'Tableau 6'!P186</f>
        <v>3.4530055682681819</v>
      </c>
      <c r="L188" s="19" t="str">
        <f t="shared" si="20"/>
        <v/>
      </c>
      <c r="M188" s="19" t="str">
        <f t="shared" si="21"/>
        <v/>
      </c>
      <c r="N188" s="20">
        <f>HLOOKUP($P$1,'Tableau 6'!$B$2:$Q$382,A188,FALSE)</f>
        <v>2.2491770240207916</v>
      </c>
      <c r="O188" s="19" t="str">
        <f t="shared" si="22"/>
        <v/>
      </c>
      <c r="P188" s="19" t="str">
        <f t="shared" si="23"/>
        <v/>
      </c>
    </row>
    <row r="189" spans="1:16" x14ac:dyDescent="0.35">
      <c r="A189" s="7">
        <f>'Tableau 6'!A187</f>
        <v>186</v>
      </c>
      <c r="B189" s="11" t="str">
        <f>'Tableau 6'!B187</f>
        <v>Jambon (excluant les charcuteries)*</v>
      </c>
      <c r="C189" s="15"/>
      <c r="D189" s="15"/>
      <c r="E189" s="15"/>
      <c r="F189" s="15"/>
      <c r="G189" s="12">
        <f t="shared" si="16"/>
        <v>0</v>
      </c>
      <c r="H189" s="12">
        <f t="shared" si="17"/>
        <v>0</v>
      </c>
      <c r="I189" s="13">
        <f t="shared" si="18"/>
        <v>0</v>
      </c>
      <c r="J189" s="13">
        <f t="shared" si="19"/>
        <v>0</v>
      </c>
      <c r="K189" s="14">
        <f>'Tableau 6'!P187</f>
        <v>15</v>
      </c>
      <c r="L189" s="19" t="str">
        <f t="shared" si="20"/>
        <v/>
      </c>
      <c r="M189" s="19" t="str">
        <f t="shared" si="21"/>
        <v/>
      </c>
      <c r="N189" s="20">
        <f>HLOOKUP($P$1,'Tableau 6'!$B$2:$Q$382,A189,FALSE)</f>
        <v>18.399999999999999</v>
      </c>
      <c r="O189" s="19" t="str">
        <f t="shared" si="22"/>
        <v/>
      </c>
      <c r="P189" s="19" t="str">
        <f t="shared" si="23"/>
        <v/>
      </c>
    </row>
    <row r="190" spans="1:16" x14ac:dyDescent="0.35">
      <c r="A190" s="7">
        <f>'Tableau 6'!A188</f>
        <v>187</v>
      </c>
      <c r="B190" s="11" t="str">
        <f>'Tableau 6'!B188</f>
        <v>Bacon*</v>
      </c>
      <c r="C190" s="15"/>
      <c r="D190" s="15"/>
      <c r="E190" s="15"/>
      <c r="F190" s="15"/>
      <c r="G190" s="12">
        <f t="shared" si="16"/>
        <v>0</v>
      </c>
      <c r="H190" s="12">
        <f t="shared" si="17"/>
        <v>0</v>
      </c>
      <c r="I190" s="13">
        <f t="shared" si="18"/>
        <v>0</v>
      </c>
      <c r="J190" s="13">
        <f t="shared" si="19"/>
        <v>0</v>
      </c>
      <c r="K190" s="14">
        <f>'Tableau 6'!P188</f>
        <v>27.2</v>
      </c>
      <c r="L190" s="19" t="str">
        <f t="shared" si="20"/>
        <v/>
      </c>
      <c r="M190" s="19" t="str">
        <f t="shared" si="21"/>
        <v/>
      </c>
      <c r="N190" s="20">
        <f>HLOOKUP($P$1,'Tableau 6'!$B$2:$Q$382,A190,FALSE)</f>
        <v>27.9</v>
      </c>
      <c r="O190" s="19" t="str">
        <f t="shared" si="22"/>
        <v/>
      </c>
      <c r="P190" s="19" t="str">
        <f t="shared" si="23"/>
        <v/>
      </c>
    </row>
    <row r="191" spans="1:16" x14ac:dyDescent="0.35">
      <c r="A191" s="7">
        <f>'Tableau 6'!A189</f>
        <v>188</v>
      </c>
      <c r="B191" s="262" t="str">
        <f>'Tableau 6'!B189</f>
        <v>VOLAILLES</v>
      </c>
      <c r="C191" s="263"/>
      <c r="D191" s="263"/>
      <c r="E191" s="263"/>
      <c r="F191" s="263"/>
      <c r="G191" s="263"/>
      <c r="H191" s="263"/>
      <c r="I191" s="263"/>
      <c r="J191" s="263"/>
      <c r="K191" s="263"/>
      <c r="L191" s="263"/>
      <c r="M191" s="263"/>
      <c r="N191" s="263"/>
      <c r="O191" s="263"/>
      <c r="P191" s="264"/>
    </row>
    <row r="192" spans="1:16" x14ac:dyDescent="0.35">
      <c r="A192" s="7">
        <f>'Tableau 6'!A190</f>
        <v>189</v>
      </c>
      <c r="B192" s="11" t="str">
        <f>'Tableau 6'!B190</f>
        <v>Poulet (sauf les charcuteries)</v>
      </c>
      <c r="C192" s="15"/>
      <c r="D192" s="15"/>
      <c r="E192" s="15"/>
      <c r="F192" s="15"/>
      <c r="G192" s="12">
        <f t="shared" si="16"/>
        <v>0</v>
      </c>
      <c r="H192" s="12">
        <f t="shared" si="17"/>
        <v>0</v>
      </c>
      <c r="I192" s="13">
        <f t="shared" si="18"/>
        <v>0</v>
      </c>
      <c r="J192" s="13">
        <f t="shared" si="19"/>
        <v>0</v>
      </c>
      <c r="K192" s="14">
        <f>'Tableau 6'!P190</f>
        <v>86.527799911509135</v>
      </c>
      <c r="L192" s="19" t="str">
        <f t="shared" si="20"/>
        <v/>
      </c>
      <c r="M192" s="19" t="str">
        <f t="shared" si="21"/>
        <v/>
      </c>
      <c r="N192" s="20">
        <f>HLOOKUP($P$1,'Tableau 6'!$B$2:$Q$382,A192,FALSE)</f>
        <v>85.534388747746306</v>
      </c>
      <c r="O192" s="19" t="str">
        <f t="shared" si="22"/>
        <v/>
      </c>
      <c r="P192" s="19" t="str">
        <f t="shared" si="23"/>
        <v/>
      </c>
    </row>
    <row r="193" spans="1:16" x14ac:dyDescent="0.35">
      <c r="A193" s="7">
        <f>'Tableau 6'!A191</f>
        <v>190</v>
      </c>
      <c r="B193" s="11" t="str">
        <f>'Tableau 6'!B191</f>
        <v xml:space="preserve">Poulet pané du commerce </v>
      </c>
      <c r="C193" s="15"/>
      <c r="D193" s="15"/>
      <c r="E193" s="15"/>
      <c r="F193" s="15"/>
      <c r="G193" s="12">
        <f t="shared" si="16"/>
        <v>0</v>
      </c>
      <c r="H193" s="12">
        <f t="shared" si="17"/>
        <v>0</v>
      </c>
      <c r="I193" s="13">
        <f t="shared" si="18"/>
        <v>0</v>
      </c>
      <c r="J193" s="13">
        <f t="shared" si="19"/>
        <v>0</v>
      </c>
      <c r="K193" s="14">
        <f>'Tableau 6'!P191</f>
        <v>33.122380520658936</v>
      </c>
      <c r="L193" s="19" t="str">
        <f t="shared" si="20"/>
        <v/>
      </c>
      <c r="M193" s="19" t="str">
        <f t="shared" si="21"/>
        <v/>
      </c>
      <c r="N193" s="20">
        <f>HLOOKUP($P$1,'Tableau 6'!$B$2:$Q$382,A193,FALSE)</f>
        <v>33.321431861703779</v>
      </c>
      <c r="O193" s="19" t="str">
        <f t="shared" si="22"/>
        <v/>
      </c>
      <c r="P193" s="19" t="str">
        <f t="shared" si="23"/>
        <v/>
      </c>
    </row>
    <row r="194" spans="1:16" x14ac:dyDescent="0.35">
      <c r="A194" s="7">
        <f>'Tableau 6'!A192</f>
        <v>191</v>
      </c>
      <c r="B194" s="11" t="str">
        <f>'Tableau 6'!B192</f>
        <v>Poulet pané du commerce acheté congelé</v>
      </c>
      <c r="C194" s="15"/>
      <c r="D194" s="15"/>
      <c r="E194" s="15"/>
      <c r="F194" s="15"/>
      <c r="G194" s="12">
        <f t="shared" si="16"/>
        <v>0</v>
      </c>
      <c r="H194" s="12">
        <f t="shared" si="17"/>
        <v>0</v>
      </c>
      <c r="I194" s="13">
        <f t="shared" si="18"/>
        <v>0</v>
      </c>
      <c r="J194" s="13">
        <f t="shared" si="19"/>
        <v>0</v>
      </c>
      <c r="K194" s="14">
        <f>'Tableau 6'!P192</f>
        <v>23.222702161585424</v>
      </c>
      <c r="L194" s="19" t="str">
        <f t="shared" si="20"/>
        <v/>
      </c>
      <c r="M194" s="19" t="str">
        <f t="shared" si="21"/>
        <v/>
      </c>
      <c r="N194" s="20">
        <f>HLOOKUP($P$1,'Tableau 6'!$B$2:$Q$382,A194,FALSE)</f>
        <v>22.664585613613465</v>
      </c>
      <c r="O194" s="19" t="str">
        <f t="shared" si="22"/>
        <v/>
      </c>
      <c r="P194" s="19" t="str">
        <f t="shared" si="23"/>
        <v/>
      </c>
    </row>
    <row r="195" spans="1:16" x14ac:dyDescent="0.35">
      <c r="A195" s="7">
        <f>'Tableau 6'!A193</f>
        <v>192</v>
      </c>
      <c r="B195" s="11" t="str">
        <f>'Tableau 6'!B193</f>
        <v>Produits de poulet farci du commerce</v>
      </c>
      <c r="C195" s="15"/>
      <c r="D195" s="15"/>
      <c r="E195" s="15"/>
      <c r="F195" s="15"/>
      <c r="G195" s="12">
        <f t="shared" si="16"/>
        <v>0</v>
      </c>
      <c r="H195" s="12">
        <f t="shared" si="17"/>
        <v>0</v>
      </c>
      <c r="I195" s="13">
        <f t="shared" si="18"/>
        <v>0</v>
      </c>
      <c r="J195" s="13">
        <f t="shared" si="19"/>
        <v>0</v>
      </c>
      <c r="K195" s="14">
        <f>'Tableau 6'!P193</f>
        <v>7.1425253531409272</v>
      </c>
      <c r="L195" s="19" t="str">
        <f t="shared" si="20"/>
        <v/>
      </c>
      <c r="M195" s="19" t="str">
        <f t="shared" si="21"/>
        <v/>
      </c>
      <c r="N195" s="20">
        <f>HLOOKUP($P$1,'Tableau 6'!$B$2:$Q$382,A195,FALSE)</f>
        <v>7.4541617116659102</v>
      </c>
      <c r="O195" s="19" t="str">
        <f t="shared" si="22"/>
        <v/>
      </c>
      <c r="P195" s="19" t="str">
        <f t="shared" si="23"/>
        <v/>
      </c>
    </row>
    <row r="196" spans="1:16" ht="21" x14ac:dyDescent="0.35">
      <c r="A196" s="7">
        <f>'Tableau 6'!A194</f>
        <v>193</v>
      </c>
      <c r="B196" s="11" t="str">
        <f>'Tableau 6'!B194</f>
        <v>Produits de poulet farci surgelés achetés en magasin</v>
      </c>
      <c r="C196" s="15"/>
      <c r="D196" s="15"/>
      <c r="E196" s="15"/>
      <c r="F196" s="15"/>
      <c r="G196" s="12">
        <f t="shared" si="16"/>
        <v>0</v>
      </c>
      <c r="H196" s="12">
        <f t="shared" si="17"/>
        <v>0</v>
      </c>
      <c r="I196" s="13">
        <f t="shared" si="18"/>
        <v>0</v>
      </c>
      <c r="J196" s="13">
        <f t="shared" si="19"/>
        <v>0</v>
      </c>
      <c r="K196" s="14">
        <f>'Tableau 6'!P194</f>
        <v>5.3149794521447529</v>
      </c>
      <c r="L196" s="19" t="str">
        <f t="shared" si="20"/>
        <v/>
      </c>
      <c r="M196" s="19" t="str">
        <f t="shared" si="21"/>
        <v/>
      </c>
      <c r="N196" s="20">
        <f>HLOOKUP($P$1,'Tableau 6'!$B$2:$Q$382,A196,FALSE)</f>
        <v>6.1416319613949639</v>
      </c>
      <c r="O196" s="19" t="str">
        <f t="shared" si="22"/>
        <v/>
      </c>
      <c r="P196" s="19" t="str">
        <f t="shared" si="23"/>
        <v/>
      </c>
    </row>
    <row r="197" spans="1:16" x14ac:dyDescent="0.35">
      <c r="A197" s="7">
        <f>'Tableau 6'!A195</f>
        <v>194</v>
      </c>
      <c r="B197" s="11" t="str">
        <f>'Tableau 6'!B195</f>
        <v>Poulet haché</v>
      </c>
      <c r="C197" s="15"/>
      <c r="D197" s="15"/>
      <c r="E197" s="15"/>
      <c r="F197" s="15"/>
      <c r="G197" s="12">
        <f t="shared" si="16"/>
        <v>0</v>
      </c>
      <c r="H197" s="12">
        <f t="shared" si="17"/>
        <v>0</v>
      </c>
      <c r="I197" s="13">
        <f t="shared" si="18"/>
        <v>0</v>
      </c>
      <c r="J197" s="13">
        <f t="shared" si="19"/>
        <v>0</v>
      </c>
      <c r="K197" s="14">
        <f>'Tableau 6'!P195</f>
        <v>7.6095214367267099</v>
      </c>
      <c r="L197" s="19" t="str">
        <f t="shared" si="20"/>
        <v/>
      </c>
      <c r="M197" s="19" t="str">
        <f t="shared" si="21"/>
        <v/>
      </c>
      <c r="N197" s="20">
        <f>HLOOKUP($P$1,'Tableau 6'!$B$2:$Q$382,A197,FALSE)</f>
        <v>6.3778928113669062</v>
      </c>
      <c r="O197" s="19" t="str">
        <f t="shared" si="22"/>
        <v/>
      </c>
      <c r="P197" s="19" t="str">
        <f t="shared" si="23"/>
        <v/>
      </c>
    </row>
    <row r="198" spans="1:16" x14ac:dyDescent="0.35">
      <c r="A198" s="7">
        <f>'Tableau 6'!A196</f>
        <v>195</v>
      </c>
      <c r="B198" s="11" t="str">
        <f>'Tableau 6'!B196</f>
        <v>Poulet entier rôti acheté dans un magasin</v>
      </c>
      <c r="C198" s="15"/>
      <c r="D198" s="15"/>
      <c r="E198" s="15"/>
      <c r="F198" s="15"/>
      <c r="G198" s="12">
        <f t="shared" si="16"/>
        <v>0</v>
      </c>
      <c r="H198" s="12">
        <f t="shared" si="17"/>
        <v>0</v>
      </c>
      <c r="I198" s="13">
        <f t="shared" si="18"/>
        <v>0</v>
      </c>
      <c r="J198" s="13">
        <f t="shared" si="19"/>
        <v>0</v>
      </c>
      <c r="K198" s="14">
        <f>'Tableau 6'!P196</f>
        <v>24.807888772805466</v>
      </c>
      <c r="L198" s="19" t="str">
        <f t="shared" si="20"/>
        <v/>
      </c>
      <c r="M198" s="19" t="str">
        <f t="shared" si="21"/>
        <v/>
      </c>
      <c r="N198" s="20">
        <f>HLOOKUP($P$1,'Tableau 6'!$B$2:$Q$382,A198,FALSE)</f>
        <v>22.645793729271535</v>
      </c>
      <c r="O198" s="19" t="str">
        <f t="shared" si="22"/>
        <v/>
      </c>
      <c r="P198" s="19" t="str">
        <f t="shared" si="23"/>
        <v/>
      </c>
    </row>
    <row r="199" spans="1:16" x14ac:dyDescent="0.35">
      <c r="A199" s="7">
        <f>'Tableau 6'!A197</f>
        <v>196</v>
      </c>
      <c r="B199" s="11" t="str">
        <f>'Tableau 6'!B197</f>
        <v>Poulet entier acheté cru et cuit à la maison</v>
      </c>
      <c r="C199" s="15"/>
      <c r="D199" s="15"/>
      <c r="E199" s="15"/>
      <c r="F199" s="15"/>
      <c r="G199" s="12">
        <f t="shared" ref="G199:G261" si="24">C199+D199</f>
        <v>0</v>
      </c>
      <c r="H199" s="12">
        <f t="shared" ref="H199:H261" si="25">C199+D199+E199</f>
        <v>0</v>
      </c>
      <c r="I199" s="13">
        <f t="shared" ref="I199:I261" si="26">IF((COUNTA(C199)=0),0,(C199)/(C199+E199))</f>
        <v>0</v>
      </c>
      <c r="J199" s="13">
        <f t="shared" ref="J199:J261" si="27">IF((COUNTA(C199:D199)=0),0,(C199+D199)/(C199+D199+E199))</f>
        <v>0</v>
      </c>
      <c r="K199" s="14">
        <f>'Tableau 6'!P197</f>
        <v>29.9353627857185</v>
      </c>
      <c r="L199" s="19" t="str">
        <f t="shared" ref="L199:L261" si="28">IF(H199=0,"",(IF(AND($G199&lt;=$H199,$G199&gt;=0),BINOMDIST($G199,$H199,K199/100,0),"")))</f>
        <v/>
      </c>
      <c r="M199" s="19" t="str">
        <f t="shared" ref="M199:M261" si="29">IF(H199=0,"",(IF(AND(L199&lt;=0.05,J199*100&gt;K199),"Alerte",IF(AND(L199&lt;=0.05,J199*100&lt;K199),"protecteur",""))))</f>
        <v/>
      </c>
      <c r="N199" s="20">
        <f>HLOOKUP($P$1,'Tableau 6'!$B$2:$Q$382,A199,FALSE)</f>
        <v>26.364578205386085</v>
      </c>
      <c r="O199" s="19" t="str">
        <f t="shared" ref="O199:O261" si="30">IF(H199=0,"",(IF(AND($G199&lt;=$H199,$G199&gt;=0),BINOMDIST($G199,$H199,N199/100,0),"")))</f>
        <v/>
      </c>
      <c r="P199" s="19" t="str">
        <f t="shared" ref="P199:P261" si="31">IF(H199=0,"",(IF(AND(O199&lt;=0.05,J199*100&gt;N199),"Alerte",IF(AND(O199&lt;=0.05,J199*100&lt;N199),"protecteur",""))))</f>
        <v/>
      </c>
    </row>
    <row r="200" spans="1:16" x14ac:dyDescent="0.35">
      <c r="A200" s="7">
        <f>'Tableau 6'!A198</f>
        <v>197</v>
      </c>
      <c r="B200" s="11" t="str">
        <f>'Tableau 6'!B198</f>
        <v>Poulet en morceaux ou en pièces</v>
      </c>
      <c r="C200" s="15"/>
      <c r="D200" s="15"/>
      <c r="E200" s="15"/>
      <c r="F200" s="15"/>
      <c r="G200" s="12">
        <f t="shared" si="24"/>
        <v>0</v>
      </c>
      <c r="H200" s="12">
        <f t="shared" si="25"/>
        <v>0</v>
      </c>
      <c r="I200" s="13">
        <f t="shared" si="26"/>
        <v>0</v>
      </c>
      <c r="J200" s="13">
        <f t="shared" si="27"/>
        <v>0</v>
      </c>
      <c r="K200" s="14">
        <f>'Tableau 6'!P198</f>
        <v>70.784146258847457</v>
      </c>
      <c r="L200" s="19" t="str">
        <f t="shared" si="28"/>
        <v/>
      </c>
      <c r="M200" s="19" t="str">
        <f t="shared" si="29"/>
        <v/>
      </c>
      <c r="N200" s="20">
        <f>HLOOKUP($P$1,'Tableau 6'!$B$2:$Q$382,A200,FALSE)</f>
        <v>70.708157177490548</v>
      </c>
      <c r="O200" s="19" t="str">
        <f t="shared" si="30"/>
        <v/>
      </c>
      <c r="P200" s="19" t="str">
        <f t="shared" si="31"/>
        <v/>
      </c>
    </row>
    <row r="201" spans="1:16" x14ac:dyDescent="0.35">
      <c r="A201" s="7">
        <f>'Tableau 6'!A199</f>
        <v>198</v>
      </c>
      <c r="B201" s="11" t="str">
        <f>'Tableau 6'!B199</f>
        <v>Saucisse de poulet (sauf les saucissons)</v>
      </c>
      <c r="C201" s="15"/>
      <c r="D201" s="15"/>
      <c r="E201" s="15"/>
      <c r="F201" s="15"/>
      <c r="G201" s="12">
        <f t="shared" si="24"/>
        <v>0</v>
      </c>
      <c r="H201" s="12">
        <f t="shared" si="25"/>
        <v>0</v>
      </c>
      <c r="I201" s="13">
        <f t="shared" si="26"/>
        <v>0</v>
      </c>
      <c r="J201" s="13">
        <f t="shared" si="27"/>
        <v>0</v>
      </c>
      <c r="K201" s="14">
        <f>'Tableau 6'!P199</f>
        <v>3.5043242629412399</v>
      </c>
      <c r="L201" s="19" t="str">
        <f t="shared" si="28"/>
        <v/>
      </c>
      <c r="M201" s="19" t="str">
        <f t="shared" si="29"/>
        <v/>
      </c>
      <c r="N201" s="20">
        <f>HLOOKUP($P$1,'Tableau 6'!$B$2:$Q$382,A201,FALSE)</f>
        <v>5.3373514300770992</v>
      </c>
      <c r="O201" s="19" t="str">
        <f t="shared" si="30"/>
        <v/>
      </c>
      <c r="P201" s="19" t="str">
        <f t="shared" si="31"/>
        <v/>
      </c>
    </row>
    <row r="202" spans="1:16" ht="21" x14ac:dyDescent="0.35">
      <c r="A202" s="7">
        <f>'Tableau 6'!A200</f>
        <v>199</v>
      </c>
      <c r="B202" s="11" t="str">
        <f>'Tableau 6'!B200</f>
        <v>Poulet provenant d'un restaurant ou d'un restaurant-minute*</v>
      </c>
      <c r="C202" s="15"/>
      <c r="D202" s="15"/>
      <c r="E202" s="15"/>
      <c r="F202" s="15"/>
      <c r="G202" s="12">
        <f t="shared" si="24"/>
        <v>0</v>
      </c>
      <c r="H202" s="12">
        <f t="shared" si="25"/>
        <v>0</v>
      </c>
      <c r="I202" s="13">
        <f t="shared" si="26"/>
        <v>0</v>
      </c>
      <c r="J202" s="13">
        <f t="shared" si="27"/>
        <v>0</v>
      </c>
      <c r="K202" s="14">
        <f>'Tableau 6'!P200</f>
        <v>21</v>
      </c>
      <c r="L202" s="19" t="str">
        <f t="shared" si="28"/>
        <v/>
      </c>
      <c r="M202" s="19" t="str">
        <f t="shared" si="29"/>
        <v/>
      </c>
      <c r="N202" s="20">
        <f>HLOOKUP($P$1,'Tableau 6'!$B$2:$Q$382,A202,FALSE)</f>
        <v>20.100000000000001</v>
      </c>
      <c r="O202" s="19" t="str">
        <f t="shared" si="30"/>
        <v/>
      </c>
      <c r="P202" s="19" t="str">
        <f t="shared" si="31"/>
        <v/>
      </c>
    </row>
    <row r="203" spans="1:16" x14ac:dyDescent="0.35">
      <c r="A203" s="7">
        <f>'Tableau 6'!A201</f>
        <v>200</v>
      </c>
      <c r="B203" s="11" t="str">
        <f>'Tableau 6'!B201</f>
        <v>Dinde (à l’exclusion de la charcuterie)</v>
      </c>
      <c r="C203" s="15"/>
      <c r="D203" s="15"/>
      <c r="E203" s="15"/>
      <c r="F203" s="15"/>
      <c r="G203" s="12">
        <f t="shared" si="24"/>
        <v>0</v>
      </c>
      <c r="H203" s="12">
        <f t="shared" si="25"/>
        <v>0</v>
      </c>
      <c r="I203" s="13">
        <f t="shared" si="26"/>
        <v>0</v>
      </c>
      <c r="J203" s="13">
        <f t="shared" si="27"/>
        <v>0</v>
      </c>
      <c r="K203" s="14">
        <f>'Tableau 6'!P201</f>
        <v>13.049572603160476</v>
      </c>
      <c r="L203" s="19" t="str">
        <f t="shared" si="28"/>
        <v/>
      </c>
      <c r="M203" s="19" t="str">
        <f t="shared" si="29"/>
        <v/>
      </c>
      <c r="N203" s="20">
        <f>HLOOKUP($P$1,'Tableau 6'!$B$2:$Q$382,A203,FALSE)</f>
        <v>15.013457101316099</v>
      </c>
      <c r="O203" s="19" t="str">
        <f t="shared" si="30"/>
        <v/>
      </c>
      <c r="P203" s="19" t="str">
        <f t="shared" si="31"/>
        <v/>
      </c>
    </row>
    <row r="204" spans="1:16" x14ac:dyDescent="0.35">
      <c r="A204" s="7">
        <f>'Tableau 6'!A202</f>
        <v>201</v>
      </c>
      <c r="B204" s="11" t="str">
        <f>'Tableau 6'!B202</f>
        <v>Dinde hachée</v>
      </c>
      <c r="C204" s="15"/>
      <c r="D204" s="15"/>
      <c r="E204" s="15"/>
      <c r="F204" s="15"/>
      <c r="G204" s="12">
        <f t="shared" si="24"/>
        <v>0</v>
      </c>
      <c r="H204" s="12">
        <f t="shared" si="25"/>
        <v>0</v>
      </c>
      <c r="I204" s="13">
        <f t="shared" si="26"/>
        <v>0</v>
      </c>
      <c r="J204" s="13">
        <f t="shared" si="27"/>
        <v>0</v>
      </c>
      <c r="K204" s="14">
        <f>'Tableau 6'!P202</f>
        <v>4.2220260241557304</v>
      </c>
      <c r="L204" s="19" t="str">
        <f t="shared" si="28"/>
        <v/>
      </c>
      <c r="M204" s="19" t="str">
        <f t="shared" si="29"/>
        <v/>
      </c>
      <c r="N204" s="20">
        <f>HLOOKUP($P$1,'Tableau 6'!$B$2:$Q$382,A204,FALSE)</f>
        <v>5.8828267990435767</v>
      </c>
      <c r="O204" s="19" t="str">
        <f t="shared" si="30"/>
        <v/>
      </c>
      <c r="P204" s="19" t="str">
        <f t="shared" si="31"/>
        <v/>
      </c>
    </row>
    <row r="205" spans="1:16" x14ac:dyDescent="0.35">
      <c r="A205" s="7">
        <f>'Tableau 6'!A203</f>
        <v>202</v>
      </c>
      <c r="B205" s="11" t="str">
        <f>'Tableau 6'!B203</f>
        <v>Saucisses de dinde</v>
      </c>
      <c r="C205" s="15"/>
      <c r="D205" s="15"/>
      <c r="E205" s="15"/>
      <c r="F205" s="15"/>
      <c r="G205" s="12">
        <f t="shared" si="24"/>
        <v>0</v>
      </c>
      <c r="H205" s="12">
        <f t="shared" si="25"/>
        <v>0</v>
      </c>
      <c r="I205" s="13">
        <f t="shared" si="26"/>
        <v>0</v>
      </c>
      <c r="J205" s="13">
        <f t="shared" si="27"/>
        <v>0</v>
      </c>
      <c r="K205" s="14">
        <f>'Tableau 6'!P203</f>
        <v>1.3807863145924304</v>
      </c>
      <c r="L205" s="19" t="str">
        <f t="shared" si="28"/>
        <v/>
      </c>
      <c r="M205" s="19" t="str">
        <f t="shared" si="29"/>
        <v/>
      </c>
      <c r="N205" s="20">
        <f>HLOOKUP($P$1,'Tableau 6'!$B$2:$Q$382,A205,FALSE)</f>
        <v>1.6359978780775946</v>
      </c>
      <c r="O205" s="19" t="str">
        <f t="shared" si="30"/>
        <v/>
      </c>
      <c r="P205" s="19" t="str">
        <f t="shared" si="31"/>
        <v/>
      </c>
    </row>
    <row r="206" spans="1:16" x14ac:dyDescent="0.35">
      <c r="A206" s="7">
        <f>'Tableau 6'!A204</f>
        <v>203</v>
      </c>
      <c r="B206" s="11" t="str">
        <f>'Tableau 6'!B204</f>
        <v>Dinde entière</v>
      </c>
      <c r="C206" s="15"/>
      <c r="D206" s="15"/>
      <c r="E206" s="15"/>
      <c r="F206" s="15"/>
      <c r="G206" s="12">
        <f t="shared" si="24"/>
        <v>0</v>
      </c>
      <c r="H206" s="12">
        <f t="shared" si="25"/>
        <v>0</v>
      </c>
      <c r="I206" s="13">
        <f t="shared" si="26"/>
        <v>0</v>
      </c>
      <c r="J206" s="13">
        <f t="shared" si="27"/>
        <v>0</v>
      </c>
      <c r="K206" s="14">
        <f>'Tableau 6'!P204</f>
        <v>5.2184279998040157</v>
      </c>
      <c r="L206" s="19" t="str">
        <f t="shared" si="28"/>
        <v/>
      </c>
      <c r="M206" s="19" t="str">
        <f t="shared" si="29"/>
        <v/>
      </c>
      <c r="N206" s="20">
        <f>HLOOKUP($P$1,'Tableau 6'!$B$2:$Q$382,A206,FALSE)</f>
        <v>5.060782915949706</v>
      </c>
      <c r="O206" s="19" t="str">
        <f t="shared" si="30"/>
        <v/>
      </c>
      <c r="P206" s="19" t="str">
        <f t="shared" si="31"/>
        <v/>
      </c>
    </row>
    <row r="207" spans="1:16" x14ac:dyDescent="0.35">
      <c r="A207" s="7">
        <f>'Tableau 6'!A205</f>
        <v>204</v>
      </c>
      <c r="B207" s="11" t="str">
        <f>'Tableau 6'!B205</f>
        <v>Dinde en morceaux ou en pièces</v>
      </c>
      <c r="C207" s="15"/>
      <c r="D207" s="15"/>
      <c r="E207" s="15"/>
      <c r="F207" s="15"/>
      <c r="G207" s="12">
        <f t="shared" si="24"/>
        <v>0</v>
      </c>
      <c r="H207" s="12">
        <f t="shared" si="25"/>
        <v>0</v>
      </c>
      <c r="I207" s="13">
        <f t="shared" si="26"/>
        <v>0</v>
      </c>
      <c r="J207" s="13">
        <f t="shared" si="27"/>
        <v>0</v>
      </c>
      <c r="K207" s="14">
        <f>'Tableau 6'!P205</f>
        <v>6.2683839869715401</v>
      </c>
      <c r="L207" s="19" t="str">
        <f t="shared" si="28"/>
        <v/>
      </c>
      <c r="M207" s="19" t="str">
        <f t="shared" si="29"/>
        <v/>
      </c>
      <c r="N207" s="20">
        <f>HLOOKUP($P$1,'Tableau 6'!$B$2:$Q$382,A207,FALSE)</f>
        <v>6.8195336454918793</v>
      </c>
      <c r="O207" s="19" t="str">
        <f t="shared" si="30"/>
        <v/>
      </c>
      <c r="P207" s="19" t="str">
        <f t="shared" si="31"/>
        <v/>
      </c>
    </row>
    <row r="208" spans="1:16" x14ac:dyDescent="0.35">
      <c r="A208" s="7">
        <f>'Tableau 6'!A206</f>
        <v>205</v>
      </c>
      <c r="B208" s="11" t="str">
        <f>'Tableau 6'!B206</f>
        <v>Bacon de dinde*</v>
      </c>
      <c r="C208" s="15"/>
      <c r="D208" s="15"/>
      <c r="E208" s="15"/>
      <c r="F208" s="15"/>
      <c r="G208" s="12">
        <f t="shared" si="24"/>
        <v>0</v>
      </c>
      <c r="H208" s="12">
        <f t="shared" si="25"/>
        <v>0</v>
      </c>
      <c r="I208" s="13">
        <f t="shared" si="26"/>
        <v>0</v>
      </c>
      <c r="J208" s="13">
        <f t="shared" si="27"/>
        <v>0</v>
      </c>
      <c r="K208" s="14">
        <f>'Tableau 6'!P206</f>
        <v>0.5</v>
      </c>
      <c r="L208" s="19" t="str">
        <f t="shared" si="28"/>
        <v/>
      </c>
      <c r="M208" s="19" t="str">
        <f t="shared" si="29"/>
        <v/>
      </c>
      <c r="N208" s="20">
        <f>HLOOKUP($P$1,'Tableau 6'!$B$2:$Q$382,A208,FALSE)</f>
        <v>1</v>
      </c>
      <c r="O208" s="19" t="str">
        <f t="shared" si="30"/>
        <v/>
      </c>
      <c r="P208" s="19" t="str">
        <f t="shared" si="31"/>
        <v/>
      </c>
    </row>
    <row r="209" spans="1:16" ht="21" x14ac:dyDescent="0.35">
      <c r="A209" s="7">
        <f>'Tableau 6'!A207</f>
        <v>206</v>
      </c>
      <c r="B209" s="11" t="str">
        <f>'Tableau 6'!B207</f>
        <v>Autres types de volaille (excluant les charcuteries)</v>
      </c>
      <c r="C209" s="15"/>
      <c r="D209" s="15"/>
      <c r="E209" s="15"/>
      <c r="F209" s="15"/>
      <c r="G209" s="12">
        <f t="shared" si="24"/>
        <v>0</v>
      </c>
      <c r="H209" s="12">
        <f t="shared" si="25"/>
        <v>0</v>
      </c>
      <c r="I209" s="13">
        <f t="shared" si="26"/>
        <v>0</v>
      </c>
      <c r="J209" s="13">
        <f t="shared" si="27"/>
        <v>0</v>
      </c>
      <c r="K209" s="14">
        <f>'Tableau 6'!P207</f>
        <v>3.9080935781220107</v>
      </c>
      <c r="L209" s="19" t="str">
        <f t="shared" si="28"/>
        <v/>
      </c>
      <c r="M209" s="19" t="str">
        <f t="shared" si="29"/>
        <v/>
      </c>
      <c r="N209" s="20">
        <f>HLOOKUP($P$1,'Tableau 6'!$B$2:$Q$382,A209,FALSE)</f>
        <v>2.9682343485170901</v>
      </c>
      <c r="O209" s="19" t="str">
        <f t="shared" si="30"/>
        <v/>
      </c>
      <c r="P209" s="19" t="str">
        <f t="shared" si="31"/>
        <v/>
      </c>
    </row>
    <row r="210" spans="1:16" x14ac:dyDescent="0.35">
      <c r="A210" s="7">
        <f>'Tableau 6'!A208</f>
        <v>207</v>
      </c>
      <c r="B210" s="262" t="str">
        <f>'Tableau 6'!B208</f>
        <v>CHARCUTERIES</v>
      </c>
      <c r="C210" s="263"/>
      <c r="D210" s="263"/>
      <c r="E210" s="263"/>
      <c r="F210" s="263"/>
      <c r="G210" s="263"/>
      <c r="H210" s="263"/>
      <c r="I210" s="263"/>
      <c r="J210" s="263"/>
      <c r="K210" s="263"/>
      <c r="L210" s="263"/>
      <c r="M210" s="263"/>
      <c r="N210" s="263"/>
      <c r="O210" s="263"/>
      <c r="P210" s="264"/>
    </row>
    <row r="211" spans="1:16" x14ac:dyDescent="0.35">
      <c r="A211" s="7">
        <f>'Tableau 6'!A209</f>
        <v>208</v>
      </c>
      <c r="B211" s="11" t="str">
        <f>'Tableau 6'!B209</f>
        <v>Charcuteries/viandes froides</v>
      </c>
      <c r="C211" s="15"/>
      <c r="D211" s="15"/>
      <c r="E211" s="15"/>
      <c r="F211" s="15"/>
      <c r="G211" s="12">
        <f t="shared" si="24"/>
        <v>0</v>
      </c>
      <c r="H211" s="12">
        <f t="shared" si="25"/>
        <v>0</v>
      </c>
      <c r="I211" s="13">
        <f t="shared" si="26"/>
        <v>0</v>
      </c>
      <c r="J211" s="13">
        <f t="shared" si="27"/>
        <v>0</v>
      </c>
      <c r="K211" s="14">
        <f>'Tableau 6'!P209</f>
        <v>50.016626510399441</v>
      </c>
      <c r="L211" s="19" t="str">
        <f t="shared" si="28"/>
        <v/>
      </c>
      <c r="M211" s="19" t="str">
        <f t="shared" si="29"/>
        <v/>
      </c>
      <c r="N211" s="20">
        <f>HLOOKUP($P$1,'Tableau 6'!$B$2:$Q$382,A211,FALSE)</f>
        <v>48.300235652715308</v>
      </c>
      <c r="O211" s="19" t="str">
        <f t="shared" si="30"/>
        <v/>
      </c>
      <c r="P211" s="19" t="str">
        <f t="shared" si="31"/>
        <v/>
      </c>
    </row>
    <row r="212" spans="1:16" x14ac:dyDescent="0.35">
      <c r="A212" s="7">
        <f>'Tableau 6'!A210</f>
        <v>209</v>
      </c>
      <c r="B212" s="11" t="str">
        <f>'Tableau 6'!B210</f>
        <v>Charcuterie de poulet</v>
      </c>
      <c r="C212" s="15"/>
      <c r="D212" s="15"/>
      <c r="E212" s="15"/>
      <c r="F212" s="15"/>
      <c r="G212" s="12">
        <f t="shared" si="24"/>
        <v>0</v>
      </c>
      <c r="H212" s="12">
        <f t="shared" si="25"/>
        <v>0</v>
      </c>
      <c r="I212" s="13">
        <f t="shared" si="26"/>
        <v>0</v>
      </c>
      <c r="J212" s="13">
        <f t="shared" si="27"/>
        <v>0</v>
      </c>
      <c r="K212" s="14">
        <f>'Tableau 6'!P210</f>
        <v>9.2189094289085869</v>
      </c>
      <c r="L212" s="19" t="str">
        <f t="shared" si="28"/>
        <v/>
      </c>
      <c r="M212" s="19" t="str">
        <f t="shared" si="29"/>
        <v/>
      </c>
      <c r="N212" s="20">
        <f>HLOOKUP($P$1,'Tableau 6'!$B$2:$Q$382,A212,FALSE)</f>
        <v>7.1229772596207237</v>
      </c>
      <c r="O212" s="19" t="str">
        <f t="shared" si="30"/>
        <v/>
      </c>
      <c r="P212" s="19" t="str">
        <f t="shared" si="31"/>
        <v/>
      </c>
    </row>
    <row r="213" spans="1:16" x14ac:dyDescent="0.35">
      <c r="A213" s="7">
        <f>'Tableau 6'!A211</f>
        <v>210</v>
      </c>
      <c r="B213" s="11" t="str">
        <f>'Tableau 6'!B211</f>
        <v>Charcuterie de dinde</v>
      </c>
      <c r="C213" s="15"/>
      <c r="D213" s="15"/>
      <c r="E213" s="15"/>
      <c r="F213" s="15"/>
      <c r="G213" s="12">
        <f t="shared" si="24"/>
        <v>0</v>
      </c>
      <c r="H213" s="12">
        <f t="shared" si="25"/>
        <v>0</v>
      </c>
      <c r="I213" s="13">
        <f t="shared" si="26"/>
        <v>0</v>
      </c>
      <c r="J213" s="13">
        <f t="shared" si="27"/>
        <v>0</v>
      </c>
      <c r="K213" s="14">
        <f>'Tableau 6'!P211</f>
        <v>16.270642420866611</v>
      </c>
      <c r="L213" s="19" t="str">
        <f t="shared" si="28"/>
        <v/>
      </c>
      <c r="M213" s="19" t="str">
        <f t="shared" si="29"/>
        <v/>
      </c>
      <c r="N213" s="20">
        <f>HLOOKUP($P$1,'Tableau 6'!$B$2:$Q$382,A213,FALSE)</f>
        <v>16.550073607227368</v>
      </c>
      <c r="O213" s="19" t="str">
        <f t="shared" si="30"/>
        <v/>
      </c>
      <c r="P213" s="19" t="str">
        <f t="shared" si="31"/>
        <v/>
      </c>
    </row>
    <row r="214" spans="1:16" x14ac:dyDescent="0.35">
      <c r="A214" s="7">
        <f>'Tableau 6'!A212</f>
        <v>211</v>
      </c>
      <c r="B214" s="11" t="str">
        <f>'Tableau 6'!B212</f>
        <v>Charcuterie de jambon</v>
      </c>
      <c r="C214" s="15"/>
      <c r="D214" s="15"/>
      <c r="E214" s="15"/>
      <c r="F214" s="15"/>
      <c r="G214" s="12">
        <f t="shared" si="24"/>
        <v>0</v>
      </c>
      <c r="H214" s="12">
        <f t="shared" si="25"/>
        <v>0</v>
      </c>
      <c r="I214" s="13">
        <f t="shared" si="26"/>
        <v>0</v>
      </c>
      <c r="J214" s="13">
        <f t="shared" si="27"/>
        <v>0</v>
      </c>
      <c r="K214" s="14">
        <f>'Tableau 6'!P212</f>
        <v>36.20004893763722</v>
      </c>
      <c r="L214" s="19" t="str">
        <f t="shared" si="28"/>
        <v/>
      </c>
      <c r="M214" s="19" t="str">
        <f t="shared" si="29"/>
        <v/>
      </c>
      <c r="N214" s="20">
        <f>HLOOKUP($P$1,'Tableau 6'!$B$2:$Q$382,A214,FALSE)</f>
        <v>35.322565128288844</v>
      </c>
      <c r="O214" s="19" t="str">
        <f t="shared" si="30"/>
        <v/>
      </c>
      <c r="P214" s="19" t="str">
        <f t="shared" si="31"/>
        <v/>
      </c>
    </row>
    <row r="215" spans="1:16" x14ac:dyDescent="0.35">
      <c r="A215" s="7">
        <f>'Tableau 6'!A213</f>
        <v>212</v>
      </c>
      <c r="B215" s="11" t="str">
        <f>'Tableau 6'!B213</f>
        <v>Charcuterie de bœuf</v>
      </c>
      <c r="C215" s="15"/>
      <c r="D215" s="15"/>
      <c r="E215" s="15"/>
      <c r="F215" s="15"/>
      <c r="G215" s="12">
        <f t="shared" si="24"/>
        <v>0</v>
      </c>
      <c r="H215" s="12">
        <f t="shared" si="25"/>
        <v>0</v>
      </c>
      <c r="I215" s="13">
        <f t="shared" si="26"/>
        <v>0</v>
      </c>
      <c r="J215" s="13">
        <f t="shared" si="27"/>
        <v>0</v>
      </c>
      <c r="K215" s="14">
        <f>'Tableau 6'!P213</f>
        <v>10.815361873913847</v>
      </c>
      <c r="L215" s="19" t="str">
        <f t="shared" si="28"/>
        <v/>
      </c>
      <c r="M215" s="19" t="str">
        <f t="shared" si="29"/>
        <v/>
      </c>
      <c r="N215" s="20">
        <f>HLOOKUP($P$1,'Tableau 6'!$B$2:$Q$382,A215,FALSE)</f>
        <v>10.349457704244429</v>
      </c>
      <c r="O215" s="19" t="str">
        <f t="shared" si="30"/>
        <v/>
      </c>
      <c r="P215" s="19" t="str">
        <f t="shared" si="31"/>
        <v/>
      </c>
    </row>
    <row r="216" spans="1:16" x14ac:dyDescent="0.35">
      <c r="A216" s="7">
        <f>'Tableau 6'!A214</f>
        <v>213</v>
      </c>
      <c r="B216" s="11" t="str">
        <f>'Tableau 6'!B214</f>
        <v>Autres charcuteries</v>
      </c>
      <c r="C216" s="15"/>
      <c r="D216" s="15"/>
      <c r="E216" s="15"/>
      <c r="F216" s="15"/>
      <c r="G216" s="12">
        <f t="shared" si="24"/>
        <v>0</v>
      </c>
      <c r="H216" s="12">
        <f t="shared" si="25"/>
        <v>0</v>
      </c>
      <c r="I216" s="13">
        <f t="shared" si="26"/>
        <v>0</v>
      </c>
      <c r="J216" s="13">
        <f t="shared" si="27"/>
        <v>0</v>
      </c>
      <c r="K216" s="14">
        <f>'Tableau 6'!P214</f>
        <v>12.019879475579129</v>
      </c>
      <c r="L216" s="19" t="str">
        <f t="shared" si="28"/>
        <v/>
      </c>
      <c r="M216" s="19" t="str">
        <f t="shared" si="29"/>
        <v/>
      </c>
      <c r="N216" s="20">
        <f>HLOOKUP($P$1,'Tableau 6'!$B$2:$Q$382,A216,FALSE)</f>
        <v>9.972554402606848</v>
      </c>
      <c r="O216" s="19" t="str">
        <f t="shared" si="30"/>
        <v/>
      </c>
      <c r="P216" s="19" t="str">
        <f t="shared" si="31"/>
        <v/>
      </c>
    </row>
    <row r="217" spans="1:16" ht="22.5" customHeight="1" x14ac:dyDescent="0.35">
      <c r="A217" s="7">
        <f>'Tableau 6'!A215</f>
        <v>214</v>
      </c>
      <c r="B217" s="262" t="str">
        <f>'Tableau 6'!B215</f>
        <v>AUTRES PRODUITS DE VIANDE / D'ORIGINE ANIMALE</v>
      </c>
      <c r="C217" s="263"/>
      <c r="D217" s="263"/>
      <c r="E217" s="263"/>
      <c r="F217" s="263"/>
      <c r="G217" s="263"/>
      <c r="H217" s="263"/>
      <c r="I217" s="263"/>
      <c r="J217" s="263"/>
      <c r="K217" s="263"/>
      <c r="L217" s="263"/>
      <c r="M217" s="263"/>
      <c r="N217" s="263"/>
      <c r="O217" s="263"/>
      <c r="P217" s="264"/>
    </row>
    <row r="218" spans="1:16" x14ac:dyDescent="0.35">
      <c r="A218" s="7">
        <f>'Tableau 6'!A216</f>
        <v>215</v>
      </c>
      <c r="B218" s="11" t="str">
        <f>'Tableau 6'!B216</f>
        <v>Hot dogs</v>
      </c>
      <c r="C218" s="15"/>
      <c r="D218" s="15"/>
      <c r="E218" s="15"/>
      <c r="F218" s="15"/>
      <c r="G218" s="12">
        <f t="shared" si="24"/>
        <v>0</v>
      </c>
      <c r="H218" s="12">
        <f t="shared" si="25"/>
        <v>0</v>
      </c>
      <c r="I218" s="13">
        <f t="shared" si="26"/>
        <v>0</v>
      </c>
      <c r="J218" s="13">
        <f t="shared" si="27"/>
        <v>0</v>
      </c>
      <c r="K218" s="14">
        <f>'Tableau 6'!P216</f>
        <v>28.935306328975031</v>
      </c>
      <c r="L218" s="19" t="str">
        <f t="shared" si="28"/>
        <v/>
      </c>
      <c r="M218" s="19" t="str">
        <f t="shared" si="29"/>
        <v/>
      </c>
      <c r="N218" s="20">
        <f>HLOOKUP($P$1,'Tableau 6'!$B$2:$Q$382,A218,FALSE)</f>
        <v>30.300444544245835</v>
      </c>
      <c r="O218" s="19" t="str">
        <f t="shared" si="30"/>
        <v/>
      </c>
      <c r="P218" s="19" t="str">
        <f t="shared" si="31"/>
        <v/>
      </c>
    </row>
    <row r="219" spans="1:16" x14ac:dyDescent="0.35">
      <c r="A219" s="7">
        <f>'Tableau 6'!A217</f>
        <v>216</v>
      </c>
      <c r="B219" s="11" t="str">
        <f>'Tableau 6'!B217</f>
        <v>Pâté/viande à tartiner</v>
      </c>
      <c r="C219" s="15"/>
      <c r="D219" s="15"/>
      <c r="E219" s="15"/>
      <c r="F219" s="15"/>
      <c r="G219" s="12">
        <f t="shared" si="24"/>
        <v>0</v>
      </c>
      <c r="H219" s="12">
        <f t="shared" si="25"/>
        <v>0</v>
      </c>
      <c r="I219" s="13">
        <f t="shared" si="26"/>
        <v>0</v>
      </c>
      <c r="J219" s="13">
        <f t="shared" si="27"/>
        <v>0</v>
      </c>
      <c r="K219" s="14">
        <f>'Tableau 6'!P217</f>
        <v>8.0227557782945613</v>
      </c>
      <c r="L219" s="19" t="str">
        <f t="shared" si="28"/>
        <v/>
      </c>
      <c r="M219" s="19" t="str">
        <f t="shared" si="29"/>
        <v/>
      </c>
      <c r="N219" s="20">
        <f>HLOOKUP($P$1,'Tableau 6'!$B$2:$Q$382,A219,FALSE)</f>
        <v>2.4573635321137397</v>
      </c>
      <c r="O219" s="19" t="str">
        <f t="shared" si="30"/>
        <v/>
      </c>
      <c r="P219" s="19" t="str">
        <f t="shared" si="31"/>
        <v/>
      </c>
    </row>
    <row r="220" spans="1:16" x14ac:dyDescent="0.35">
      <c r="A220" s="7">
        <f>'Tableau 6'!A218</f>
        <v>217</v>
      </c>
      <c r="B220" s="11" t="str">
        <f>'Tableau 6'!B218</f>
        <v xml:space="preserve">Abats </v>
      </c>
      <c r="C220" s="15"/>
      <c r="D220" s="15"/>
      <c r="E220" s="15"/>
      <c r="F220" s="15"/>
      <c r="G220" s="12">
        <f t="shared" si="24"/>
        <v>0</v>
      </c>
      <c r="H220" s="12">
        <f t="shared" si="25"/>
        <v>0</v>
      </c>
      <c r="I220" s="13">
        <f t="shared" si="26"/>
        <v>0</v>
      </c>
      <c r="J220" s="13">
        <f t="shared" si="27"/>
        <v>0</v>
      </c>
      <c r="K220" s="14">
        <f>'Tableau 6'!P218</f>
        <v>4.2128568104654374</v>
      </c>
      <c r="L220" s="19" t="str">
        <f t="shared" si="28"/>
        <v/>
      </c>
      <c r="M220" s="19" t="str">
        <f t="shared" si="29"/>
        <v/>
      </c>
      <c r="N220" s="20">
        <f>HLOOKUP($P$1,'Tableau 6'!$B$2:$Q$382,A220,FALSE)</f>
        <v>4.0741682119494351</v>
      </c>
      <c r="O220" s="19" t="str">
        <f t="shared" si="30"/>
        <v/>
      </c>
      <c r="P220" s="19" t="str">
        <f t="shared" si="31"/>
        <v/>
      </c>
    </row>
    <row r="221" spans="1:16" x14ac:dyDescent="0.35">
      <c r="A221" s="7">
        <f>'Tableau 6'!A219</f>
        <v>218</v>
      </c>
      <c r="B221" s="11" t="str">
        <f>'Tableau 6'!B219</f>
        <v>Foie de veau</v>
      </c>
      <c r="C221" s="15"/>
      <c r="D221" s="15"/>
      <c r="E221" s="15"/>
      <c r="F221" s="15"/>
      <c r="G221" s="12">
        <f t="shared" si="24"/>
        <v>0</v>
      </c>
      <c r="H221" s="12">
        <f t="shared" si="25"/>
        <v>0</v>
      </c>
      <c r="I221" s="13">
        <f t="shared" si="26"/>
        <v>0</v>
      </c>
      <c r="J221" s="13">
        <f t="shared" si="27"/>
        <v>0</v>
      </c>
      <c r="K221" s="14">
        <f>'Tableau 6'!P219</f>
        <v>1.4424022700657764</v>
      </c>
      <c r="L221" s="19" t="str">
        <f t="shared" si="28"/>
        <v/>
      </c>
      <c r="M221" s="19" t="str">
        <f t="shared" si="29"/>
        <v/>
      </c>
      <c r="N221" s="20">
        <f>HLOOKUP($P$1,'Tableau 6'!$B$2:$Q$382,A221,FALSE)</f>
        <v>1.2591694147224639</v>
      </c>
      <c r="O221" s="19" t="str">
        <f t="shared" si="30"/>
        <v/>
      </c>
      <c r="P221" s="19" t="str">
        <f t="shared" si="31"/>
        <v/>
      </c>
    </row>
    <row r="222" spans="1:16" x14ac:dyDescent="0.35">
      <c r="A222" s="7">
        <f>'Tableau 6'!A220</f>
        <v>219</v>
      </c>
      <c r="B222" s="11" t="str">
        <f>'Tableau 6'!B220</f>
        <v>Foie de veau cru ou pas assez cuit</v>
      </c>
      <c r="C222" s="15"/>
      <c r="D222" s="15"/>
      <c r="E222" s="15"/>
      <c r="F222" s="15"/>
      <c r="G222" s="12">
        <f t="shared" si="24"/>
        <v>0</v>
      </c>
      <c r="H222" s="12">
        <f t="shared" si="25"/>
        <v>0</v>
      </c>
      <c r="I222" s="13">
        <f t="shared" si="26"/>
        <v>0</v>
      </c>
      <c r="J222" s="13">
        <f t="shared" si="27"/>
        <v>0</v>
      </c>
      <c r="K222" s="14">
        <f>'Tableau 6'!P220</f>
        <v>0.10246680696961175</v>
      </c>
      <c r="L222" s="19" t="str">
        <f t="shared" si="28"/>
        <v/>
      </c>
      <c r="M222" s="19" t="str">
        <f t="shared" si="29"/>
        <v/>
      </c>
      <c r="N222" s="20">
        <f>HLOOKUP($P$1,'Tableau 6'!$B$2:$Q$382,A222,FALSE)</f>
        <v>0.28868573834978994</v>
      </c>
      <c r="O222" s="19" t="str">
        <f t="shared" si="30"/>
        <v/>
      </c>
      <c r="P222" s="19" t="str">
        <f t="shared" si="31"/>
        <v/>
      </c>
    </row>
    <row r="223" spans="1:16" x14ac:dyDescent="0.35">
      <c r="A223" s="7">
        <f>'Tableau 6'!A221</f>
        <v>220</v>
      </c>
      <c r="B223" s="11" t="str">
        <f>'Tableau 6'!B221</f>
        <v>Autres abats</v>
      </c>
      <c r="C223" s="15"/>
      <c r="D223" s="15"/>
      <c r="E223" s="15"/>
      <c r="F223" s="15"/>
      <c r="G223" s="12">
        <f t="shared" si="24"/>
        <v>0</v>
      </c>
      <c r="H223" s="12">
        <f t="shared" si="25"/>
        <v>0</v>
      </c>
      <c r="I223" s="13">
        <f t="shared" si="26"/>
        <v>0</v>
      </c>
      <c r="J223" s="13">
        <f t="shared" si="27"/>
        <v>0</v>
      </c>
      <c r="K223" s="14">
        <f>'Tableau 6'!P221</f>
        <v>1.5486656487812964</v>
      </c>
      <c r="L223" s="19" t="str">
        <f t="shared" si="28"/>
        <v/>
      </c>
      <c r="M223" s="19" t="str">
        <f t="shared" si="29"/>
        <v/>
      </c>
      <c r="N223" s="20">
        <f>HLOOKUP($P$1,'Tableau 6'!$B$2:$Q$382,A223,FALSE)</f>
        <v>1.1251715786439287</v>
      </c>
      <c r="O223" s="19" t="str">
        <f t="shared" si="30"/>
        <v/>
      </c>
      <c r="P223" s="19" t="str">
        <f t="shared" si="31"/>
        <v/>
      </c>
    </row>
    <row r="224" spans="1:16" x14ac:dyDescent="0.35">
      <c r="A224" s="7">
        <f>'Tableau 6'!A222</f>
        <v>221</v>
      </c>
      <c r="B224" s="11" t="str">
        <f>'Tableau 6'!B222</f>
        <v>Chèvre</v>
      </c>
      <c r="C224" s="15"/>
      <c r="D224" s="15"/>
      <c r="E224" s="15"/>
      <c r="F224" s="15"/>
      <c r="G224" s="12">
        <f t="shared" si="24"/>
        <v>0</v>
      </c>
      <c r="H224" s="12">
        <f t="shared" si="25"/>
        <v>0</v>
      </c>
      <c r="I224" s="13">
        <f t="shared" si="26"/>
        <v>0</v>
      </c>
      <c r="J224" s="13">
        <f t="shared" si="27"/>
        <v>0</v>
      </c>
      <c r="K224" s="14">
        <f>'Tableau 6'!P222</f>
        <v>2.0078988688654507</v>
      </c>
      <c r="L224" s="19" t="str">
        <f t="shared" si="28"/>
        <v/>
      </c>
      <c r="M224" s="19" t="str">
        <f t="shared" si="29"/>
        <v/>
      </c>
      <c r="N224" s="20">
        <f>HLOOKUP($P$1,'Tableau 6'!$B$2:$Q$382,A224,FALSE)</f>
        <v>3.1250933420997025</v>
      </c>
      <c r="O224" s="19" t="str">
        <f t="shared" si="30"/>
        <v/>
      </c>
      <c r="P224" s="19" t="str">
        <f t="shared" si="31"/>
        <v/>
      </c>
    </row>
    <row r="225" spans="1:16" x14ac:dyDescent="0.35">
      <c r="A225" s="7">
        <f>'Tableau 6'!A223</f>
        <v>222</v>
      </c>
      <c r="B225" s="11" t="str">
        <f>'Tableau 6'!B223</f>
        <v>Agneau</v>
      </c>
      <c r="C225" s="15"/>
      <c r="D225" s="15"/>
      <c r="E225" s="15"/>
      <c r="F225" s="15"/>
      <c r="G225" s="12">
        <f t="shared" si="24"/>
        <v>0</v>
      </c>
      <c r="H225" s="12">
        <f t="shared" si="25"/>
        <v>0</v>
      </c>
      <c r="I225" s="13">
        <f t="shared" si="26"/>
        <v>0</v>
      </c>
      <c r="J225" s="13">
        <f t="shared" si="27"/>
        <v>0</v>
      </c>
      <c r="K225" s="14">
        <f>'Tableau 6'!P223</f>
        <v>7.6597161053936116</v>
      </c>
      <c r="L225" s="19" t="str">
        <f t="shared" si="28"/>
        <v/>
      </c>
      <c r="M225" s="19" t="str">
        <f t="shared" si="29"/>
        <v/>
      </c>
      <c r="N225" s="20">
        <f>HLOOKUP($P$1,'Tableau 6'!$B$2:$Q$382,A225,FALSE)</f>
        <v>6.3184981456206923</v>
      </c>
      <c r="O225" s="19" t="str">
        <f t="shared" si="30"/>
        <v/>
      </c>
      <c r="P225" s="19" t="str">
        <f t="shared" si="31"/>
        <v/>
      </c>
    </row>
    <row r="226" spans="1:16" x14ac:dyDescent="0.35">
      <c r="A226" s="7">
        <f>'Tableau 6'!A224</f>
        <v>223</v>
      </c>
      <c r="B226" s="11" t="str">
        <f>'Tableau 6'!B224</f>
        <v>Chèvre</v>
      </c>
      <c r="C226" s="15"/>
      <c r="D226" s="15"/>
      <c r="E226" s="15"/>
      <c r="F226" s="15"/>
      <c r="G226" s="12">
        <f t="shared" si="24"/>
        <v>0</v>
      </c>
      <c r="H226" s="12">
        <f t="shared" si="25"/>
        <v>0</v>
      </c>
      <c r="I226" s="13">
        <f t="shared" si="26"/>
        <v>0</v>
      </c>
      <c r="J226" s="13">
        <f t="shared" si="27"/>
        <v>0</v>
      </c>
      <c r="K226" s="14">
        <f>'Tableau 6'!P224</f>
        <v>0.39250028204252263</v>
      </c>
      <c r="L226" s="19" t="str">
        <f t="shared" si="28"/>
        <v/>
      </c>
      <c r="M226" s="19" t="str">
        <f t="shared" si="29"/>
        <v/>
      </c>
      <c r="N226" s="20">
        <f>HLOOKUP($P$1,'Tableau 6'!$B$2:$Q$382,A226,FALSE)</f>
        <v>0.24938182925852456</v>
      </c>
      <c r="O226" s="19" t="str">
        <f t="shared" si="30"/>
        <v/>
      </c>
      <c r="P226" s="19" t="str">
        <f t="shared" si="31"/>
        <v/>
      </c>
    </row>
    <row r="227" spans="1:16" x14ac:dyDescent="0.35">
      <c r="A227" s="7">
        <f>'Tableau 6'!A225</f>
        <v>224</v>
      </c>
      <c r="B227" s="11" t="str">
        <f>'Tableau 6'!B225</f>
        <v xml:space="preserve">Produits de viande séchée </v>
      </c>
      <c r="C227" s="15"/>
      <c r="D227" s="15"/>
      <c r="E227" s="15"/>
      <c r="F227" s="15"/>
      <c r="G227" s="12">
        <f t="shared" si="24"/>
        <v>0</v>
      </c>
      <c r="H227" s="12">
        <f t="shared" si="25"/>
        <v>0</v>
      </c>
      <c r="I227" s="13">
        <f t="shared" si="26"/>
        <v>0</v>
      </c>
      <c r="J227" s="13">
        <f t="shared" si="27"/>
        <v>0</v>
      </c>
      <c r="K227" s="14">
        <f>'Tableau 6'!P225</f>
        <v>19.392451656222455</v>
      </c>
      <c r="L227" s="19" t="str">
        <f t="shared" si="28"/>
        <v/>
      </c>
      <c r="M227" s="19" t="str">
        <f t="shared" si="29"/>
        <v/>
      </c>
      <c r="N227" s="20">
        <f>HLOOKUP($P$1,'Tableau 6'!$B$2:$Q$382,A227,FALSE)</f>
        <v>24.70836236740767</v>
      </c>
      <c r="O227" s="19" t="str">
        <f t="shared" si="30"/>
        <v/>
      </c>
      <c r="P227" s="19" t="str">
        <f t="shared" si="31"/>
        <v/>
      </c>
    </row>
    <row r="228" spans="1:16" x14ac:dyDescent="0.35">
      <c r="A228" s="7">
        <f>'Tableau 6'!A226</f>
        <v>225</v>
      </c>
      <c r="B228" s="11" t="str">
        <f>'Tableau 6'!B226</f>
        <v>Chevreuil chassé ou d’élevage1</v>
      </c>
      <c r="C228" s="15"/>
      <c r="D228" s="15"/>
      <c r="E228" s="15"/>
      <c r="F228" s="15"/>
      <c r="G228" s="12">
        <f t="shared" si="24"/>
        <v>0</v>
      </c>
      <c r="H228" s="12">
        <f t="shared" si="25"/>
        <v>0</v>
      </c>
      <c r="I228" s="13">
        <f t="shared" si="26"/>
        <v>0</v>
      </c>
      <c r="J228" s="13">
        <f t="shared" si="27"/>
        <v>0</v>
      </c>
      <c r="K228" s="14">
        <f>'Tableau 6'!P226</f>
        <v>3.2</v>
      </c>
      <c r="L228" s="19" t="str">
        <f t="shared" si="28"/>
        <v/>
      </c>
      <c r="M228" s="19" t="str">
        <f t="shared" si="29"/>
        <v/>
      </c>
      <c r="N228" s="20">
        <f>HLOOKUP($P$1,'Tableau 6'!$B$2:$Q$382,A228,FALSE)</f>
        <v>3.4</v>
      </c>
      <c r="O228" s="19" t="str">
        <f t="shared" si="30"/>
        <v/>
      </c>
      <c r="P228" s="19" t="str">
        <f t="shared" si="31"/>
        <v/>
      </c>
    </row>
    <row r="229" spans="1:16" x14ac:dyDescent="0.35">
      <c r="A229" s="7">
        <f>'Tableau 6'!A227</f>
        <v>226</v>
      </c>
      <c r="B229" s="11" t="str">
        <f>'Tableau 6'!B227</f>
        <v>Autres viandes chassées (sauf les fruits de mer)1</v>
      </c>
      <c r="C229" s="15"/>
      <c r="D229" s="15"/>
      <c r="E229" s="15"/>
      <c r="F229" s="15"/>
      <c r="G229" s="12">
        <f t="shared" si="24"/>
        <v>0</v>
      </c>
      <c r="H229" s="12">
        <f t="shared" si="25"/>
        <v>0</v>
      </c>
      <c r="I229" s="13">
        <f t="shared" si="26"/>
        <v>0</v>
      </c>
      <c r="J229" s="13">
        <f t="shared" si="27"/>
        <v>0</v>
      </c>
      <c r="K229" s="14">
        <f>'Tableau 6'!P227</f>
        <v>3.4</v>
      </c>
      <c r="L229" s="19" t="str">
        <f t="shared" si="28"/>
        <v/>
      </c>
      <c r="M229" s="19" t="str">
        <f t="shared" si="29"/>
        <v/>
      </c>
      <c r="N229" s="20">
        <f>HLOOKUP($P$1,'Tableau 6'!$B$2:$Q$382,A229,FALSE)</f>
        <v>4.8</v>
      </c>
      <c r="O229" s="19" t="str">
        <f t="shared" si="30"/>
        <v/>
      </c>
      <c r="P229" s="19" t="str">
        <f t="shared" si="31"/>
        <v/>
      </c>
    </row>
    <row r="230" spans="1:16" x14ac:dyDescent="0.35">
      <c r="A230" s="7">
        <f>'Tableau 6'!A228</f>
        <v>227</v>
      </c>
      <c r="B230" s="11" t="str">
        <f>'Tableau 6'!B228</f>
        <v>Bologne*</v>
      </c>
      <c r="C230" s="15"/>
      <c r="D230" s="15"/>
      <c r="E230" s="15"/>
      <c r="F230" s="15"/>
      <c r="G230" s="12">
        <f t="shared" si="24"/>
        <v>0</v>
      </c>
      <c r="H230" s="12">
        <f t="shared" si="25"/>
        <v>0</v>
      </c>
      <c r="I230" s="13">
        <f t="shared" si="26"/>
        <v>0</v>
      </c>
      <c r="J230" s="13">
        <f t="shared" si="27"/>
        <v>0</v>
      </c>
      <c r="K230" s="14">
        <f>'Tableau 6'!P228</f>
        <v>8.5</v>
      </c>
      <c r="L230" s="19" t="str">
        <f t="shared" si="28"/>
        <v/>
      </c>
      <c r="M230" s="19" t="str">
        <f t="shared" si="29"/>
        <v/>
      </c>
      <c r="N230" s="20">
        <f>HLOOKUP($P$1,'Tableau 6'!$B$2:$Q$382,A230,FALSE)</f>
        <v>5.9</v>
      </c>
      <c r="O230" s="19" t="str">
        <f t="shared" si="30"/>
        <v/>
      </c>
      <c r="P230" s="19" t="str">
        <f t="shared" si="31"/>
        <v/>
      </c>
    </row>
    <row r="231" spans="1:16" x14ac:dyDescent="0.35">
      <c r="A231" s="7">
        <f>'Tableau 6'!A229</f>
        <v>228</v>
      </c>
      <c r="B231" s="11" t="str">
        <f>'Tableau 6'!B229</f>
        <v>Salami*</v>
      </c>
      <c r="C231" s="15"/>
      <c r="D231" s="15"/>
      <c r="E231" s="15"/>
      <c r="F231" s="15"/>
      <c r="G231" s="12">
        <f t="shared" si="24"/>
        <v>0</v>
      </c>
      <c r="H231" s="12">
        <f t="shared" si="25"/>
        <v>0</v>
      </c>
      <c r="I231" s="13">
        <f t="shared" si="26"/>
        <v>0</v>
      </c>
      <c r="J231" s="13">
        <f t="shared" si="27"/>
        <v>0</v>
      </c>
      <c r="K231" s="14">
        <f>'Tableau 6'!P229</f>
        <v>11.3</v>
      </c>
      <c r="L231" s="19" t="str">
        <f t="shared" si="28"/>
        <v/>
      </c>
      <c r="M231" s="19" t="str">
        <f t="shared" si="29"/>
        <v/>
      </c>
      <c r="N231" s="20">
        <f>HLOOKUP($P$1,'Tableau 6'!$B$2:$Q$382,A231,FALSE)</f>
        <v>8.4</v>
      </c>
      <c r="O231" s="19" t="str">
        <f t="shared" si="30"/>
        <v/>
      </c>
      <c r="P231" s="19" t="str">
        <f t="shared" si="31"/>
        <v/>
      </c>
    </row>
    <row r="232" spans="1:16" x14ac:dyDescent="0.35">
      <c r="A232" s="7">
        <f>'Tableau 6'!A230</f>
        <v>229</v>
      </c>
      <c r="B232" s="11" t="str">
        <f>'Tableau 6'!B230</f>
        <v>Pepperoni*</v>
      </c>
      <c r="C232" s="15"/>
      <c r="D232" s="15"/>
      <c r="E232" s="15"/>
      <c r="F232" s="15"/>
      <c r="G232" s="12">
        <f t="shared" si="24"/>
        <v>0</v>
      </c>
      <c r="H232" s="12">
        <f t="shared" si="25"/>
        <v>0</v>
      </c>
      <c r="I232" s="13">
        <f t="shared" si="26"/>
        <v>0</v>
      </c>
      <c r="J232" s="13">
        <f t="shared" si="27"/>
        <v>0</v>
      </c>
      <c r="K232" s="14">
        <f>'Tableau 6'!P230</f>
        <v>9.6999999999999993</v>
      </c>
      <c r="L232" s="19" t="str">
        <f t="shared" si="28"/>
        <v/>
      </c>
      <c r="M232" s="19" t="str">
        <f t="shared" si="29"/>
        <v/>
      </c>
      <c r="N232" s="20">
        <f>HLOOKUP($P$1,'Tableau 6'!$B$2:$Q$382,A232,FALSE)</f>
        <v>7.5</v>
      </c>
      <c r="O232" s="19" t="str">
        <f t="shared" si="30"/>
        <v/>
      </c>
      <c r="P232" s="19" t="str">
        <f t="shared" si="31"/>
        <v/>
      </c>
    </row>
    <row r="233" spans="1:16" x14ac:dyDescent="0.35">
      <c r="A233" s="7">
        <f>'Tableau 6'!A231</f>
        <v>230</v>
      </c>
      <c r="B233" s="11" t="str">
        <f>'Tableau 6'!B231</f>
        <v>Saucisse Kielbasa*</v>
      </c>
      <c r="C233" s="15"/>
      <c r="D233" s="15"/>
      <c r="E233" s="15"/>
      <c r="F233" s="15"/>
      <c r="G233" s="12">
        <f t="shared" si="24"/>
        <v>0</v>
      </c>
      <c r="H233" s="12">
        <f t="shared" si="25"/>
        <v>0</v>
      </c>
      <c r="I233" s="13">
        <f t="shared" si="26"/>
        <v>0</v>
      </c>
      <c r="J233" s="13">
        <f t="shared" si="27"/>
        <v>0</v>
      </c>
      <c r="K233" s="14">
        <f>'Tableau 6'!P231</f>
        <v>2.9</v>
      </c>
      <c r="L233" s="19" t="str">
        <f t="shared" si="28"/>
        <v/>
      </c>
      <c r="M233" s="19" t="str">
        <f t="shared" si="29"/>
        <v/>
      </c>
      <c r="N233" s="20">
        <f>HLOOKUP($P$1,'Tableau 6'!$B$2:$Q$382,A233,FALSE)</f>
        <v>2.4</v>
      </c>
      <c r="O233" s="19" t="str">
        <f t="shared" si="30"/>
        <v/>
      </c>
      <c r="P233" s="19" t="str">
        <f t="shared" si="31"/>
        <v/>
      </c>
    </row>
    <row r="234" spans="1:16" x14ac:dyDescent="0.35">
      <c r="A234" s="7">
        <f>'Tableau 6'!A232</f>
        <v>231</v>
      </c>
      <c r="B234" s="11" t="str">
        <f>'Tableau 6'!B232</f>
        <v>Saucisses*</v>
      </c>
      <c r="C234" s="15"/>
      <c r="D234" s="15"/>
      <c r="E234" s="15"/>
      <c r="F234" s="15"/>
      <c r="G234" s="12">
        <f t="shared" si="24"/>
        <v>0</v>
      </c>
      <c r="H234" s="12">
        <f t="shared" si="25"/>
        <v>0</v>
      </c>
      <c r="I234" s="13">
        <f t="shared" si="26"/>
        <v>0</v>
      </c>
      <c r="J234" s="13">
        <f t="shared" si="27"/>
        <v>0</v>
      </c>
      <c r="K234" s="14">
        <f>'Tableau 6'!P232</f>
        <v>30.8</v>
      </c>
      <c r="L234" s="19" t="str">
        <f t="shared" si="28"/>
        <v/>
      </c>
      <c r="M234" s="19" t="str">
        <f t="shared" si="29"/>
        <v/>
      </c>
      <c r="N234" s="20">
        <f>HLOOKUP($P$1,'Tableau 6'!$B$2:$Q$382,A234,FALSE)</f>
        <v>28.6</v>
      </c>
      <c r="O234" s="19" t="str">
        <f t="shared" si="30"/>
        <v/>
      </c>
      <c r="P234" s="19" t="str">
        <f t="shared" si="31"/>
        <v/>
      </c>
    </row>
    <row r="235" spans="1:16" x14ac:dyDescent="0.35">
      <c r="A235" s="7">
        <f>'Tableau 6'!A233</f>
        <v>232</v>
      </c>
      <c r="B235" s="11" t="str">
        <f>'Tableau 6'!B233</f>
        <v>Shawarma ou viande à donair*</v>
      </c>
      <c r="C235" s="15"/>
      <c r="D235" s="15"/>
      <c r="E235" s="15"/>
      <c r="F235" s="15"/>
      <c r="G235" s="12">
        <f t="shared" si="24"/>
        <v>0</v>
      </c>
      <c r="H235" s="12">
        <f t="shared" si="25"/>
        <v>0</v>
      </c>
      <c r="I235" s="13">
        <f t="shared" si="26"/>
        <v>0</v>
      </c>
      <c r="J235" s="13">
        <f t="shared" si="27"/>
        <v>0</v>
      </c>
      <c r="K235" s="14">
        <f>'Tableau 6'!P233</f>
        <v>3.4</v>
      </c>
      <c r="L235" s="19" t="str">
        <f t="shared" si="28"/>
        <v/>
      </c>
      <c r="M235" s="19" t="str">
        <f t="shared" si="29"/>
        <v/>
      </c>
      <c r="N235" s="20">
        <f>HLOOKUP($P$1,'Tableau 6'!$B$2:$Q$382,A235,FALSE)</f>
        <v>6.1</v>
      </c>
      <c r="O235" s="19" t="str">
        <f t="shared" si="30"/>
        <v/>
      </c>
      <c r="P235" s="19" t="str">
        <f t="shared" si="31"/>
        <v/>
      </c>
    </row>
    <row r="236" spans="1:16" x14ac:dyDescent="0.35">
      <c r="A236" s="7">
        <f>'Tableau 6'!A234</f>
        <v>233</v>
      </c>
      <c r="B236" s="262" t="str">
        <f>'Tableau 6'!B234</f>
        <v>POISSONS &amp; FRUITS DE MER</v>
      </c>
      <c r="C236" s="263"/>
      <c r="D236" s="263"/>
      <c r="E236" s="263"/>
      <c r="F236" s="263"/>
      <c r="G236" s="263"/>
      <c r="H236" s="263"/>
      <c r="I236" s="263"/>
      <c r="J236" s="263"/>
      <c r="K236" s="263"/>
      <c r="L236" s="263"/>
      <c r="M236" s="263"/>
      <c r="N236" s="263"/>
      <c r="O236" s="263"/>
      <c r="P236" s="264"/>
    </row>
    <row r="237" spans="1:16" x14ac:dyDescent="0.35">
      <c r="A237" s="7">
        <f>'Tableau 6'!A235</f>
        <v>234</v>
      </c>
      <c r="B237" s="11" t="str">
        <f>'Tableau 6'!B235</f>
        <v xml:space="preserve">Fruits de mer </v>
      </c>
      <c r="C237" s="15"/>
      <c r="D237" s="15"/>
      <c r="E237" s="15"/>
      <c r="F237" s="15"/>
      <c r="G237" s="12">
        <f t="shared" si="24"/>
        <v>0</v>
      </c>
      <c r="H237" s="12">
        <f t="shared" si="25"/>
        <v>0</v>
      </c>
      <c r="I237" s="13">
        <f t="shared" si="26"/>
        <v>0</v>
      </c>
      <c r="J237" s="13">
        <f t="shared" si="27"/>
        <v>0</v>
      </c>
      <c r="K237" s="14">
        <f>'Tableau 6'!P235</f>
        <v>59.405299989884163</v>
      </c>
      <c r="L237" s="19" t="str">
        <f t="shared" si="28"/>
        <v/>
      </c>
      <c r="M237" s="19" t="str">
        <f t="shared" si="29"/>
        <v/>
      </c>
      <c r="N237" s="20">
        <f>HLOOKUP($P$1,'Tableau 6'!$B$2:$Q$382,A237,FALSE)</f>
        <v>51.787360654171032</v>
      </c>
      <c r="O237" s="19" t="str">
        <f t="shared" si="30"/>
        <v/>
      </c>
      <c r="P237" s="19" t="str">
        <f t="shared" si="31"/>
        <v/>
      </c>
    </row>
    <row r="238" spans="1:16" x14ac:dyDescent="0.35">
      <c r="A238" s="7">
        <f>'Tableau 6'!A236</f>
        <v>235</v>
      </c>
      <c r="B238" s="11" t="str">
        <f>'Tableau 6'!B236</f>
        <v>Poisson</v>
      </c>
      <c r="C238" s="15"/>
      <c r="D238" s="15"/>
      <c r="E238" s="15"/>
      <c r="F238" s="15"/>
      <c r="G238" s="12">
        <f t="shared" si="24"/>
        <v>0</v>
      </c>
      <c r="H238" s="12">
        <f t="shared" si="25"/>
        <v>0</v>
      </c>
      <c r="I238" s="13">
        <f t="shared" si="26"/>
        <v>0</v>
      </c>
      <c r="J238" s="13">
        <f t="shared" si="27"/>
        <v>0</v>
      </c>
      <c r="K238" s="14">
        <f>'Tableau 6'!P236</f>
        <v>49.007399776778655</v>
      </c>
      <c r="L238" s="19" t="str">
        <f t="shared" si="28"/>
        <v/>
      </c>
      <c r="M238" s="19" t="str">
        <f t="shared" si="29"/>
        <v/>
      </c>
      <c r="N238" s="20">
        <f>HLOOKUP($P$1,'Tableau 6'!$B$2:$Q$382,A238,FALSE)</f>
        <v>41.03420795102312</v>
      </c>
      <c r="O238" s="19" t="str">
        <f t="shared" si="30"/>
        <v/>
      </c>
      <c r="P238" s="19" t="str">
        <f t="shared" si="31"/>
        <v/>
      </c>
    </row>
    <row r="239" spans="1:16" x14ac:dyDescent="0.35">
      <c r="A239" s="7">
        <f>'Tableau 6'!A237</f>
        <v>236</v>
      </c>
      <c r="B239" s="11" t="str">
        <f>'Tableau 6'!B237</f>
        <v xml:space="preserve">Poisson fumé </v>
      </c>
      <c r="C239" s="15"/>
      <c r="D239" s="15"/>
      <c r="E239" s="15"/>
      <c r="F239" s="15"/>
      <c r="G239" s="12">
        <f t="shared" si="24"/>
        <v>0</v>
      </c>
      <c r="H239" s="12">
        <f t="shared" si="25"/>
        <v>0</v>
      </c>
      <c r="I239" s="13">
        <f t="shared" si="26"/>
        <v>0</v>
      </c>
      <c r="J239" s="13">
        <f t="shared" si="27"/>
        <v>0</v>
      </c>
      <c r="K239" s="14">
        <f>'Tableau 6'!P237</f>
        <v>12.103601492811462</v>
      </c>
      <c r="L239" s="19" t="str">
        <f t="shared" si="28"/>
        <v/>
      </c>
      <c r="M239" s="19" t="str">
        <f t="shared" si="29"/>
        <v/>
      </c>
      <c r="N239" s="20">
        <f>HLOOKUP($P$1,'Tableau 6'!$B$2:$Q$382,A239,FALSE)</f>
        <v>9.0211520493007367</v>
      </c>
      <c r="O239" s="19" t="str">
        <f t="shared" si="30"/>
        <v/>
      </c>
      <c r="P239" s="19" t="str">
        <f t="shared" si="31"/>
        <v/>
      </c>
    </row>
    <row r="240" spans="1:16" x14ac:dyDescent="0.35">
      <c r="A240" s="7">
        <f>'Tableau 6'!A238</f>
        <v>237</v>
      </c>
      <c r="B240" s="11" t="str">
        <f>'Tableau 6'!B238</f>
        <v xml:space="preserve">Poisson consommé cru </v>
      </c>
      <c r="C240" s="15"/>
      <c r="D240" s="15"/>
      <c r="E240" s="15"/>
      <c r="F240" s="15"/>
      <c r="G240" s="12">
        <f t="shared" si="24"/>
        <v>0</v>
      </c>
      <c r="H240" s="12">
        <f t="shared" si="25"/>
        <v>0</v>
      </c>
      <c r="I240" s="13">
        <f t="shared" si="26"/>
        <v>0</v>
      </c>
      <c r="J240" s="13">
        <f t="shared" si="27"/>
        <v>0</v>
      </c>
      <c r="K240" s="14">
        <f>'Tableau 6'!P238</f>
        <v>12.481338867592861</v>
      </c>
      <c r="L240" s="19" t="str">
        <f t="shared" si="28"/>
        <v/>
      </c>
      <c r="M240" s="19" t="str">
        <f t="shared" si="29"/>
        <v/>
      </c>
      <c r="N240" s="20">
        <f>HLOOKUP($P$1,'Tableau 6'!$B$2:$Q$382,A240,FALSE)</f>
        <v>9.6829383568365532</v>
      </c>
      <c r="O240" s="19" t="str">
        <f t="shared" si="30"/>
        <v/>
      </c>
      <c r="P240" s="19" t="str">
        <f t="shared" si="31"/>
        <v/>
      </c>
    </row>
    <row r="241" spans="1:16" x14ac:dyDescent="0.35">
      <c r="A241" s="7">
        <f>'Tableau 6'!A239</f>
        <v>238</v>
      </c>
      <c r="B241" s="11" t="str">
        <f>'Tableau 6'!B239</f>
        <v>Mollusques</v>
      </c>
      <c r="C241" s="15"/>
      <c r="D241" s="15"/>
      <c r="E241" s="15"/>
      <c r="F241" s="15"/>
      <c r="G241" s="12">
        <f t="shared" si="24"/>
        <v>0</v>
      </c>
      <c r="H241" s="12">
        <f t="shared" si="25"/>
        <v>0</v>
      </c>
      <c r="I241" s="13">
        <f t="shared" si="26"/>
        <v>0</v>
      </c>
      <c r="J241" s="13">
        <f t="shared" si="27"/>
        <v>0</v>
      </c>
      <c r="K241" s="14">
        <f>'Tableau 6'!P239</f>
        <v>28.758169129629596</v>
      </c>
      <c r="L241" s="19" t="str">
        <f t="shared" si="28"/>
        <v/>
      </c>
      <c r="M241" s="19" t="str">
        <f t="shared" si="29"/>
        <v/>
      </c>
      <c r="N241" s="20">
        <f>HLOOKUP($P$1,'Tableau 6'!$B$2:$Q$382,A241,FALSE)</f>
        <v>24.422989725377864</v>
      </c>
      <c r="O241" s="19" t="str">
        <f t="shared" si="30"/>
        <v/>
      </c>
      <c r="P241" s="19" t="str">
        <f t="shared" si="31"/>
        <v/>
      </c>
    </row>
    <row r="242" spans="1:16" x14ac:dyDescent="0.35">
      <c r="A242" s="7">
        <f>'Tableau 6'!A240</f>
        <v>239</v>
      </c>
      <c r="B242" s="11" t="str">
        <f>'Tableau 6'!B240</f>
        <v>Moules</v>
      </c>
      <c r="C242" s="15"/>
      <c r="D242" s="15"/>
      <c r="E242" s="15"/>
      <c r="F242" s="15"/>
      <c r="G242" s="12">
        <f t="shared" si="24"/>
        <v>0</v>
      </c>
      <c r="H242" s="12">
        <f t="shared" si="25"/>
        <v>0</v>
      </c>
      <c r="I242" s="13">
        <f t="shared" si="26"/>
        <v>0</v>
      </c>
      <c r="J242" s="13">
        <f t="shared" si="27"/>
        <v>0</v>
      </c>
      <c r="K242" s="14">
        <f>'Tableau 6'!P240</f>
        <v>4.617715221297253</v>
      </c>
      <c r="L242" s="19" t="str">
        <f t="shared" si="28"/>
        <v/>
      </c>
      <c r="M242" s="19" t="str">
        <f t="shared" si="29"/>
        <v/>
      </c>
      <c r="N242" s="20">
        <f>HLOOKUP($P$1,'Tableau 6'!$B$2:$Q$382,A242,FALSE)</f>
        <v>5.086659928562737</v>
      </c>
      <c r="O242" s="19" t="str">
        <f t="shared" si="30"/>
        <v/>
      </c>
      <c r="P242" s="19" t="str">
        <f t="shared" si="31"/>
        <v/>
      </c>
    </row>
    <row r="243" spans="1:16" x14ac:dyDescent="0.35">
      <c r="A243" s="7">
        <f>'Tableau 6'!A241</f>
        <v>240</v>
      </c>
      <c r="B243" s="11" t="str">
        <f>'Tableau 6'!B241</f>
        <v>Palourdes</v>
      </c>
      <c r="C243" s="15"/>
      <c r="D243" s="15"/>
      <c r="E243" s="15"/>
      <c r="F243" s="15"/>
      <c r="G243" s="12">
        <f t="shared" si="24"/>
        <v>0</v>
      </c>
      <c r="H243" s="12">
        <f t="shared" si="25"/>
        <v>0</v>
      </c>
      <c r="I243" s="13">
        <f t="shared" si="26"/>
        <v>0</v>
      </c>
      <c r="J243" s="13">
        <f t="shared" si="27"/>
        <v>0</v>
      </c>
      <c r="K243" s="14">
        <f>'Tableau 6'!P241</f>
        <v>3.0666385428225538</v>
      </c>
      <c r="L243" s="19" t="str">
        <f t="shared" si="28"/>
        <v/>
      </c>
      <c r="M243" s="19" t="str">
        <f t="shared" si="29"/>
        <v/>
      </c>
      <c r="N243" s="20">
        <f>HLOOKUP($P$1,'Tableau 6'!$B$2:$Q$382,A243,FALSE)</f>
        <v>3.0109846858185176</v>
      </c>
      <c r="O243" s="19" t="str">
        <f t="shared" si="30"/>
        <v/>
      </c>
      <c r="P243" s="19" t="str">
        <f t="shared" si="31"/>
        <v/>
      </c>
    </row>
    <row r="244" spans="1:16" x14ac:dyDescent="0.35">
      <c r="A244" s="7">
        <f>'Tableau 6'!A242</f>
        <v>241</v>
      </c>
      <c r="B244" s="11" t="str">
        <f>'Tableau 6'!B242</f>
        <v>Crevettes/écrevisses</v>
      </c>
      <c r="C244" s="15"/>
      <c r="D244" s="15"/>
      <c r="E244" s="15"/>
      <c r="F244" s="15"/>
      <c r="G244" s="12">
        <f t="shared" si="24"/>
        <v>0</v>
      </c>
      <c r="H244" s="12">
        <f t="shared" si="25"/>
        <v>0</v>
      </c>
      <c r="I244" s="13">
        <f t="shared" si="26"/>
        <v>0</v>
      </c>
      <c r="J244" s="13">
        <f t="shared" si="27"/>
        <v>0</v>
      </c>
      <c r="K244" s="14">
        <f>'Tableau 6'!P242</f>
        <v>25.903255814056426</v>
      </c>
      <c r="L244" s="19" t="str">
        <f t="shared" si="28"/>
        <v/>
      </c>
      <c r="M244" s="19" t="str">
        <f t="shared" si="29"/>
        <v/>
      </c>
      <c r="N244" s="20">
        <f>HLOOKUP($P$1,'Tableau 6'!$B$2:$Q$382,A244,FALSE)</f>
        <v>23.056871303646847</v>
      </c>
      <c r="O244" s="19" t="str">
        <f t="shared" si="30"/>
        <v/>
      </c>
      <c r="P244" s="19" t="str">
        <f t="shared" si="31"/>
        <v/>
      </c>
    </row>
    <row r="245" spans="1:16" x14ac:dyDescent="0.35">
      <c r="A245" s="7">
        <f>'Tableau 6'!A243</f>
        <v>242</v>
      </c>
      <c r="B245" s="11" t="str">
        <f>'Tableau 6'!B243</f>
        <v>Huîtres</v>
      </c>
      <c r="C245" s="15"/>
      <c r="D245" s="15"/>
      <c r="E245" s="15"/>
      <c r="F245" s="15"/>
      <c r="G245" s="12">
        <f t="shared" si="24"/>
        <v>0</v>
      </c>
      <c r="H245" s="12">
        <f t="shared" si="25"/>
        <v>0</v>
      </c>
      <c r="I245" s="13">
        <f t="shared" si="26"/>
        <v>0</v>
      </c>
      <c r="J245" s="13">
        <f t="shared" si="27"/>
        <v>0</v>
      </c>
      <c r="K245" s="14">
        <f>'Tableau 6'!P243</f>
        <v>3.3949704866608226</v>
      </c>
      <c r="L245" s="19" t="str">
        <f t="shared" si="28"/>
        <v/>
      </c>
      <c r="M245" s="19" t="str">
        <f t="shared" si="29"/>
        <v/>
      </c>
      <c r="N245" s="20">
        <f>HLOOKUP($P$1,'Tableau 6'!$B$2:$Q$382,A245,FALSE)</f>
        <v>3.565035138516274</v>
      </c>
      <c r="O245" s="19" t="str">
        <f t="shared" si="30"/>
        <v/>
      </c>
      <c r="P245" s="19" t="str">
        <f t="shared" si="31"/>
        <v/>
      </c>
    </row>
    <row r="246" spans="1:16" x14ac:dyDescent="0.35">
      <c r="A246" s="7">
        <f>'Tableau 6'!A244</f>
        <v>243</v>
      </c>
      <c r="B246" s="11" t="str">
        <f>'Tableau 6'!B244</f>
        <v>Huîtres consommées crues</v>
      </c>
      <c r="C246" s="15"/>
      <c r="D246" s="15"/>
      <c r="E246" s="15"/>
      <c r="F246" s="15"/>
      <c r="G246" s="12">
        <f t="shared" si="24"/>
        <v>0</v>
      </c>
      <c r="H246" s="12">
        <f t="shared" si="25"/>
        <v>0</v>
      </c>
      <c r="I246" s="13">
        <f t="shared" si="26"/>
        <v>0</v>
      </c>
      <c r="J246" s="13">
        <f t="shared" si="27"/>
        <v>0</v>
      </c>
      <c r="K246" s="14">
        <f>'Tableau 6'!P244</f>
        <v>1.4524445714142082</v>
      </c>
      <c r="L246" s="19" t="str">
        <f t="shared" si="28"/>
        <v/>
      </c>
      <c r="M246" s="19" t="str">
        <f t="shared" si="29"/>
        <v/>
      </c>
      <c r="N246" s="20">
        <f>HLOOKUP($P$1,'Tableau 6'!$B$2:$Q$382,A246,FALSE)</f>
        <v>0.47943371286090031</v>
      </c>
      <c r="O246" s="19" t="str">
        <f t="shared" si="30"/>
        <v/>
      </c>
      <c r="P246" s="19" t="str">
        <f t="shared" si="31"/>
        <v/>
      </c>
    </row>
    <row r="247" spans="1:16" x14ac:dyDescent="0.35">
      <c r="A247" s="7">
        <f>'Tableau 6'!A245</f>
        <v>244</v>
      </c>
      <c r="B247" s="11" t="str">
        <f>'Tableau 6'!B245</f>
        <v>Pétoncles*</v>
      </c>
      <c r="C247" s="15"/>
      <c r="D247" s="15"/>
      <c r="E247" s="15"/>
      <c r="F247" s="15"/>
      <c r="G247" s="12">
        <f t="shared" si="24"/>
        <v>0</v>
      </c>
      <c r="H247" s="12">
        <f t="shared" si="25"/>
        <v>0</v>
      </c>
      <c r="I247" s="13">
        <f t="shared" si="26"/>
        <v>0</v>
      </c>
      <c r="J247" s="13">
        <f t="shared" si="27"/>
        <v>0</v>
      </c>
      <c r="K247" s="14">
        <f>'Tableau 6'!P245</f>
        <v>3.5</v>
      </c>
      <c r="L247" s="19" t="str">
        <f t="shared" si="28"/>
        <v/>
      </c>
      <c r="M247" s="19" t="str">
        <f t="shared" si="29"/>
        <v/>
      </c>
      <c r="N247" s="20">
        <f>HLOOKUP($P$1,'Tableau 6'!$B$2:$Q$382,A247,FALSE)</f>
        <v>1.8</v>
      </c>
      <c r="O247" s="19" t="str">
        <f t="shared" si="30"/>
        <v/>
      </c>
      <c r="P247" s="19" t="str">
        <f t="shared" si="31"/>
        <v/>
      </c>
    </row>
    <row r="248" spans="1:16" x14ac:dyDescent="0.35">
      <c r="A248" s="7">
        <f>'Tableau 6'!A246</f>
        <v>245</v>
      </c>
      <c r="B248" s="11" t="str">
        <f>'Tableau 6'!B246</f>
        <v>Crabe*</v>
      </c>
      <c r="C248" s="15"/>
      <c r="D248" s="15"/>
      <c r="E248" s="15"/>
      <c r="F248" s="15"/>
      <c r="G248" s="12">
        <f t="shared" si="24"/>
        <v>0</v>
      </c>
      <c r="H248" s="12">
        <f t="shared" si="25"/>
        <v>0</v>
      </c>
      <c r="I248" s="13">
        <f t="shared" si="26"/>
        <v>0</v>
      </c>
      <c r="J248" s="13">
        <f t="shared" si="27"/>
        <v>0</v>
      </c>
      <c r="K248" s="14">
        <f>'Tableau 6'!P246</f>
        <v>2.9</v>
      </c>
      <c r="L248" s="19" t="str">
        <f t="shared" si="28"/>
        <v/>
      </c>
      <c r="M248" s="19" t="str">
        <f t="shared" si="29"/>
        <v/>
      </c>
      <c r="N248" s="20">
        <f>HLOOKUP($P$1,'Tableau 6'!$B$2:$Q$382,A248,FALSE)</f>
        <v>2.2999999999999998</v>
      </c>
      <c r="O248" s="19" t="str">
        <f t="shared" si="30"/>
        <v/>
      </c>
      <c r="P248" s="19" t="str">
        <f t="shared" si="31"/>
        <v/>
      </c>
    </row>
    <row r="249" spans="1:16" x14ac:dyDescent="0.35">
      <c r="A249" s="7">
        <f>'Tableau 6'!A247</f>
        <v>246</v>
      </c>
      <c r="B249" s="11" t="str">
        <f>'Tableau 6'!B247</f>
        <v>Homard*</v>
      </c>
      <c r="C249" s="15"/>
      <c r="D249" s="15"/>
      <c r="E249" s="15"/>
      <c r="F249" s="15"/>
      <c r="G249" s="12">
        <f t="shared" si="24"/>
        <v>0</v>
      </c>
      <c r="H249" s="12">
        <f t="shared" si="25"/>
        <v>0</v>
      </c>
      <c r="I249" s="13">
        <f t="shared" si="26"/>
        <v>0</v>
      </c>
      <c r="J249" s="13">
        <f t="shared" si="27"/>
        <v>0</v>
      </c>
      <c r="K249" s="14">
        <f>'Tableau 6'!P247</f>
        <v>2.4</v>
      </c>
      <c r="L249" s="19" t="str">
        <f t="shared" si="28"/>
        <v/>
      </c>
      <c r="M249" s="19" t="str">
        <f t="shared" si="29"/>
        <v/>
      </c>
      <c r="N249" s="20">
        <f>HLOOKUP($P$1,'Tableau 6'!$B$2:$Q$382,A249,FALSE)</f>
        <v>2.2999999999999998</v>
      </c>
      <c r="O249" s="19" t="str">
        <f t="shared" si="30"/>
        <v/>
      </c>
      <c r="P249" s="19" t="str">
        <f t="shared" si="31"/>
        <v/>
      </c>
    </row>
    <row r="250" spans="1:16" x14ac:dyDescent="0.35">
      <c r="A250" s="7">
        <f>'Tableau 6'!A248</f>
        <v>247</v>
      </c>
      <c r="B250" s="11" t="str">
        <f>'Tableau 6'!B248</f>
        <v>ŒUFS</v>
      </c>
      <c r="C250" s="15"/>
      <c r="D250" s="15"/>
      <c r="E250" s="15"/>
      <c r="F250" s="15"/>
      <c r="G250" s="12">
        <f t="shared" si="24"/>
        <v>0</v>
      </c>
      <c r="H250" s="12">
        <f t="shared" si="25"/>
        <v>0</v>
      </c>
      <c r="I250" s="13">
        <f t="shared" si="26"/>
        <v>0</v>
      </c>
      <c r="J250" s="13">
        <f t="shared" si="27"/>
        <v>0</v>
      </c>
      <c r="K250" s="14">
        <f>'Tableau 6'!P248</f>
        <v>0</v>
      </c>
      <c r="L250" s="19" t="str">
        <f t="shared" si="28"/>
        <v/>
      </c>
      <c r="M250" s="19" t="str">
        <f t="shared" si="29"/>
        <v/>
      </c>
      <c r="N250" s="20">
        <f>HLOOKUP($P$1,'Tableau 6'!$B$2:$Q$382,A250,FALSE)</f>
        <v>0</v>
      </c>
      <c r="O250" s="19" t="str">
        <f t="shared" si="30"/>
        <v/>
      </c>
      <c r="P250" s="19" t="str">
        <f t="shared" si="31"/>
        <v/>
      </c>
    </row>
    <row r="251" spans="1:16" x14ac:dyDescent="0.35">
      <c r="A251" s="7">
        <f>'Tableau 6'!A249</f>
        <v>248</v>
      </c>
      <c r="B251" s="11" t="str">
        <f>'Tableau 6'!B249</f>
        <v>Œufs</v>
      </c>
      <c r="C251" s="15"/>
      <c r="D251" s="15"/>
      <c r="E251" s="15"/>
      <c r="F251" s="15"/>
      <c r="G251" s="12">
        <f t="shared" si="24"/>
        <v>0</v>
      </c>
      <c r="H251" s="12">
        <f t="shared" si="25"/>
        <v>0</v>
      </c>
      <c r="I251" s="13">
        <f t="shared" si="26"/>
        <v>0</v>
      </c>
      <c r="J251" s="13">
        <f t="shared" si="27"/>
        <v>0</v>
      </c>
      <c r="K251" s="14">
        <f>'Tableau 6'!P249</f>
        <v>88.091442505349377</v>
      </c>
      <c r="L251" s="19" t="str">
        <f t="shared" si="28"/>
        <v/>
      </c>
      <c r="M251" s="19" t="str">
        <f t="shared" si="29"/>
        <v/>
      </c>
      <c r="N251" s="20">
        <f>HLOOKUP($P$1,'Tableau 6'!$B$2:$Q$382,A251,FALSE)</f>
        <v>86.488183158976412</v>
      </c>
      <c r="O251" s="19" t="str">
        <f t="shared" si="30"/>
        <v/>
      </c>
      <c r="P251" s="19" t="str">
        <f t="shared" si="31"/>
        <v/>
      </c>
    </row>
    <row r="252" spans="1:16" x14ac:dyDescent="0.35">
      <c r="A252" s="7">
        <f>'Tableau 6'!A250</f>
        <v>249</v>
      </c>
      <c r="B252" s="11" t="str">
        <f>'Tableau 6'!B250</f>
        <v>Œufs crus ou pas assez cuits</v>
      </c>
      <c r="C252" s="15"/>
      <c r="D252" s="15"/>
      <c r="E252" s="15"/>
      <c r="F252" s="15"/>
      <c r="G252" s="12">
        <f t="shared" si="24"/>
        <v>0</v>
      </c>
      <c r="H252" s="12">
        <f t="shared" si="25"/>
        <v>0</v>
      </c>
      <c r="I252" s="13">
        <f t="shared" si="26"/>
        <v>0</v>
      </c>
      <c r="J252" s="13">
        <f t="shared" si="27"/>
        <v>0</v>
      </c>
      <c r="K252" s="14">
        <f>'Tableau 6'!P250</f>
        <v>26.279667612265413</v>
      </c>
      <c r="L252" s="19" t="str">
        <f t="shared" si="28"/>
        <v/>
      </c>
      <c r="M252" s="19" t="str">
        <f t="shared" si="29"/>
        <v/>
      </c>
      <c r="N252" s="20">
        <f>HLOOKUP($P$1,'Tableau 6'!$B$2:$Q$382,A252,FALSE)</f>
        <v>25.598421517817609</v>
      </c>
      <c r="O252" s="19" t="str">
        <f t="shared" si="30"/>
        <v/>
      </c>
      <c r="P252" s="19" t="str">
        <f t="shared" si="31"/>
        <v/>
      </c>
    </row>
    <row r="253" spans="1:16" x14ac:dyDescent="0.35">
      <c r="A253" s="7">
        <f>'Tableau 6'!A251</f>
        <v>250</v>
      </c>
      <c r="B253" s="262" t="str">
        <f>'Tableau 6'!B251</f>
        <v>PRODUITS LAITIERS</v>
      </c>
      <c r="C253" s="263"/>
      <c r="D253" s="263"/>
      <c r="E253" s="263"/>
      <c r="F253" s="263"/>
      <c r="G253" s="263"/>
      <c r="H253" s="263"/>
      <c r="I253" s="263"/>
      <c r="J253" s="263"/>
      <c r="K253" s="263"/>
      <c r="L253" s="263"/>
      <c r="M253" s="263"/>
      <c r="N253" s="263"/>
      <c r="O253" s="263"/>
      <c r="P253" s="264"/>
    </row>
    <row r="254" spans="1:16" x14ac:dyDescent="0.35">
      <c r="A254" s="7">
        <f>'Tableau 6'!A252</f>
        <v>251</v>
      </c>
      <c r="B254" s="11" t="str">
        <f>'Tableau 6'!B252</f>
        <v>Crème glacée</v>
      </c>
      <c r="C254" s="15"/>
      <c r="D254" s="15"/>
      <c r="E254" s="15"/>
      <c r="F254" s="15"/>
      <c r="G254" s="12">
        <f t="shared" si="24"/>
        <v>0</v>
      </c>
      <c r="H254" s="12">
        <f t="shared" si="25"/>
        <v>0</v>
      </c>
      <c r="I254" s="13">
        <f t="shared" si="26"/>
        <v>0</v>
      </c>
      <c r="J254" s="13">
        <f t="shared" si="27"/>
        <v>0</v>
      </c>
      <c r="K254" s="14">
        <f>'Tableau 6'!P252</f>
        <v>56.798434276811982</v>
      </c>
      <c r="L254" s="19" t="str">
        <f t="shared" si="28"/>
        <v/>
      </c>
      <c r="M254" s="19" t="str">
        <f t="shared" si="29"/>
        <v/>
      </c>
      <c r="N254" s="20">
        <f>HLOOKUP($P$1,'Tableau 6'!$B$2:$Q$382,A254,FALSE)</f>
        <v>60.240495459544363</v>
      </c>
      <c r="O254" s="19" t="str">
        <f t="shared" si="30"/>
        <v/>
      </c>
      <c r="P254" s="19" t="str">
        <f t="shared" si="31"/>
        <v/>
      </c>
    </row>
    <row r="255" spans="1:16" x14ac:dyDescent="0.35">
      <c r="A255" s="7">
        <f>'Tableau 6'!A253</f>
        <v>252</v>
      </c>
      <c r="B255" s="11" t="str">
        <f>'Tableau 6'!B253</f>
        <v>Desserts contenant du lait ou de la crème</v>
      </c>
      <c r="C255" s="15"/>
      <c r="D255" s="15"/>
      <c r="E255" s="15"/>
      <c r="F255" s="15"/>
      <c r="G255" s="12">
        <f t="shared" si="24"/>
        <v>0</v>
      </c>
      <c r="H255" s="12">
        <f t="shared" si="25"/>
        <v>0</v>
      </c>
      <c r="I255" s="13">
        <f t="shared" si="26"/>
        <v>0</v>
      </c>
      <c r="J255" s="13">
        <f t="shared" si="27"/>
        <v>0</v>
      </c>
      <c r="K255" s="14">
        <f>'Tableau 6'!P253</f>
        <v>45.989120407024032</v>
      </c>
      <c r="L255" s="19" t="str">
        <f t="shared" si="28"/>
        <v/>
      </c>
      <c r="M255" s="19" t="str">
        <f t="shared" si="29"/>
        <v/>
      </c>
      <c r="N255" s="20">
        <f>HLOOKUP($P$1,'Tableau 6'!$B$2:$Q$382,A255,FALSE)</f>
        <v>45.425256179221329</v>
      </c>
      <c r="O255" s="19" t="str">
        <f t="shared" si="30"/>
        <v/>
      </c>
      <c r="P255" s="19" t="str">
        <f t="shared" si="31"/>
        <v/>
      </c>
    </row>
    <row r="256" spans="1:16" x14ac:dyDescent="0.35">
      <c r="A256" s="7">
        <f>'Tableau 6'!A254</f>
        <v>253</v>
      </c>
      <c r="B256" s="11" t="str">
        <f>'Tableau 6'!B254</f>
        <v>Lait non pasteurisé (cru), sauf le fromage</v>
      </c>
      <c r="C256" s="15"/>
      <c r="D256" s="15"/>
      <c r="E256" s="15"/>
      <c r="F256" s="15"/>
      <c r="G256" s="12">
        <f t="shared" si="24"/>
        <v>0</v>
      </c>
      <c r="H256" s="12">
        <f t="shared" si="25"/>
        <v>0</v>
      </c>
      <c r="I256" s="13">
        <f t="shared" si="26"/>
        <v>0</v>
      </c>
      <c r="J256" s="13">
        <f t="shared" si="27"/>
        <v>0</v>
      </c>
      <c r="K256" s="14">
        <f>'Tableau 6'!P254</f>
        <v>4.4246258862296761</v>
      </c>
      <c r="L256" s="19" t="str">
        <f t="shared" si="28"/>
        <v/>
      </c>
      <c r="M256" s="19" t="str">
        <f t="shared" si="29"/>
        <v/>
      </c>
      <c r="N256" s="20">
        <f>HLOOKUP($P$1,'Tableau 6'!$B$2:$Q$382,A256,FALSE)</f>
        <v>3.0910982939515925</v>
      </c>
      <c r="O256" s="19" t="str">
        <f t="shared" si="30"/>
        <v/>
      </c>
      <c r="P256" s="19" t="str">
        <f t="shared" si="31"/>
        <v/>
      </c>
    </row>
    <row r="257" spans="1:16" x14ac:dyDescent="0.35">
      <c r="A257" s="7">
        <f>'Tableau 6'!A255</f>
        <v>254</v>
      </c>
      <c r="B257" s="11" t="str">
        <f>'Tableau 6'!B255</f>
        <v>Yogourt</v>
      </c>
      <c r="C257" s="15"/>
      <c r="D257" s="15"/>
      <c r="E257" s="15"/>
      <c r="F257" s="15"/>
      <c r="G257" s="12">
        <f t="shared" si="24"/>
        <v>0</v>
      </c>
      <c r="H257" s="12">
        <f t="shared" si="25"/>
        <v>0</v>
      </c>
      <c r="I257" s="13">
        <f t="shared" si="26"/>
        <v>0</v>
      </c>
      <c r="J257" s="13">
        <f t="shared" si="27"/>
        <v>0</v>
      </c>
      <c r="K257" s="14">
        <f>'Tableau 6'!P255</f>
        <v>66.978427913746728</v>
      </c>
      <c r="L257" s="19" t="str">
        <f t="shared" si="28"/>
        <v/>
      </c>
      <c r="M257" s="19" t="str">
        <f t="shared" si="29"/>
        <v/>
      </c>
      <c r="N257" s="20">
        <f>HLOOKUP($P$1,'Tableau 6'!$B$2:$Q$382,A257,FALSE)</f>
        <v>65.505843636304434</v>
      </c>
      <c r="O257" s="19" t="str">
        <f t="shared" si="30"/>
        <v/>
      </c>
      <c r="P257" s="19" t="str">
        <f t="shared" si="31"/>
        <v/>
      </c>
    </row>
    <row r="258" spans="1:16" x14ac:dyDescent="0.35">
      <c r="A258" s="7">
        <f>'Tableau 6'!A256</f>
        <v>255</v>
      </c>
      <c r="B258" s="11" t="str">
        <f>'Tableau 6'!B256</f>
        <v>Lait pasteurisé*</v>
      </c>
      <c r="C258" s="15"/>
      <c r="D258" s="15"/>
      <c r="E258" s="15"/>
      <c r="F258" s="15"/>
      <c r="G258" s="12">
        <f t="shared" si="24"/>
        <v>0</v>
      </c>
      <c r="H258" s="12">
        <f t="shared" si="25"/>
        <v>0</v>
      </c>
      <c r="I258" s="13">
        <f t="shared" si="26"/>
        <v>0</v>
      </c>
      <c r="J258" s="13">
        <f t="shared" si="27"/>
        <v>0</v>
      </c>
      <c r="K258" s="14">
        <f>'Tableau 6'!P256</f>
        <v>74.7</v>
      </c>
      <c r="L258" s="19" t="str">
        <f t="shared" si="28"/>
        <v/>
      </c>
      <c r="M258" s="19" t="str">
        <f t="shared" si="29"/>
        <v/>
      </c>
      <c r="N258" s="20">
        <f>HLOOKUP($P$1,'Tableau 6'!$B$2:$Q$382,A258,FALSE)</f>
        <v>73.5</v>
      </c>
      <c r="O258" s="19" t="str">
        <f t="shared" si="30"/>
        <v/>
      </c>
      <c r="P258" s="19" t="str">
        <f t="shared" si="31"/>
        <v/>
      </c>
    </row>
    <row r="259" spans="1:16" x14ac:dyDescent="0.35">
      <c r="A259" s="7">
        <f>'Tableau 6'!A257</f>
        <v>256</v>
      </c>
      <c r="B259" s="11" t="str">
        <f>'Tableau 6'!B257</f>
        <v>Lait en poudre*</v>
      </c>
      <c r="C259" s="15"/>
      <c r="D259" s="15"/>
      <c r="E259" s="15"/>
      <c r="F259" s="15"/>
      <c r="G259" s="12">
        <f t="shared" si="24"/>
        <v>0</v>
      </c>
      <c r="H259" s="12">
        <f t="shared" si="25"/>
        <v>0</v>
      </c>
      <c r="I259" s="13">
        <f t="shared" si="26"/>
        <v>0</v>
      </c>
      <c r="J259" s="13">
        <f t="shared" si="27"/>
        <v>0</v>
      </c>
      <c r="K259" s="14">
        <f>'Tableau 6'!P257</f>
        <v>2.6</v>
      </c>
      <c r="L259" s="19" t="str">
        <f t="shared" si="28"/>
        <v/>
      </c>
      <c r="M259" s="19" t="str">
        <f t="shared" si="29"/>
        <v/>
      </c>
      <c r="N259" s="20">
        <f>HLOOKUP($P$1,'Tableau 6'!$B$2:$Q$382,A259,FALSE)</f>
        <v>4.5999999999999996</v>
      </c>
      <c r="O259" s="19" t="str">
        <f t="shared" si="30"/>
        <v/>
      </c>
      <c r="P259" s="19" t="str">
        <f t="shared" si="31"/>
        <v/>
      </c>
    </row>
    <row r="260" spans="1:16" x14ac:dyDescent="0.35">
      <c r="A260" s="7">
        <f>'Tableau 6'!A258</f>
        <v>257</v>
      </c>
      <c r="B260" s="11" t="str">
        <f>'Tableau 6'!B258</f>
        <v>Crème à fouetter/fouettée*</v>
      </c>
      <c r="C260" s="15"/>
      <c r="D260" s="15"/>
      <c r="E260" s="15"/>
      <c r="F260" s="15"/>
      <c r="G260" s="12">
        <f t="shared" si="24"/>
        <v>0</v>
      </c>
      <c r="H260" s="12">
        <f t="shared" si="25"/>
        <v>0</v>
      </c>
      <c r="I260" s="13">
        <f t="shared" si="26"/>
        <v>0</v>
      </c>
      <c r="J260" s="13">
        <f t="shared" si="27"/>
        <v>0</v>
      </c>
      <c r="K260" s="14">
        <f>'Tableau 6'!P258</f>
        <v>15</v>
      </c>
      <c r="L260" s="19" t="str">
        <f t="shared" si="28"/>
        <v/>
      </c>
      <c r="M260" s="19" t="str">
        <f t="shared" si="29"/>
        <v/>
      </c>
      <c r="N260" s="20">
        <f>HLOOKUP($P$1,'Tableau 6'!$B$2:$Q$382,A260,FALSE)</f>
        <v>15.9</v>
      </c>
      <c r="O260" s="19" t="str">
        <f t="shared" si="30"/>
        <v/>
      </c>
      <c r="P260" s="19" t="str">
        <f t="shared" si="31"/>
        <v/>
      </c>
    </row>
    <row r="261" spans="1:16" x14ac:dyDescent="0.35">
      <c r="A261" s="7">
        <f>'Tableau 6'!A259</f>
        <v>258</v>
      </c>
      <c r="B261" s="11" t="str">
        <f>'Tableau 6'!B259</f>
        <v>Crème sure*</v>
      </c>
      <c r="C261" s="15"/>
      <c r="D261" s="15"/>
      <c r="E261" s="15"/>
      <c r="F261" s="15"/>
      <c r="G261" s="12">
        <f t="shared" si="24"/>
        <v>0</v>
      </c>
      <c r="H261" s="12">
        <f t="shared" si="25"/>
        <v>0</v>
      </c>
      <c r="I261" s="13">
        <f t="shared" si="26"/>
        <v>0</v>
      </c>
      <c r="J261" s="13">
        <f t="shared" si="27"/>
        <v>0</v>
      </c>
      <c r="K261" s="14">
        <f>'Tableau 6'!P259</f>
        <v>23.4</v>
      </c>
      <c r="L261" s="19" t="str">
        <f t="shared" si="28"/>
        <v/>
      </c>
      <c r="M261" s="19" t="str">
        <f t="shared" si="29"/>
        <v/>
      </c>
      <c r="N261" s="20">
        <f>HLOOKUP($P$1,'Tableau 6'!$B$2:$Q$382,A261,FALSE)</f>
        <v>29.9</v>
      </c>
      <c r="O261" s="19" t="str">
        <f t="shared" si="30"/>
        <v/>
      </c>
      <c r="P261" s="19" t="str">
        <f t="shared" si="31"/>
        <v/>
      </c>
    </row>
    <row r="262" spans="1:16" x14ac:dyDescent="0.35">
      <c r="A262" s="7">
        <f>'Tableau 6'!A260</f>
        <v>259</v>
      </c>
      <c r="B262" s="262" t="str">
        <f>'Tableau 6'!B260</f>
        <v>FROMAGE</v>
      </c>
      <c r="C262" s="263"/>
      <c r="D262" s="263"/>
      <c r="E262" s="263"/>
      <c r="F262" s="263"/>
      <c r="G262" s="263"/>
      <c r="H262" s="263"/>
      <c r="I262" s="263"/>
      <c r="J262" s="263"/>
      <c r="K262" s="263"/>
      <c r="L262" s="263"/>
      <c r="M262" s="263"/>
      <c r="N262" s="263"/>
      <c r="O262" s="263"/>
      <c r="P262" s="264"/>
    </row>
    <row r="263" spans="1:16" x14ac:dyDescent="0.35">
      <c r="A263" s="7">
        <f>'Tableau 6'!A261</f>
        <v>260</v>
      </c>
      <c r="B263" s="11" t="str">
        <f>'Tableau 6'!B261</f>
        <v>Fromage</v>
      </c>
      <c r="C263" s="15"/>
      <c r="D263" s="15"/>
      <c r="E263" s="15"/>
      <c r="F263" s="15"/>
      <c r="G263" s="12">
        <f t="shared" ref="G263:G325" si="32">C263+D263</f>
        <v>0</v>
      </c>
      <c r="H263" s="12">
        <f t="shared" ref="H263:H325" si="33">C263+D263+E263</f>
        <v>0</v>
      </c>
      <c r="I263" s="13">
        <f t="shared" ref="I263:I325" si="34">IF((COUNTA(C263)=0),0,(C263)/(C263+E263))</f>
        <v>0</v>
      </c>
      <c r="J263" s="13">
        <f t="shared" ref="J263:J325" si="35">IF((COUNTA(C263:D263)=0),0,(C263+D263)/(C263+D263+E263))</f>
        <v>0</v>
      </c>
      <c r="K263" s="14">
        <f>'Tableau 6'!P261</f>
        <v>89.728484432411221</v>
      </c>
      <c r="L263" s="19" t="str">
        <f t="shared" ref="L263:L325" si="36">IF(H263=0,"",(IF(AND($G263&lt;=$H263,$G263&gt;=0),BINOMDIST($G263,$H263,K263/100,0),"")))</f>
        <v/>
      </c>
      <c r="M263" s="19" t="str">
        <f t="shared" ref="M263:M325" si="37">IF(H263=0,"",(IF(AND(L263&lt;=0.05,J263*100&gt;K263),"Alerte",IF(AND(L263&lt;=0.05,J263*100&lt;K263),"protecteur",""))))</f>
        <v/>
      </c>
      <c r="N263" s="20">
        <f>HLOOKUP($P$1,'Tableau 6'!$B$2:$Q$382,A263,FALSE)</f>
        <v>89.604180679978498</v>
      </c>
      <c r="O263" s="19" t="str">
        <f t="shared" ref="O263:O325" si="38">IF(H263=0,"",(IF(AND($G263&lt;=$H263,$G263&gt;=0),BINOMDIST($G263,$H263,N263/100,0),"")))</f>
        <v/>
      </c>
      <c r="P263" s="19" t="str">
        <f t="shared" ref="P263:P325" si="39">IF(H263=0,"",(IF(AND(O263&lt;=0.05,J263*100&gt;N263),"Alerte",IF(AND(O263&lt;=0.05,J263*100&lt;N263),"protecteur",""))))</f>
        <v/>
      </c>
    </row>
    <row r="264" spans="1:16" x14ac:dyDescent="0.35">
      <c r="A264" s="7">
        <f>'Tableau 6'!A262</f>
        <v>261</v>
      </c>
      <c r="B264" s="11" t="str">
        <f>'Tableau 6'!B262</f>
        <v>Gouda</v>
      </c>
      <c r="C264" s="15"/>
      <c r="D264" s="15"/>
      <c r="E264" s="15"/>
      <c r="F264" s="15"/>
      <c r="G264" s="12">
        <f t="shared" si="32"/>
        <v>0</v>
      </c>
      <c r="H264" s="12">
        <f t="shared" si="33"/>
        <v>0</v>
      </c>
      <c r="I264" s="13">
        <f t="shared" si="34"/>
        <v>0</v>
      </c>
      <c r="J264" s="13">
        <f t="shared" si="35"/>
        <v>0</v>
      </c>
      <c r="K264" s="14">
        <f>'Tableau 6'!P262</f>
        <v>13.736881619281554</v>
      </c>
      <c r="L264" s="19" t="str">
        <f t="shared" si="36"/>
        <v/>
      </c>
      <c r="M264" s="19" t="str">
        <f t="shared" si="37"/>
        <v/>
      </c>
      <c r="N264" s="20">
        <f>HLOOKUP($P$1,'Tableau 6'!$B$2:$Q$382,A264,FALSE)</f>
        <v>15.198624653266309</v>
      </c>
      <c r="O264" s="19" t="str">
        <f t="shared" si="38"/>
        <v/>
      </c>
      <c r="P264" s="19" t="str">
        <f t="shared" si="39"/>
        <v/>
      </c>
    </row>
    <row r="265" spans="1:16" x14ac:dyDescent="0.35">
      <c r="A265" s="7">
        <f>'Tableau 6'!A263</f>
        <v>262</v>
      </c>
      <c r="B265" s="11" t="str">
        <f>'Tableau 6'!B263</f>
        <v>Feta</v>
      </c>
      <c r="C265" s="15"/>
      <c r="D265" s="15"/>
      <c r="E265" s="15"/>
      <c r="F265" s="15"/>
      <c r="G265" s="12">
        <f t="shared" si="32"/>
        <v>0</v>
      </c>
      <c r="H265" s="12">
        <f t="shared" si="33"/>
        <v>0</v>
      </c>
      <c r="I265" s="13">
        <f t="shared" si="34"/>
        <v>0</v>
      </c>
      <c r="J265" s="13">
        <f t="shared" si="35"/>
        <v>0</v>
      </c>
      <c r="K265" s="14">
        <f>'Tableau 6'!P263</f>
        <v>30.037830716403914</v>
      </c>
      <c r="L265" s="19" t="str">
        <f t="shared" si="36"/>
        <v/>
      </c>
      <c r="M265" s="19" t="str">
        <f t="shared" si="37"/>
        <v/>
      </c>
      <c r="N265" s="20">
        <f>HLOOKUP($P$1,'Tableau 6'!$B$2:$Q$382,A265,FALSE)</f>
        <v>24.525552903720953</v>
      </c>
      <c r="O265" s="19" t="str">
        <f t="shared" si="38"/>
        <v/>
      </c>
      <c r="P265" s="19" t="str">
        <f t="shared" si="39"/>
        <v/>
      </c>
    </row>
    <row r="266" spans="1:16" ht="21" x14ac:dyDescent="0.35">
      <c r="A266" s="7">
        <f>'Tableau 6'!A264</f>
        <v>263</v>
      </c>
      <c r="B266" s="11" t="str">
        <f>'Tableau 6'!B264</f>
        <v>Brie, camembert ou autres fromages à pâte molle</v>
      </c>
      <c r="C266" s="15"/>
      <c r="D266" s="15"/>
      <c r="E266" s="15"/>
      <c r="F266" s="15"/>
      <c r="G266" s="12">
        <f t="shared" si="32"/>
        <v>0</v>
      </c>
      <c r="H266" s="12">
        <f t="shared" si="33"/>
        <v>0</v>
      </c>
      <c r="I266" s="13">
        <f t="shared" si="34"/>
        <v>0</v>
      </c>
      <c r="J266" s="13">
        <f t="shared" si="35"/>
        <v>0</v>
      </c>
      <c r="K266" s="14">
        <f>'Tableau 6'!P264</f>
        <v>24.07394763890305</v>
      </c>
      <c r="L266" s="19" t="str">
        <f t="shared" si="36"/>
        <v/>
      </c>
      <c r="M266" s="19" t="str">
        <f t="shared" si="37"/>
        <v/>
      </c>
      <c r="N266" s="20">
        <f>HLOOKUP($P$1,'Tableau 6'!$B$2:$Q$382,A266,FALSE)</f>
        <v>17.028896565560974</v>
      </c>
      <c r="O266" s="19" t="str">
        <f t="shared" si="38"/>
        <v/>
      </c>
      <c r="P266" s="19" t="str">
        <f t="shared" si="39"/>
        <v/>
      </c>
    </row>
    <row r="267" spans="1:16" x14ac:dyDescent="0.35">
      <c r="A267" s="7">
        <f>'Tableau 6'!A265</f>
        <v>264</v>
      </c>
      <c r="B267" s="11" t="str">
        <f>'Tableau 6'!B265</f>
        <v>Fromage fait de lait de chèvre</v>
      </c>
      <c r="C267" s="15"/>
      <c r="D267" s="15"/>
      <c r="E267" s="15"/>
      <c r="F267" s="15"/>
      <c r="G267" s="12">
        <f t="shared" si="32"/>
        <v>0</v>
      </c>
      <c r="H267" s="12">
        <f t="shared" si="33"/>
        <v>0</v>
      </c>
      <c r="I267" s="13">
        <f t="shared" si="34"/>
        <v>0</v>
      </c>
      <c r="J267" s="13">
        <f t="shared" si="35"/>
        <v>0</v>
      </c>
      <c r="K267" s="14">
        <f>'Tableau 6'!P265</f>
        <v>12.085634068761088</v>
      </c>
      <c r="L267" s="19" t="str">
        <f t="shared" si="36"/>
        <v/>
      </c>
      <c r="M267" s="19" t="str">
        <f t="shared" si="37"/>
        <v/>
      </c>
      <c r="N267" s="20">
        <f>HLOOKUP($P$1,'Tableau 6'!$B$2:$Q$382,A267,FALSE)</f>
        <v>8.3590773752995506</v>
      </c>
      <c r="O267" s="19" t="str">
        <f t="shared" si="38"/>
        <v/>
      </c>
      <c r="P267" s="19" t="str">
        <f t="shared" si="39"/>
        <v/>
      </c>
    </row>
    <row r="268" spans="1:16" x14ac:dyDescent="0.35">
      <c r="A268" s="7">
        <f>'Tableau 6'!A266</f>
        <v>265</v>
      </c>
      <c r="B268" s="11" t="str">
        <f>'Tableau 6'!B266</f>
        <v>Fromage fait de lait cru non pasteurisé</v>
      </c>
      <c r="C268" s="15"/>
      <c r="D268" s="15"/>
      <c r="E268" s="15"/>
      <c r="F268" s="15"/>
      <c r="G268" s="12">
        <f t="shared" si="32"/>
        <v>0</v>
      </c>
      <c r="H268" s="12">
        <f t="shared" si="33"/>
        <v>0</v>
      </c>
      <c r="I268" s="13">
        <f t="shared" si="34"/>
        <v>0</v>
      </c>
      <c r="J268" s="13">
        <f t="shared" si="35"/>
        <v>0</v>
      </c>
      <c r="K268" s="14">
        <f>'Tableau 6'!P266</f>
        <v>5.4178430522989398</v>
      </c>
      <c r="L268" s="19" t="str">
        <f t="shared" si="36"/>
        <v/>
      </c>
      <c r="M268" s="19" t="str">
        <f t="shared" si="37"/>
        <v/>
      </c>
      <c r="N268" s="20">
        <f>HLOOKUP($P$1,'Tableau 6'!$B$2:$Q$382,A268,FALSE)</f>
        <v>5.8076074985762487</v>
      </c>
      <c r="O268" s="19" t="str">
        <f t="shared" si="38"/>
        <v/>
      </c>
      <c r="P268" s="19" t="str">
        <f t="shared" si="39"/>
        <v/>
      </c>
    </row>
    <row r="269" spans="1:16" x14ac:dyDescent="0.35">
      <c r="A269" s="7">
        <f>'Tableau 6'!A267</f>
        <v>266</v>
      </c>
      <c r="B269" s="11" t="str">
        <f>'Tableau 6'!B267</f>
        <v>Cheddar*</v>
      </c>
      <c r="C269" s="15"/>
      <c r="D269" s="15"/>
      <c r="E269" s="15"/>
      <c r="F269" s="15"/>
      <c r="G269" s="12">
        <f t="shared" si="32"/>
        <v>0</v>
      </c>
      <c r="H269" s="12">
        <f t="shared" si="33"/>
        <v>0</v>
      </c>
      <c r="I269" s="13">
        <f t="shared" si="34"/>
        <v>0</v>
      </c>
      <c r="J269" s="13">
        <f t="shared" si="35"/>
        <v>0</v>
      </c>
      <c r="K269" s="14">
        <f>'Tableau 6'!P267</f>
        <v>72.599999999999994</v>
      </c>
      <c r="L269" s="19" t="str">
        <f t="shared" si="36"/>
        <v/>
      </c>
      <c r="M269" s="19" t="str">
        <f t="shared" si="37"/>
        <v/>
      </c>
      <c r="N269" s="20">
        <f>HLOOKUP($P$1,'Tableau 6'!$B$2:$Q$382,A269,FALSE)</f>
        <v>76.8</v>
      </c>
      <c r="O269" s="19" t="str">
        <f t="shared" si="38"/>
        <v/>
      </c>
      <c r="P269" s="19" t="str">
        <f t="shared" si="39"/>
        <v/>
      </c>
    </row>
    <row r="270" spans="1:16" x14ac:dyDescent="0.35">
      <c r="A270" s="7">
        <f>'Tableau 6'!A268</f>
        <v>267</v>
      </c>
      <c r="B270" s="11" t="str">
        <f>'Tableau 6'!B268</f>
        <v>Mozzarella*</v>
      </c>
      <c r="C270" s="15"/>
      <c r="D270" s="15"/>
      <c r="E270" s="15"/>
      <c r="F270" s="15"/>
      <c r="G270" s="12">
        <f t="shared" si="32"/>
        <v>0</v>
      </c>
      <c r="H270" s="12">
        <f t="shared" si="33"/>
        <v>0</v>
      </c>
      <c r="I270" s="13">
        <f t="shared" si="34"/>
        <v>0</v>
      </c>
      <c r="J270" s="13">
        <f t="shared" si="35"/>
        <v>0</v>
      </c>
      <c r="K270" s="14">
        <f>'Tableau 6'!P268</f>
        <v>47.6</v>
      </c>
      <c r="L270" s="19" t="str">
        <f t="shared" si="36"/>
        <v/>
      </c>
      <c r="M270" s="19" t="str">
        <f t="shared" si="37"/>
        <v/>
      </c>
      <c r="N270" s="20">
        <f>HLOOKUP($P$1,'Tableau 6'!$B$2:$Q$382,A270,FALSE)</f>
        <v>45</v>
      </c>
      <c r="O270" s="19" t="str">
        <f t="shared" si="38"/>
        <v/>
      </c>
      <c r="P270" s="19" t="str">
        <f t="shared" si="39"/>
        <v/>
      </c>
    </row>
    <row r="271" spans="1:16" x14ac:dyDescent="0.35">
      <c r="A271" s="7">
        <f>'Tableau 6'!A269</f>
        <v>268</v>
      </c>
      <c r="B271" s="11" t="str">
        <f>'Tableau 6'!B269</f>
        <v>Parmesan*</v>
      </c>
      <c r="C271" s="15"/>
      <c r="D271" s="15"/>
      <c r="E271" s="15"/>
      <c r="F271" s="15"/>
      <c r="G271" s="12">
        <f t="shared" si="32"/>
        <v>0</v>
      </c>
      <c r="H271" s="12">
        <f t="shared" si="33"/>
        <v>0</v>
      </c>
      <c r="I271" s="13">
        <f t="shared" si="34"/>
        <v>0</v>
      </c>
      <c r="J271" s="13">
        <f t="shared" si="35"/>
        <v>0</v>
      </c>
      <c r="K271" s="14">
        <f>'Tableau 6'!P269</f>
        <v>40.1</v>
      </c>
      <c r="L271" s="19" t="str">
        <f t="shared" si="36"/>
        <v/>
      </c>
      <c r="M271" s="19" t="str">
        <f t="shared" si="37"/>
        <v/>
      </c>
      <c r="N271" s="20">
        <f>HLOOKUP($P$1,'Tableau 6'!$B$2:$Q$382,A271,FALSE)</f>
        <v>40</v>
      </c>
      <c r="O271" s="19" t="str">
        <f t="shared" si="38"/>
        <v/>
      </c>
      <c r="P271" s="19" t="str">
        <f t="shared" si="39"/>
        <v/>
      </c>
    </row>
    <row r="272" spans="1:16" x14ac:dyDescent="0.35">
      <c r="A272" s="7">
        <f>'Tableau 6'!A270</f>
        <v>269</v>
      </c>
      <c r="B272" s="11" t="str">
        <f>'Tableau 6'!B270</f>
        <v>Fromage généralement vendu en bloc /meule*</v>
      </c>
      <c r="C272" s="15"/>
      <c r="D272" s="15"/>
      <c r="E272" s="15"/>
      <c r="F272" s="15"/>
      <c r="G272" s="12">
        <f t="shared" si="32"/>
        <v>0</v>
      </c>
      <c r="H272" s="12">
        <f t="shared" si="33"/>
        <v>0</v>
      </c>
      <c r="I272" s="13">
        <f t="shared" si="34"/>
        <v>0</v>
      </c>
      <c r="J272" s="13">
        <f t="shared" si="35"/>
        <v>0</v>
      </c>
      <c r="K272" s="14">
        <f>'Tableau 6'!P270</f>
        <v>25.5</v>
      </c>
      <c r="L272" s="19" t="str">
        <f t="shared" si="36"/>
        <v/>
      </c>
      <c r="M272" s="19" t="str">
        <f t="shared" si="37"/>
        <v/>
      </c>
      <c r="N272" s="20">
        <f>HLOOKUP($P$1,'Tableau 6'!$B$2:$Q$382,A272,FALSE)</f>
        <v>24</v>
      </c>
      <c r="O272" s="19" t="str">
        <f t="shared" si="38"/>
        <v/>
      </c>
      <c r="P272" s="19" t="str">
        <f t="shared" si="39"/>
        <v/>
      </c>
    </row>
    <row r="273" spans="1:16" x14ac:dyDescent="0.35">
      <c r="A273" s="7">
        <f>'Tableau 6'!A271</f>
        <v>270</v>
      </c>
      <c r="B273" s="11" t="str">
        <f>'Tableau 6'!B271</f>
        <v>Fromage transformé*</v>
      </c>
      <c r="C273" s="15"/>
      <c r="D273" s="15"/>
      <c r="E273" s="15"/>
      <c r="F273" s="15"/>
      <c r="G273" s="12">
        <f t="shared" si="32"/>
        <v>0</v>
      </c>
      <c r="H273" s="12">
        <f t="shared" si="33"/>
        <v>0</v>
      </c>
      <c r="I273" s="13">
        <f t="shared" si="34"/>
        <v>0</v>
      </c>
      <c r="J273" s="13">
        <f t="shared" si="35"/>
        <v>0</v>
      </c>
      <c r="K273" s="14">
        <f>'Tableau 6'!P271</f>
        <v>36.1</v>
      </c>
      <c r="L273" s="19" t="str">
        <f t="shared" si="36"/>
        <v/>
      </c>
      <c r="M273" s="19" t="str">
        <f t="shared" si="37"/>
        <v/>
      </c>
      <c r="N273" s="20">
        <f>HLOOKUP($P$1,'Tableau 6'!$B$2:$Q$382,A273,FALSE)</f>
        <v>34.1</v>
      </c>
      <c r="O273" s="19" t="str">
        <f t="shared" si="38"/>
        <v/>
      </c>
      <c r="P273" s="19" t="str">
        <f t="shared" si="39"/>
        <v/>
      </c>
    </row>
    <row r="274" spans="1:16" x14ac:dyDescent="0.35">
      <c r="A274" s="7">
        <f>'Tableau 6'!A272</f>
        <v>271</v>
      </c>
      <c r="B274" s="11" t="str">
        <f>'Tableau 6'!B272</f>
        <v>Fromages à pâte persillée*</v>
      </c>
      <c r="C274" s="15"/>
      <c r="D274" s="15"/>
      <c r="E274" s="15"/>
      <c r="F274" s="15"/>
      <c r="G274" s="12">
        <f t="shared" si="32"/>
        <v>0</v>
      </c>
      <c r="H274" s="12">
        <f t="shared" si="33"/>
        <v>0</v>
      </c>
      <c r="I274" s="13">
        <f t="shared" si="34"/>
        <v>0</v>
      </c>
      <c r="J274" s="13">
        <f t="shared" si="35"/>
        <v>0</v>
      </c>
      <c r="K274" s="14">
        <f>'Tableau 6'!P272</f>
        <v>5.6</v>
      </c>
      <c r="L274" s="19" t="str">
        <f t="shared" si="36"/>
        <v/>
      </c>
      <c r="M274" s="19" t="str">
        <f t="shared" si="37"/>
        <v/>
      </c>
      <c r="N274" s="20">
        <f>HLOOKUP($P$1,'Tableau 6'!$B$2:$Q$382,A274,FALSE)</f>
        <v>3.6</v>
      </c>
      <c r="O274" s="19" t="str">
        <f t="shared" si="38"/>
        <v/>
      </c>
      <c r="P274" s="19" t="str">
        <f t="shared" si="39"/>
        <v/>
      </c>
    </row>
    <row r="275" spans="1:16" x14ac:dyDescent="0.35">
      <c r="A275" s="7">
        <f>'Tableau 6'!A273</f>
        <v>272</v>
      </c>
      <c r="B275" s="11" t="str">
        <f>'Tableau 6'!B273</f>
        <v>Cottage, ricotta ou autre fromage frais*</v>
      </c>
      <c r="C275" s="15"/>
      <c r="D275" s="15"/>
      <c r="E275" s="15"/>
      <c r="F275" s="15"/>
      <c r="G275" s="12">
        <f t="shared" si="32"/>
        <v>0</v>
      </c>
      <c r="H275" s="12">
        <f t="shared" si="33"/>
        <v>0</v>
      </c>
      <c r="I275" s="13">
        <f t="shared" si="34"/>
        <v>0</v>
      </c>
      <c r="J275" s="13">
        <f t="shared" si="35"/>
        <v>0</v>
      </c>
      <c r="K275" s="14">
        <f>'Tableau 6'!P273</f>
        <v>13.1</v>
      </c>
      <c r="L275" s="19" t="str">
        <f t="shared" si="36"/>
        <v/>
      </c>
      <c r="M275" s="19" t="str">
        <f t="shared" si="37"/>
        <v/>
      </c>
      <c r="N275" s="20">
        <f>HLOOKUP($P$1,'Tableau 6'!$B$2:$Q$382,A275,FALSE)</f>
        <v>13.8</v>
      </c>
      <c r="O275" s="19" t="str">
        <f t="shared" si="38"/>
        <v/>
      </c>
      <c r="P275" s="19" t="str">
        <f t="shared" si="39"/>
        <v/>
      </c>
    </row>
    <row r="276" spans="1:16" x14ac:dyDescent="0.35">
      <c r="A276" s="7">
        <f>'Tableau 6'!A274</f>
        <v>273</v>
      </c>
      <c r="B276" s="11" t="str">
        <f>'Tableau 6'!B274</f>
        <v>Fromage de lait de chèvre/brebis*</v>
      </c>
      <c r="C276" s="15"/>
      <c r="D276" s="15"/>
      <c r="E276" s="15"/>
      <c r="F276" s="15"/>
      <c r="G276" s="12">
        <f t="shared" si="32"/>
        <v>0</v>
      </c>
      <c r="H276" s="12">
        <f t="shared" si="33"/>
        <v>0</v>
      </c>
      <c r="I276" s="13">
        <f t="shared" si="34"/>
        <v>0</v>
      </c>
      <c r="J276" s="13">
        <f t="shared" si="35"/>
        <v>0</v>
      </c>
      <c r="K276" s="14">
        <f>'Tableau 6'!P274</f>
        <v>8.6</v>
      </c>
      <c r="L276" s="19" t="str">
        <f t="shared" si="36"/>
        <v/>
      </c>
      <c r="M276" s="19" t="str">
        <f t="shared" si="37"/>
        <v/>
      </c>
      <c r="N276" s="20">
        <f>HLOOKUP($P$1,'Tableau 6'!$B$2:$Q$382,A276,FALSE)</f>
        <v>5.6</v>
      </c>
      <c r="O276" s="19" t="str">
        <f t="shared" si="38"/>
        <v/>
      </c>
      <c r="P276" s="19" t="str">
        <f t="shared" si="39"/>
        <v/>
      </c>
    </row>
    <row r="277" spans="1:16" x14ac:dyDescent="0.35">
      <c r="A277" s="7">
        <f>'Tableau 6'!A275</f>
        <v>274</v>
      </c>
      <c r="B277" s="262" t="str">
        <f>'Tableau 6'!B275</f>
        <v>Substituts de produits laitiers</v>
      </c>
      <c r="C277" s="263"/>
      <c r="D277" s="263"/>
      <c r="E277" s="263"/>
      <c r="F277" s="263"/>
      <c r="G277" s="263"/>
      <c r="H277" s="263"/>
      <c r="I277" s="263"/>
      <c r="J277" s="263"/>
      <c r="K277" s="263"/>
      <c r="L277" s="263"/>
      <c r="M277" s="263"/>
      <c r="N277" s="263"/>
      <c r="O277" s="263"/>
      <c r="P277" s="264"/>
    </row>
    <row r="278" spans="1:16" x14ac:dyDescent="0.35">
      <c r="A278" s="7">
        <f>'Tableau 6'!A276</f>
        <v>275</v>
      </c>
      <c r="B278" s="11" t="str">
        <f>'Tableau 6'!B276</f>
        <v>Succédanés du lait</v>
      </c>
      <c r="C278" s="15"/>
      <c r="D278" s="15"/>
      <c r="E278" s="15"/>
      <c r="F278" s="15"/>
      <c r="G278" s="12">
        <f t="shared" si="32"/>
        <v>0</v>
      </c>
      <c r="H278" s="12">
        <f t="shared" si="33"/>
        <v>0</v>
      </c>
      <c r="I278" s="13">
        <f t="shared" si="34"/>
        <v>0</v>
      </c>
      <c r="J278" s="13">
        <f t="shared" si="35"/>
        <v>0</v>
      </c>
      <c r="K278" s="14">
        <f>'Tableau 6'!P276</f>
        <v>21.806472639330543</v>
      </c>
      <c r="L278" s="19" t="str">
        <f t="shared" si="36"/>
        <v/>
      </c>
      <c r="M278" s="19" t="str">
        <f t="shared" si="37"/>
        <v/>
      </c>
      <c r="N278" s="20">
        <f>HLOOKUP($P$1,'Tableau 6'!$B$2:$Q$382,A278,FALSE)</f>
        <v>20.746146701616468</v>
      </c>
      <c r="O278" s="19" t="str">
        <f t="shared" si="38"/>
        <v/>
      </c>
      <c r="P278" s="19" t="str">
        <f t="shared" si="39"/>
        <v/>
      </c>
    </row>
    <row r="279" spans="1:16" x14ac:dyDescent="0.35">
      <c r="A279" s="7">
        <f>'Tableau 6'!A277</f>
        <v>276</v>
      </c>
      <c r="B279" s="11" t="str">
        <f>'Tableau 6'!B277</f>
        <v>Autres produits et substituts non laitiers</v>
      </c>
      <c r="C279" s="15"/>
      <c r="D279" s="15"/>
      <c r="E279" s="15"/>
      <c r="F279" s="15"/>
      <c r="G279" s="12">
        <f t="shared" si="32"/>
        <v>0</v>
      </c>
      <c r="H279" s="12">
        <f t="shared" si="33"/>
        <v>0</v>
      </c>
      <c r="I279" s="13">
        <f t="shared" si="34"/>
        <v>0</v>
      </c>
      <c r="J279" s="13">
        <f t="shared" si="35"/>
        <v>0</v>
      </c>
      <c r="K279" s="14">
        <f>'Tableau 6'!P277</f>
        <v>16.318520528812702</v>
      </c>
      <c r="L279" s="19" t="str">
        <f t="shared" si="36"/>
        <v/>
      </c>
      <c r="M279" s="19" t="str">
        <f t="shared" si="37"/>
        <v/>
      </c>
      <c r="N279" s="20">
        <f>HLOOKUP($P$1,'Tableau 6'!$B$2:$Q$382,A279,FALSE)</f>
        <v>15.10231240308805</v>
      </c>
      <c r="O279" s="19" t="str">
        <f t="shared" si="38"/>
        <v/>
      </c>
      <c r="P279" s="19" t="str">
        <f t="shared" si="39"/>
        <v/>
      </c>
    </row>
    <row r="280" spans="1:16" x14ac:dyDescent="0.35">
      <c r="A280" s="7">
        <f>'Tableau 6'!A278</f>
        <v>277</v>
      </c>
      <c r="B280" s="262" t="str">
        <f>'Tableau 6'!B278</f>
        <v>Autres aliments</v>
      </c>
      <c r="C280" s="263"/>
      <c r="D280" s="263"/>
      <c r="E280" s="263"/>
      <c r="F280" s="263"/>
      <c r="G280" s="263"/>
      <c r="H280" s="263"/>
      <c r="I280" s="263"/>
      <c r="J280" s="263"/>
      <c r="K280" s="263"/>
      <c r="L280" s="263"/>
      <c r="M280" s="263"/>
      <c r="N280" s="263"/>
      <c r="O280" s="263"/>
      <c r="P280" s="264"/>
    </row>
    <row r="281" spans="1:16" x14ac:dyDescent="0.35">
      <c r="A281" s="7">
        <f>'Tableau 6'!A279</f>
        <v>278</v>
      </c>
      <c r="B281" s="11" t="str">
        <f>'Tableau 6'!B279</f>
        <v>Farine de blé</v>
      </c>
      <c r="C281" s="15"/>
      <c r="D281" s="15"/>
      <c r="E281" s="15"/>
      <c r="F281" s="15"/>
      <c r="G281" s="12">
        <f t="shared" si="32"/>
        <v>0</v>
      </c>
      <c r="H281" s="12">
        <f t="shared" si="33"/>
        <v>0</v>
      </c>
      <c r="I281" s="13">
        <f t="shared" si="34"/>
        <v>0</v>
      </c>
      <c r="J281" s="13">
        <f t="shared" si="35"/>
        <v>0</v>
      </c>
      <c r="K281" s="14">
        <f>'Tableau 6'!P279</f>
        <v>68.745152804459565</v>
      </c>
      <c r="L281" s="19" t="str">
        <f t="shared" si="36"/>
        <v/>
      </c>
      <c r="M281" s="19" t="str">
        <f t="shared" si="37"/>
        <v/>
      </c>
      <c r="N281" s="20">
        <f>HLOOKUP($P$1,'Tableau 6'!$B$2:$Q$382,A281,FALSE)</f>
        <v>72.749714215496553</v>
      </c>
      <c r="O281" s="19" t="str">
        <f t="shared" si="38"/>
        <v/>
      </c>
      <c r="P281" s="19" t="str">
        <f t="shared" si="39"/>
        <v/>
      </c>
    </row>
    <row r="282" spans="1:16" ht="21" x14ac:dyDescent="0.35">
      <c r="A282" s="7">
        <f>'Tableau 6'!A280</f>
        <v>279</v>
      </c>
      <c r="B282" s="11" t="str">
        <f>'Tableau 6'!B280</f>
        <v>Manger/goûter de la pâte non cuite/pâte faite de farine de blé</v>
      </c>
      <c r="C282" s="15"/>
      <c r="D282" s="15"/>
      <c r="E282" s="15"/>
      <c r="F282" s="15"/>
      <c r="G282" s="12">
        <f t="shared" si="32"/>
        <v>0</v>
      </c>
      <c r="H282" s="12">
        <f t="shared" si="33"/>
        <v>0</v>
      </c>
      <c r="I282" s="13">
        <f t="shared" si="34"/>
        <v>0</v>
      </c>
      <c r="J282" s="13">
        <f t="shared" si="35"/>
        <v>0</v>
      </c>
      <c r="K282" s="14">
        <f>'Tableau 6'!P280</f>
        <v>15.267422562237057</v>
      </c>
      <c r="L282" s="19" t="str">
        <f t="shared" si="36"/>
        <v/>
      </c>
      <c r="M282" s="19" t="str">
        <f t="shared" si="37"/>
        <v/>
      </c>
      <c r="N282" s="20">
        <f>HLOOKUP($P$1,'Tableau 6'!$B$2:$Q$382,A282,FALSE)</f>
        <v>12.12208557053823</v>
      </c>
      <c r="O282" s="19" t="str">
        <f t="shared" si="38"/>
        <v/>
      </c>
      <c r="P282" s="19" t="str">
        <f t="shared" si="39"/>
        <v/>
      </c>
    </row>
    <row r="283" spans="1:16" x14ac:dyDescent="0.35">
      <c r="A283" s="7">
        <f>'Tableau 6'!A281</f>
        <v>280</v>
      </c>
      <c r="B283" s="11" t="str">
        <f>'Tableau 6'!B281</f>
        <v>Autres farines</v>
      </c>
      <c r="C283" s="15"/>
      <c r="D283" s="15"/>
      <c r="E283" s="15"/>
      <c r="F283" s="15"/>
      <c r="G283" s="12">
        <f t="shared" si="32"/>
        <v>0</v>
      </c>
      <c r="H283" s="12">
        <f t="shared" si="33"/>
        <v>0</v>
      </c>
      <c r="I283" s="13">
        <f t="shared" si="34"/>
        <v>0</v>
      </c>
      <c r="J283" s="13">
        <f t="shared" si="35"/>
        <v>0</v>
      </c>
      <c r="K283" s="14">
        <f>'Tableau 6'!P281</f>
        <v>9.245133675360762</v>
      </c>
      <c r="L283" s="19" t="str">
        <f t="shared" si="36"/>
        <v/>
      </c>
      <c r="M283" s="19" t="str">
        <f t="shared" si="37"/>
        <v/>
      </c>
      <c r="N283" s="20">
        <f>HLOOKUP($P$1,'Tableau 6'!$B$2:$Q$382,A283,FALSE)</f>
        <v>9.3670873528952523</v>
      </c>
      <c r="O283" s="19" t="str">
        <f t="shared" si="38"/>
        <v/>
      </c>
      <c r="P283" s="19" t="str">
        <f t="shared" si="39"/>
        <v/>
      </c>
    </row>
    <row r="284" spans="1:16" x14ac:dyDescent="0.35">
      <c r="A284" s="7">
        <f>'Tableau 6'!A282</f>
        <v>281</v>
      </c>
      <c r="B284" s="11" t="str">
        <f>'Tableau 6'!B282</f>
        <v>Tout substitut de viande à base de plantes</v>
      </c>
      <c r="C284" s="15"/>
      <c r="D284" s="15"/>
      <c r="E284" s="15"/>
      <c r="F284" s="15"/>
      <c r="G284" s="12">
        <f t="shared" si="32"/>
        <v>0</v>
      </c>
      <c r="H284" s="12">
        <f t="shared" si="33"/>
        <v>0</v>
      </c>
      <c r="I284" s="13">
        <f t="shared" si="34"/>
        <v>0</v>
      </c>
      <c r="J284" s="13">
        <f t="shared" si="35"/>
        <v>0</v>
      </c>
      <c r="K284" s="14">
        <f>'Tableau 6'!P282</f>
        <v>18.107882351231353</v>
      </c>
      <c r="L284" s="19" t="str">
        <f t="shared" si="36"/>
        <v/>
      </c>
      <c r="M284" s="19" t="str">
        <f t="shared" si="37"/>
        <v/>
      </c>
      <c r="N284" s="20">
        <f>HLOOKUP($P$1,'Tableau 6'!$B$2:$Q$382,A284,FALSE)</f>
        <v>14.731248336384123</v>
      </c>
      <c r="O284" s="19" t="str">
        <f t="shared" si="38"/>
        <v/>
      </c>
      <c r="P284" s="19" t="str">
        <f t="shared" si="39"/>
        <v/>
      </c>
    </row>
    <row r="285" spans="1:16" x14ac:dyDescent="0.35">
      <c r="A285" s="7">
        <f>'Tableau 6'!A283</f>
        <v>282</v>
      </c>
      <c r="B285" s="11" t="str">
        <f>'Tableau 6'!B283</f>
        <v>Tofu</v>
      </c>
      <c r="C285" s="15"/>
      <c r="D285" s="15"/>
      <c r="E285" s="15"/>
      <c r="F285" s="15"/>
      <c r="G285" s="12">
        <f t="shared" si="32"/>
        <v>0</v>
      </c>
      <c r="H285" s="12">
        <f t="shared" si="33"/>
        <v>0</v>
      </c>
      <c r="I285" s="13">
        <f t="shared" si="34"/>
        <v>0</v>
      </c>
      <c r="J285" s="13">
        <f t="shared" si="35"/>
        <v>0</v>
      </c>
      <c r="K285" s="14">
        <f>'Tableau 6'!P283</f>
        <v>14.430708833146783</v>
      </c>
      <c r="L285" s="19" t="str">
        <f t="shared" si="36"/>
        <v/>
      </c>
      <c r="M285" s="19" t="str">
        <f t="shared" si="37"/>
        <v/>
      </c>
      <c r="N285" s="20">
        <f>HLOOKUP($P$1,'Tableau 6'!$B$2:$Q$382,A285,FALSE)</f>
        <v>11.597482527121151</v>
      </c>
      <c r="O285" s="19" t="str">
        <f t="shared" si="38"/>
        <v/>
      </c>
      <c r="P285" s="19" t="str">
        <f t="shared" si="39"/>
        <v/>
      </c>
    </row>
    <row r="286" spans="1:16" x14ac:dyDescent="0.35">
      <c r="A286" s="7">
        <f>'Tableau 6'!A284</f>
        <v>283</v>
      </c>
      <c r="B286" s="11" t="str">
        <f>'Tableau 6'!B284</f>
        <v>Autre substitut d’origine végétale</v>
      </c>
      <c r="C286" s="15"/>
      <c r="D286" s="15"/>
      <c r="E286" s="15"/>
      <c r="F286" s="15"/>
      <c r="G286" s="12">
        <f t="shared" si="32"/>
        <v>0</v>
      </c>
      <c r="H286" s="12">
        <f t="shared" si="33"/>
        <v>0</v>
      </c>
      <c r="I286" s="13">
        <f t="shared" si="34"/>
        <v>0</v>
      </c>
      <c r="J286" s="13">
        <f t="shared" si="35"/>
        <v>0</v>
      </c>
      <c r="K286" s="14">
        <f>'Tableau 6'!P284</f>
        <v>6.0874242376010219</v>
      </c>
      <c r="L286" s="19" t="str">
        <f t="shared" si="36"/>
        <v/>
      </c>
      <c r="M286" s="19" t="str">
        <f t="shared" si="37"/>
        <v/>
      </c>
      <c r="N286" s="20">
        <f>HLOOKUP($P$1,'Tableau 6'!$B$2:$Q$382,A286,FALSE)</f>
        <v>3.742620511711451</v>
      </c>
      <c r="O286" s="19" t="str">
        <f t="shared" si="38"/>
        <v/>
      </c>
      <c r="P286" s="19" t="str">
        <f t="shared" si="39"/>
        <v/>
      </c>
    </row>
    <row r="287" spans="1:16" x14ac:dyDescent="0.35">
      <c r="A287" s="7">
        <f>'Tableau 6'!A285</f>
        <v>284</v>
      </c>
      <c r="B287" s="11" t="str">
        <f>'Tableau 6'!B285</f>
        <v>Houmous (sauf le houmous fait maison)</v>
      </c>
      <c r="C287" s="15"/>
      <c r="D287" s="15"/>
      <c r="E287" s="15"/>
      <c r="F287" s="15"/>
      <c r="G287" s="12">
        <f t="shared" si="32"/>
        <v>0</v>
      </c>
      <c r="H287" s="12">
        <f t="shared" si="33"/>
        <v>0</v>
      </c>
      <c r="I287" s="13">
        <f t="shared" si="34"/>
        <v>0</v>
      </c>
      <c r="J287" s="13">
        <f t="shared" si="35"/>
        <v>0</v>
      </c>
      <c r="K287" s="14">
        <f>'Tableau 6'!P285</f>
        <v>24.399483855398472</v>
      </c>
      <c r="L287" s="19" t="str">
        <f t="shared" si="36"/>
        <v/>
      </c>
      <c r="M287" s="19" t="str">
        <f t="shared" si="37"/>
        <v/>
      </c>
      <c r="N287" s="20">
        <f>HLOOKUP($P$1,'Tableau 6'!$B$2:$Q$382,A287,FALSE)</f>
        <v>18.833728214314593</v>
      </c>
      <c r="O287" s="19" t="str">
        <f t="shared" si="38"/>
        <v/>
      </c>
      <c r="P287" s="19" t="str">
        <f t="shared" si="39"/>
        <v/>
      </c>
    </row>
    <row r="288" spans="1:16" x14ac:dyDescent="0.35">
      <c r="A288" s="7">
        <f>'Tableau 6'!A286</f>
        <v>285</v>
      </c>
      <c r="B288" s="11" t="str">
        <f>'Tableau 6'!B286</f>
        <v>Suppléments alimentaires ou nutritionnels</v>
      </c>
      <c r="C288" s="15"/>
      <c r="D288" s="15"/>
      <c r="E288" s="15"/>
      <c r="F288" s="15"/>
      <c r="G288" s="12">
        <f t="shared" si="32"/>
        <v>0</v>
      </c>
      <c r="H288" s="12">
        <f t="shared" si="33"/>
        <v>0</v>
      </c>
      <c r="I288" s="13">
        <f t="shared" si="34"/>
        <v>0</v>
      </c>
      <c r="J288" s="13">
        <f t="shared" si="35"/>
        <v>0</v>
      </c>
      <c r="K288" s="14">
        <f>'Tableau 6'!P286</f>
        <v>16.412330552338965</v>
      </c>
      <c r="L288" s="19" t="str">
        <f t="shared" si="36"/>
        <v/>
      </c>
      <c r="M288" s="19" t="str">
        <f t="shared" si="37"/>
        <v/>
      </c>
      <c r="N288" s="20">
        <f>HLOOKUP($P$1,'Tableau 6'!$B$2:$Q$382,A288,FALSE)</f>
        <v>19.513705836677442</v>
      </c>
      <c r="O288" s="19" t="str">
        <f t="shared" si="38"/>
        <v/>
      </c>
      <c r="P288" s="19" t="str">
        <f t="shared" si="39"/>
        <v/>
      </c>
    </row>
    <row r="289" spans="1:16" x14ac:dyDescent="0.35">
      <c r="A289" s="7">
        <f>'Tableau 6'!A287</f>
        <v>286</v>
      </c>
      <c r="B289" s="11" t="str">
        <f>'Tableau 6'!B287</f>
        <v>Boissons vendues comme substituts de repas</v>
      </c>
      <c r="C289" s="15"/>
      <c r="D289" s="15"/>
      <c r="E289" s="15"/>
      <c r="F289" s="15"/>
      <c r="G289" s="12">
        <f t="shared" si="32"/>
        <v>0</v>
      </c>
      <c r="H289" s="12">
        <f t="shared" si="33"/>
        <v>0</v>
      </c>
      <c r="I289" s="13">
        <f t="shared" si="34"/>
        <v>0</v>
      </c>
      <c r="J289" s="13">
        <f t="shared" si="35"/>
        <v>0</v>
      </c>
      <c r="K289" s="14">
        <f>'Tableau 6'!P287</f>
        <v>4.1450656376375594</v>
      </c>
      <c r="L289" s="19" t="str">
        <f t="shared" si="36"/>
        <v/>
      </c>
      <c r="M289" s="19" t="str">
        <f t="shared" si="37"/>
        <v/>
      </c>
      <c r="N289" s="20">
        <f>HLOOKUP($P$1,'Tableau 6'!$B$2:$Q$382,A289,FALSE)</f>
        <v>4.8362815353572088</v>
      </c>
      <c r="O289" s="19" t="str">
        <f t="shared" si="38"/>
        <v/>
      </c>
      <c r="P289" s="19" t="str">
        <f t="shared" si="39"/>
        <v/>
      </c>
    </row>
    <row r="290" spans="1:16" x14ac:dyDescent="0.35">
      <c r="A290" s="7">
        <f>'Tableau 6'!A288</f>
        <v>287</v>
      </c>
      <c r="B290" s="11" t="str">
        <f>'Tableau 6'!B288</f>
        <v>Poudre de protéine</v>
      </c>
      <c r="C290" s="15"/>
      <c r="D290" s="15"/>
      <c r="E290" s="15"/>
      <c r="F290" s="15"/>
      <c r="G290" s="12">
        <f t="shared" si="32"/>
        <v>0</v>
      </c>
      <c r="H290" s="12">
        <f t="shared" si="33"/>
        <v>0</v>
      </c>
      <c r="I290" s="13">
        <f t="shared" si="34"/>
        <v>0</v>
      </c>
      <c r="J290" s="13">
        <f t="shared" si="35"/>
        <v>0</v>
      </c>
      <c r="K290" s="14">
        <f>'Tableau 6'!P288</f>
        <v>11.509776632766409</v>
      </c>
      <c r="L290" s="19" t="str">
        <f t="shared" si="36"/>
        <v/>
      </c>
      <c r="M290" s="19" t="str">
        <f t="shared" si="37"/>
        <v/>
      </c>
      <c r="N290" s="20">
        <f>HLOOKUP($P$1,'Tableau 6'!$B$2:$Q$382,A290,FALSE)</f>
        <v>13.51116348061332</v>
      </c>
      <c r="O290" s="19" t="str">
        <f t="shared" si="38"/>
        <v/>
      </c>
      <c r="P290" s="19" t="str">
        <f t="shared" si="39"/>
        <v/>
      </c>
    </row>
    <row r="291" spans="1:16" x14ac:dyDescent="0.35">
      <c r="A291" s="7">
        <f>'Tableau 6'!A289</f>
        <v>288</v>
      </c>
      <c r="B291" s="11" t="str">
        <f>'Tableau 6'!B289</f>
        <v>Probiotiques</v>
      </c>
      <c r="C291" s="15"/>
      <c r="D291" s="15"/>
      <c r="E291" s="15"/>
      <c r="F291" s="15"/>
      <c r="G291" s="12">
        <f t="shared" si="32"/>
        <v>0</v>
      </c>
      <c r="H291" s="12">
        <f t="shared" si="33"/>
        <v>0</v>
      </c>
      <c r="I291" s="13">
        <f t="shared" si="34"/>
        <v>0</v>
      </c>
      <c r="J291" s="13">
        <f t="shared" si="35"/>
        <v>0</v>
      </c>
      <c r="K291" s="14">
        <f>'Tableau 6'!P289</f>
        <v>4.2256521816791235</v>
      </c>
      <c r="L291" s="19" t="str">
        <f t="shared" si="36"/>
        <v/>
      </c>
      <c r="M291" s="19" t="str">
        <f t="shared" si="37"/>
        <v/>
      </c>
      <c r="N291" s="20">
        <f>HLOOKUP($P$1,'Tableau 6'!$B$2:$Q$382,A291,FALSE)</f>
        <v>5.7779728266356782</v>
      </c>
      <c r="O291" s="19" t="str">
        <f t="shared" si="38"/>
        <v/>
      </c>
      <c r="P291" s="19" t="str">
        <f t="shared" si="39"/>
        <v/>
      </c>
    </row>
    <row r="292" spans="1:16" x14ac:dyDescent="0.35">
      <c r="A292" s="7">
        <f>'Tableau 6'!A290</f>
        <v>289</v>
      </c>
      <c r="B292" s="11" t="str">
        <f>'Tableau 6'!B290</f>
        <v>Aliments ou boissons contenant du cannabis</v>
      </c>
      <c r="C292" s="15"/>
      <c r="D292" s="15"/>
      <c r="E292" s="15"/>
      <c r="F292" s="15"/>
      <c r="G292" s="12">
        <f t="shared" si="32"/>
        <v>0</v>
      </c>
      <c r="H292" s="12">
        <f t="shared" si="33"/>
        <v>0</v>
      </c>
      <c r="I292" s="13">
        <f t="shared" si="34"/>
        <v>0</v>
      </c>
      <c r="J292" s="13">
        <f t="shared" si="35"/>
        <v>0</v>
      </c>
      <c r="K292" s="14">
        <f>'Tableau 6'!P290</f>
        <v>6.0267644603588719</v>
      </c>
      <c r="L292" s="19" t="str">
        <f t="shared" si="36"/>
        <v/>
      </c>
      <c r="M292" s="19" t="str">
        <f t="shared" si="37"/>
        <v/>
      </c>
      <c r="N292" s="20">
        <f>HLOOKUP($P$1,'Tableau 6'!$B$2:$Q$382,A292,FALSE)</f>
        <v>6.5957510571293732</v>
      </c>
      <c r="O292" s="19" t="str">
        <f t="shared" si="38"/>
        <v/>
      </c>
      <c r="P292" s="19" t="str">
        <f t="shared" si="39"/>
        <v/>
      </c>
    </row>
    <row r="293" spans="1:16" x14ac:dyDescent="0.35">
      <c r="A293" s="7">
        <f>'Tableau 6'!A291</f>
        <v>290</v>
      </c>
      <c r="B293" s="11" t="str">
        <f>'Tableau 6'!B291</f>
        <v>Pizzas surgelées*</v>
      </c>
      <c r="C293" s="15"/>
      <c r="D293" s="15"/>
      <c r="E293" s="15"/>
      <c r="F293" s="15"/>
      <c r="G293" s="12">
        <f t="shared" si="32"/>
        <v>0</v>
      </c>
      <c r="H293" s="12">
        <f t="shared" si="33"/>
        <v>0</v>
      </c>
      <c r="I293" s="13">
        <f t="shared" si="34"/>
        <v>0</v>
      </c>
      <c r="J293" s="13">
        <f t="shared" si="35"/>
        <v>0</v>
      </c>
      <c r="K293" s="14">
        <f>'Tableau 6'!P291</f>
        <v>20.100000000000001</v>
      </c>
      <c r="L293" s="19" t="str">
        <f t="shared" si="36"/>
        <v/>
      </c>
      <c r="M293" s="19" t="str">
        <f t="shared" si="37"/>
        <v/>
      </c>
      <c r="N293" s="20">
        <f>HLOOKUP($P$1,'Tableau 6'!$B$2:$Q$382,A293,FALSE)</f>
        <v>17.5</v>
      </c>
      <c r="O293" s="19" t="str">
        <f t="shared" si="38"/>
        <v/>
      </c>
      <c r="P293" s="19" t="str">
        <f t="shared" si="39"/>
        <v/>
      </c>
    </row>
    <row r="294" spans="1:16" x14ac:dyDescent="0.35">
      <c r="A294" s="7">
        <f>'Tableau 6'!A292</f>
        <v>291</v>
      </c>
      <c r="B294" s="11" t="str">
        <f>'Tableau 6'!B292</f>
        <v>Tourtes surgelées*</v>
      </c>
      <c r="C294" s="15"/>
      <c r="D294" s="15"/>
      <c r="E294" s="15"/>
      <c r="F294" s="15"/>
      <c r="G294" s="12">
        <f t="shared" si="32"/>
        <v>0</v>
      </c>
      <c r="H294" s="12">
        <f t="shared" si="33"/>
        <v>0</v>
      </c>
      <c r="I294" s="13">
        <f t="shared" si="34"/>
        <v>0</v>
      </c>
      <c r="J294" s="13">
        <f t="shared" si="35"/>
        <v>0</v>
      </c>
      <c r="K294" s="14">
        <f>'Tableau 6'!P292</f>
        <v>3.6</v>
      </c>
      <c r="L294" s="19" t="str">
        <f t="shared" si="36"/>
        <v/>
      </c>
      <c r="M294" s="19" t="str">
        <f t="shared" si="37"/>
        <v/>
      </c>
      <c r="N294" s="20">
        <f>HLOOKUP($P$1,'Tableau 6'!$B$2:$Q$382,A294,FALSE)</f>
        <v>2.4</v>
      </c>
      <c r="O294" s="19" t="str">
        <f t="shared" si="38"/>
        <v/>
      </c>
      <c r="P294" s="19" t="str">
        <f t="shared" si="39"/>
        <v/>
      </c>
    </row>
    <row r="295" spans="1:16" x14ac:dyDescent="0.35">
      <c r="A295" s="7">
        <f>'Tableau 6'!A293</f>
        <v>292</v>
      </c>
      <c r="B295" s="11" t="str">
        <f>'Tableau 6'!B293</f>
        <v>Repas congelés dans un sac ou une boîte*</v>
      </c>
      <c r="C295" s="15"/>
      <c r="D295" s="15"/>
      <c r="E295" s="15"/>
      <c r="F295" s="15"/>
      <c r="G295" s="12">
        <f t="shared" si="32"/>
        <v>0</v>
      </c>
      <c r="H295" s="12">
        <f t="shared" si="33"/>
        <v>0</v>
      </c>
      <c r="I295" s="13">
        <f t="shared" si="34"/>
        <v>0</v>
      </c>
      <c r="J295" s="13">
        <f t="shared" si="35"/>
        <v>0</v>
      </c>
      <c r="K295" s="14">
        <f>'Tableau 6'!P293</f>
        <v>9.9</v>
      </c>
      <c r="L295" s="19" t="str">
        <f t="shared" si="36"/>
        <v/>
      </c>
      <c r="M295" s="19" t="str">
        <f t="shared" si="37"/>
        <v/>
      </c>
      <c r="N295" s="20">
        <f>HLOOKUP($P$1,'Tableau 6'!$B$2:$Q$382,A295,FALSE)</f>
        <v>9</v>
      </c>
      <c r="O295" s="19" t="str">
        <f t="shared" si="38"/>
        <v/>
      </c>
      <c r="P295" s="19" t="str">
        <f t="shared" si="39"/>
        <v/>
      </c>
    </row>
    <row r="296" spans="1:16" x14ac:dyDescent="0.35">
      <c r="A296" s="7">
        <f>'Tableau 6'!A294</f>
        <v>293</v>
      </c>
      <c r="B296" s="11" t="str">
        <f>'Tableau 6'!B294</f>
        <v>Grignotines ou hors-d'œuvre congelés*</v>
      </c>
      <c r="C296" s="15"/>
      <c r="D296" s="15"/>
      <c r="E296" s="15"/>
      <c r="F296" s="15"/>
      <c r="G296" s="12">
        <f t="shared" si="32"/>
        <v>0</v>
      </c>
      <c r="H296" s="12">
        <f t="shared" si="33"/>
        <v>0</v>
      </c>
      <c r="I296" s="13">
        <f t="shared" si="34"/>
        <v>0</v>
      </c>
      <c r="J296" s="13">
        <f t="shared" si="35"/>
        <v>0</v>
      </c>
      <c r="K296" s="14">
        <f>'Tableau 6'!P294</f>
        <v>6.1</v>
      </c>
      <c r="L296" s="19" t="str">
        <f t="shared" si="36"/>
        <v/>
      </c>
      <c r="M296" s="19" t="str">
        <f t="shared" si="37"/>
        <v/>
      </c>
      <c r="N296" s="20">
        <f>HLOOKUP($P$1,'Tableau 6'!$B$2:$Q$382,A296,FALSE)</f>
        <v>6.4</v>
      </c>
      <c r="O296" s="19" t="str">
        <f t="shared" si="38"/>
        <v/>
      </c>
      <c r="P296" s="19" t="str">
        <f t="shared" si="39"/>
        <v/>
      </c>
    </row>
    <row r="297" spans="1:16" ht="21" x14ac:dyDescent="0.35">
      <c r="A297" s="7">
        <f>'Tableau 6'!A295</f>
        <v>294</v>
      </c>
      <c r="B297" s="11" t="str">
        <f>'Tableau 6'!B295</f>
        <v>Barres de céréales, barres énergétiques ou autres barres protéinées*</v>
      </c>
      <c r="C297" s="15"/>
      <c r="D297" s="15"/>
      <c r="E297" s="15"/>
      <c r="F297" s="15"/>
      <c r="G297" s="12">
        <f t="shared" si="32"/>
        <v>0</v>
      </c>
      <c r="H297" s="12">
        <f t="shared" si="33"/>
        <v>0</v>
      </c>
      <c r="I297" s="13">
        <f t="shared" si="34"/>
        <v>0</v>
      </c>
      <c r="J297" s="13">
        <f t="shared" si="35"/>
        <v>0</v>
      </c>
      <c r="K297" s="14">
        <f>'Tableau 6'!P295</f>
        <v>37.5</v>
      </c>
      <c r="L297" s="19" t="str">
        <f t="shared" si="36"/>
        <v/>
      </c>
      <c r="M297" s="19" t="str">
        <f t="shared" si="37"/>
        <v/>
      </c>
      <c r="N297" s="20">
        <f>HLOOKUP($P$1,'Tableau 6'!$B$2:$Q$382,A297,FALSE)</f>
        <v>43.3</v>
      </c>
      <c r="O297" s="19" t="str">
        <f t="shared" si="38"/>
        <v/>
      </c>
      <c r="P297" s="19" t="str">
        <f t="shared" si="39"/>
        <v/>
      </c>
    </row>
    <row r="298" spans="1:16" x14ac:dyDescent="0.35">
      <c r="A298" s="7">
        <f>'Tableau 6'!A296</f>
        <v>295</v>
      </c>
      <c r="B298" s="11" t="str">
        <f>'Tableau 6'!B296</f>
        <v>Croustilles ou bretzels*</v>
      </c>
      <c r="C298" s="15"/>
      <c r="D298" s="15"/>
      <c r="E298" s="15"/>
      <c r="F298" s="15"/>
      <c r="G298" s="12">
        <f t="shared" si="32"/>
        <v>0</v>
      </c>
      <c r="H298" s="12">
        <f t="shared" si="33"/>
        <v>0</v>
      </c>
      <c r="I298" s="13">
        <f t="shared" si="34"/>
        <v>0</v>
      </c>
      <c r="J298" s="13">
        <f t="shared" si="35"/>
        <v>0</v>
      </c>
      <c r="K298" s="14">
        <f>'Tableau 6'!P296</f>
        <v>53.9</v>
      </c>
      <c r="L298" s="19" t="str">
        <f t="shared" si="36"/>
        <v/>
      </c>
      <c r="M298" s="19" t="str">
        <f t="shared" si="37"/>
        <v/>
      </c>
      <c r="N298" s="20">
        <f>HLOOKUP($P$1,'Tableau 6'!$B$2:$Q$382,A298,FALSE)</f>
        <v>54.5</v>
      </c>
      <c r="O298" s="19" t="str">
        <f t="shared" si="38"/>
        <v/>
      </c>
      <c r="P298" s="19" t="str">
        <f t="shared" si="39"/>
        <v/>
      </c>
    </row>
    <row r="299" spans="1:16" x14ac:dyDescent="0.35">
      <c r="A299" s="7">
        <f>'Tableau 6'!A297</f>
        <v>296</v>
      </c>
      <c r="B299" s="11" t="str">
        <f>'Tableau 6'!B297</f>
        <v>Chocolats ou bonbons contenant du chocolat*</v>
      </c>
      <c r="C299" s="15"/>
      <c r="D299" s="15"/>
      <c r="E299" s="15"/>
      <c r="F299" s="15"/>
      <c r="G299" s="12">
        <f t="shared" si="32"/>
        <v>0</v>
      </c>
      <c r="H299" s="12">
        <f t="shared" si="33"/>
        <v>0</v>
      </c>
      <c r="I299" s="13">
        <f t="shared" si="34"/>
        <v>0</v>
      </c>
      <c r="J299" s="13">
        <f t="shared" si="35"/>
        <v>0</v>
      </c>
      <c r="K299" s="14">
        <f>'Tableau 6'!P297</f>
        <v>63.9</v>
      </c>
      <c r="L299" s="19" t="str">
        <f t="shared" si="36"/>
        <v/>
      </c>
      <c r="M299" s="19" t="str">
        <f t="shared" si="37"/>
        <v/>
      </c>
      <c r="N299" s="20">
        <f>HLOOKUP($P$1,'Tableau 6'!$B$2:$Q$382,A299,FALSE)</f>
        <v>66.3</v>
      </c>
      <c r="O299" s="19" t="str">
        <f t="shared" si="38"/>
        <v/>
      </c>
      <c r="P299" s="19" t="str">
        <f t="shared" si="39"/>
        <v/>
      </c>
    </row>
    <row r="300" spans="1:16" x14ac:dyDescent="0.35">
      <c r="A300" s="7">
        <f>'Tableau 6'!A298</f>
        <v>297</v>
      </c>
      <c r="B300" s="11" t="str">
        <f>'Tableau 6'!B298</f>
        <v>Céréales à déjeuner froides*</v>
      </c>
      <c r="C300" s="15"/>
      <c r="D300" s="15"/>
      <c r="E300" s="15"/>
      <c r="F300" s="15"/>
      <c r="G300" s="12">
        <f t="shared" si="32"/>
        <v>0</v>
      </c>
      <c r="H300" s="12">
        <f t="shared" si="33"/>
        <v>0</v>
      </c>
      <c r="I300" s="13">
        <f t="shared" si="34"/>
        <v>0</v>
      </c>
      <c r="J300" s="13">
        <f t="shared" si="35"/>
        <v>0</v>
      </c>
      <c r="K300" s="14">
        <f>'Tableau 6'!P298</f>
        <v>54.3</v>
      </c>
      <c r="L300" s="19" t="str">
        <f t="shared" si="36"/>
        <v/>
      </c>
      <c r="M300" s="19" t="str">
        <f t="shared" si="37"/>
        <v/>
      </c>
      <c r="N300" s="20">
        <f>HLOOKUP($P$1,'Tableau 6'!$B$2:$Q$382,A300,FALSE)</f>
        <v>54.6</v>
      </c>
      <c r="O300" s="19" t="str">
        <f t="shared" si="38"/>
        <v/>
      </c>
      <c r="P300" s="19" t="str">
        <f t="shared" si="39"/>
        <v/>
      </c>
    </row>
    <row r="301" spans="1:16" x14ac:dyDescent="0.35">
      <c r="A301" s="7">
        <f>'Tableau 6'!A299</f>
        <v>298</v>
      </c>
      <c r="B301" s="11" t="str">
        <f>'Tableau 6'!B299</f>
        <v>Céréales à déjeuner chaudes*</v>
      </c>
      <c r="C301" s="15"/>
      <c r="D301" s="15"/>
      <c r="E301" s="15"/>
      <c r="F301" s="15"/>
      <c r="G301" s="12">
        <f t="shared" si="32"/>
        <v>0</v>
      </c>
      <c r="H301" s="12">
        <f t="shared" si="33"/>
        <v>0</v>
      </c>
      <c r="I301" s="13">
        <f t="shared" si="34"/>
        <v>0</v>
      </c>
      <c r="J301" s="13">
        <f t="shared" si="35"/>
        <v>0</v>
      </c>
      <c r="K301" s="14">
        <f>'Tableau 6'!P299</f>
        <v>28.5</v>
      </c>
      <c r="L301" s="19" t="str">
        <f t="shared" si="36"/>
        <v/>
      </c>
      <c r="M301" s="19" t="str">
        <f t="shared" si="37"/>
        <v/>
      </c>
      <c r="N301" s="20">
        <f>HLOOKUP($P$1,'Tableau 6'!$B$2:$Q$382,A301,FALSE)</f>
        <v>37.9</v>
      </c>
      <c r="O301" s="19" t="str">
        <f t="shared" si="38"/>
        <v/>
      </c>
      <c r="P301" s="19" t="str">
        <f t="shared" si="39"/>
        <v/>
      </c>
    </row>
    <row r="302" spans="1:16" x14ac:dyDescent="0.35">
      <c r="A302" s="7">
        <f>'Tableau 6'!A300</f>
        <v>299</v>
      </c>
      <c r="B302" s="11" t="str">
        <f>'Tableau 6'!B300</f>
        <v>Aliments de style asiatique*</v>
      </c>
      <c r="C302" s="15"/>
      <c r="D302" s="15"/>
      <c r="E302" s="15"/>
      <c r="F302" s="15"/>
      <c r="G302" s="12">
        <f t="shared" si="32"/>
        <v>0</v>
      </c>
      <c r="H302" s="12">
        <f t="shared" si="33"/>
        <v>0</v>
      </c>
      <c r="I302" s="13">
        <f t="shared" si="34"/>
        <v>0</v>
      </c>
      <c r="J302" s="13">
        <f t="shared" si="35"/>
        <v>0</v>
      </c>
      <c r="K302" s="14">
        <f>'Tableau 6'!P300</f>
        <v>27.4</v>
      </c>
      <c r="L302" s="19" t="str">
        <f t="shared" si="36"/>
        <v/>
      </c>
      <c r="M302" s="19" t="str">
        <f t="shared" si="37"/>
        <v/>
      </c>
      <c r="N302" s="20">
        <f>HLOOKUP($P$1,'Tableau 6'!$B$2:$Q$382,A302,FALSE)</f>
        <v>31.6</v>
      </c>
      <c r="O302" s="19" t="str">
        <f t="shared" si="38"/>
        <v/>
      </c>
      <c r="P302" s="19" t="str">
        <f t="shared" si="39"/>
        <v/>
      </c>
    </row>
    <row r="303" spans="1:16" x14ac:dyDescent="0.35">
      <c r="A303" s="7">
        <f>'Tableau 6'!A301</f>
        <v>300</v>
      </c>
      <c r="B303" s="11" t="str">
        <f>'Tableau 6'!B301</f>
        <v>Aliments de style indien*</v>
      </c>
      <c r="C303" s="15"/>
      <c r="D303" s="15"/>
      <c r="E303" s="15"/>
      <c r="F303" s="15"/>
      <c r="G303" s="12">
        <f t="shared" si="32"/>
        <v>0</v>
      </c>
      <c r="H303" s="12">
        <f t="shared" si="33"/>
        <v>0</v>
      </c>
      <c r="I303" s="13">
        <f t="shared" si="34"/>
        <v>0</v>
      </c>
      <c r="J303" s="13">
        <f t="shared" si="35"/>
        <v>0</v>
      </c>
      <c r="K303" s="14">
        <f>'Tableau 6'!P301</f>
        <v>13.5</v>
      </c>
      <c r="L303" s="19" t="str">
        <f t="shared" si="36"/>
        <v/>
      </c>
      <c r="M303" s="19" t="str">
        <f t="shared" si="37"/>
        <v/>
      </c>
      <c r="N303" s="20">
        <f>HLOOKUP($P$1,'Tableau 6'!$B$2:$Q$382,A303,FALSE)</f>
        <v>14.7</v>
      </c>
      <c r="O303" s="19" t="str">
        <f t="shared" si="38"/>
        <v/>
      </c>
      <c r="P303" s="19" t="str">
        <f t="shared" si="39"/>
        <v/>
      </c>
    </row>
    <row r="304" spans="1:16" x14ac:dyDescent="0.35">
      <c r="A304" s="7">
        <f>'Tableau 6'!A302</f>
        <v>301</v>
      </c>
      <c r="B304" s="11" t="str">
        <f>'Tableau 6'!B302</f>
        <v>Aliments de style mexicain*</v>
      </c>
      <c r="C304" s="15"/>
      <c r="D304" s="15"/>
      <c r="E304" s="15"/>
      <c r="F304" s="15"/>
      <c r="G304" s="12">
        <f t="shared" si="32"/>
        <v>0</v>
      </c>
      <c r="H304" s="12">
        <f t="shared" si="33"/>
        <v>0</v>
      </c>
      <c r="I304" s="13">
        <f t="shared" si="34"/>
        <v>0</v>
      </c>
      <c r="J304" s="13">
        <f t="shared" si="35"/>
        <v>0</v>
      </c>
      <c r="K304" s="14">
        <f>'Tableau 6'!P302</f>
        <v>16.7</v>
      </c>
      <c r="L304" s="19" t="str">
        <f t="shared" si="36"/>
        <v/>
      </c>
      <c r="M304" s="19" t="str">
        <f t="shared" si="37"/>
        <v/>
      </c>
      <c r="N304" s="20">
        <f>HLOOKUP($P$1,'Tableau 6'!$B$2:$Q$382,A304,FALSE)</f>
        <v>20.6</v>
      </c>
      <c r="O304" s="19" t="str">
        <f t="shared" si="38"/>
        <v/>
      </c>
      <c r="P304" s="19" t="str">
        <f t="shared" si="39"/>
        <v/>
      </c>
    </row>
    <row r="305" spans="1:16" x14ac:dyDescent="0.35">
      <c r="A305" s="7">
        <f>'Tableau 6'!A303</f>
        <v>302</v>
      </c>
      <c r="B305" s="11" t="str">
        <f>'Tableau 6'!B303</f>
        <v>Repas dans un restaurant-minute*</v>
      </c>
      <c r="C305" s="15"/>
      <c r="D305" s="15"/>
      <c r="E305" s="15"/>
      <c r="F305" s="15"/>
      <c r="G305" s="12">
        <f t="shared" si="32"/>
        <v>0</v>
      </c>
      <c r="H305" s="12">
        <f t="shared" si="33"/>
        <v>0</v>
      </c>
      <c r="I305" s="13">
        <f t="shared" si="34"/>
        <v>0</v>
      </c>
      <c r="J305" s="13">
        <f t="shared" si="35"/>
        <v>0</v>
      </c>
      <c r="K305" s="14">
        <f>'Tableau 6'!P303</f>
        <v>53.6</v>
      </c>
      <c r="L305" s="19" t="str">
        <f t="shared" si="36"/>
        <v/>
      </c>
      <c r="M305" s="19" t="str">
        <f t="shared" si="37"/>
        <v/>
      </c>
      <c r="N305" s="20">
        <f>HLOOKUP($P$1,'Tableau 6'!$B$2:$Q$382,A305,FALSE)</f>
        <v>45.5</v>
      </c>
      <c r="O305" s="19" t="str">
        <f t="shared" si="38"/>
        <v/>
      </c>
      <c r="P305" s="19" t="str">
        <f t="shared" si="39"/>
        <v/>
      </c>
    </row>
    <row r="306" spans="1:16" x14ac:dyDescent="0.35">
      <c r="A306" s="7">
        <f>'Tableau 6'!A304</f>
        <v>303</v>
      </c>
      <c r="B306" s="262" t="str">
        <f>'Tableau 6'!B304</f>
        <v>Aliments pour Nourrissons</v>
      </c>
      <c r="C306" s="263"/>
      <c r="D306" s="263"/>
      <c r="E306" s="263"/>
      <c r="F306" s="263"/>
      <c r="G306" s="263"/>
      <c r="H306" s="263"/>
      <c r="I306" s="263"/>
      <c r="J306" s="263"/>
      <c r="K306" s="263"/>
      <c r="L306" s="263"/>
      <c r="M306" s="263"/>
      <c r="N306" s="263"/>
      <c r="O306" s="263"/>
      <c r="P306" s="264"/>
    </row>
    <row r="307" spans="1:16" x14ac:dyDescent="0.35">
      <c r="A307" s="7">
        <f>'Tableau 6'!A305</f>
        <v>304</v>
      </c>
      <c r="B307" s="11" t="str">
        <f>'Tableau 6'!B305</f>
        <v>Tout type de préparations pour nourrissons*</v>
      </c>
      <c r="C307" s="15"/>
      <c r="D307" s="15"/>
      <c r="E307" s="15"/>
      <c r="F307" s="15"/>
      <c r="G307" s="12">
        <f t="shared" si="32"/>
        <v>0</v>
      </c>
      <c r="H307" s="12">
        <f t="shared" si="33"/>
        <v>0</v>
      </c>
      <c r="I307" s="13">
        <f t="shared" si="34"/>
        <v>0</v>
      </c>
      <c r="J307" s="13">
        <f t="shared" si="35"/>
        <v>0</v>
      </c>
      <c r="K307" s="14">
        <f>'Tableau 6'!P305</f>
        <v>23.1</v>
      </c>
      <c r="L307" s="19" t="str">
        <f t="shared" si="36"/>
        <v/>
      </c>
      <c r="M307" s="19" t="str">
        <f t="shared" si="37"/>
        <v/>
      </c>
      <c r="N307" s="20">
        <f>HLOOKUP($P$1,'Tableau 6'!$B$2:$Q$382,A307,FALSE)</f>
        <v>24.9</v>
      </c>
      <c r="O307" s="19" t="str">
        <f t="shared" si="38"/>
        <v/>
      </c>
      <c r="P307" s="19" t="str">
        <f t="shared" si="39"/>
        <v/>
      </c>
    </row>
    <row r="308" spans="1:16" ht="21" x14ac:dyDescent="0.35">
      <c r="A308" s="7">
        <f>'Tableau 6'!A306</f>
        <v>305</v>
      </c>
      <c r="B308" s="11" t="str">
        <f>'Tableau 6'!B306</f>
        <v>Préparations pour nourrissons liquide/en conserve*</v>
      </c>
      <c r="C308" s="15"/>
      <c r="D308" s="15"/>
      <c r="E308" s="15"/>
      <c r="F308" s="15"/>
      <c r="G308" s="12">
        <f t="shared" si="32"/>
        <v>0</v>
      </c>
      <c r="H308" s="12">
        <f t="shared" si="33"/>
        <v>0</v>
      </c>
      <c r="I308" s="13">
        <f t="shared" si="34"/>
        <v>0</v>
      </c>
      <c r="J308" s="13">
        <f t="shared" si="35"/>
        <v>0</v>
      </c>
      <c r="K308" s="14">
        <f>'Tableau 6'!P306</f>
        <v>10.9</v>
      </c>
      <c r="L308" s="19" t="str">
        <f t="shared" si="36"/>
        <v/>
      </c>
      <c r="M308" s="19" t="str">
        <f t="shared" si="37"/>
        <v/>
      </c>
      <c r="N308" s="20">
        <f>HLOOKUP($P$1,'Tableau 6'!$B$2:$Q$382,A308,FALSE)</f>
        <v>9.1999999999999993</v>
      </c>
      <c r="O308" s="19" t="str">
        <f t="shared" si="38"/>
        <v/>
      </c>
      <c r="P308" s="19" t="str">
        <f t="shared" si="39"/>
        <v/>
      </c>
    </row>
    <row r="309" spans="1:16" x14ac:dyDescent="0.35">
      <c r="A309" s="7">
        <f>'Tableau 6'!A307</f>
        <v>306</v>
      </c>
      <c r="B309" s="11" t="str">
        <f>'Tableau 6'!B307</f>
        <v>Préparations pour nourrissons en poudre*</v>
      </c>
      <c r="C309" s="15"/>
      <c r="D309" s="15"/>
      <c r="E309" s="15"/>
      <c r="F309" s="15"/>
      <c r="G309" s="12">
        <f t="shared" si="32"/>
        <v>0</v>
      </c>
      <c r="H309" s="12">
        <f t="shared" si="33"/>
        <v>0</v>
      </c>
      <c r="I309" s="13">
        <f t="shared" si="34"/>
        <v>0</v>
      </c>
      <c r="J309" s="13">
        <f t="shared" si="35"/>
        <v>0</v>
      </c>
      <c r="K309" s="14">
        <f>'Tableau 6'!P307</f>
        <v>18.5</v>
      </c>
      <c r="L309" s="19" t="str">
        <f t="shared" si="36"/>
        <v/>
      </c>
      <c r="M309" s="19" t="str">
        <f t="shared" si="37"/>
        <v/>
      </c>
      <c r="N309" s="20">
        <f>HLOOKUP($P$1,'Tableau 6'!$B$2:$Q$382,A309,FALSE)</f>
        <v>20.9</v>
      </c>
      <c r="O309" s="19" t="str">
        <f t="shared" si="38"/>
        <v/>
      </c>
      <c r="P309" s="19" t="str">
        <f t="shared" si="39"/>
        <v/>
      </c>
    </row>
    <row r="310" spans="1:16" ht="21" x14ac:dyDescent="0.35">
      <c r="A310" s="7">
        <f>'Tableau 6'!A308</f>
        <v>307</v>
      </c>
      <c r="B310" s="11" t="str">
        <f>'Tableau 6'!B308</f>
        <v>Aliments en purées pour nourrissons du commerce*</v>
      </c>
      <c r="C310" s="15"/>
      <c r="D310" s="15"/>
      <c r="E310" s="15"/>
      <c r="F310" s="15"/>
      <c r="G310" s="12">
        <f t="shared" si="32"/>
        <v>0</v>
      </c>
      <c r="H310" s="12">
        <f t="shared" si="33"/>
        <v>0</v>
      </c>
      <c r="I310" s="13">
        <f t="shared" si="34"/>
        <v>0</v>
      </c>
      <c r="J310" s="13">
        <f t="shared" si="35"/>
        <v>0</v>
      </c>
      <c r="K310" s="14">
        <f>'Tableau 6'!P308</f>
        <v>20.5</v>
      </c>
      <c r="L310" s="19" t="str">
        <f t="shared" si="36"/>
        <v/>
      </c>
      <c r="M310" s="19" t="str">
        <f t="shared" si="37"/>
        <v/>
      </c>
      <c r="N310" s="20">
        <f>HLOOKUP($P$1,'Tableau 6'!$B$2:$Q$382,A310,FALSE)</f>
        <v>22.4</v>
      </c>
      <c r="O310" s="19" t="str">
        <f t="shared" si="38"/>
        <v/>
      </c>
      <c r="P310" s="19" t="str">
        <f t="shared" si="39"/>
        <v/>
      </c>
    </row>
    <row r="311" spans="1:16" x14ac:dyDescent="0.35">
      <c r="A311" s="7">
        <f>'Tableau 6'!A309</f>
        <v>308</v>
      </c>
      <c r="B311" s="11" t="str">
        <f>'Tableau 6'!B309</f>
        <v>Céréales pour nourrissons et tout-petits*</v>
      </c>
      <c r="C311" s="15"/>
      <c r="D311" s="15"/>
      <c r="E311" s="15"/>
      <c r="F311" s="15"/>
      <c r="G311" s="12">
        <f t="shared" si="32"/>
        <v>0</v>
      </c>
      <c r="H311" s="12">
        <f t="shared" si="33"/>
        <v>0</v>
      </c>
      <c r="I311" s="13">
        <f t="shared" si="34"/>
        <v>0</v>
      </c>
      <c r="J311" s="13">
        <f t="shared" si="35"/>
        <v>0</v>
      </c>
      <c r="K311" s="14">
        <f>'Tableau 6'!P309</f>
        <v>22.9</v>
      </c>
      <c r="L311" s="19" t="str">
        <f t="shared" si="36"/>
        <v/>
      </c>
      <c r="M311" s="19" t="str">
        <f t="shared" si="37"/>
        <v/>
      </c>
      <c r="N311" s="20">
        <f>HLOOKUP($P$1,'Tableau 6'!$B$2:$Q$382,A311,FALSE)</f>
        <v>15.8</v>
      </c>
      <c r="O311" s="19" t="str">
        <f t="shared" si="38"/>
        <v/>
      </c>
      <c r="P311" s="19" t="str">
        <f t="shared" si="39"/>
        <v/>
      </c>
    </row>
    <row r="312" spans="1:16" x14ac:dyDescent="0.35">
      <c r="A312" s="7">
        <f>'Tableau 6'!A310</f>
        <v>309</v>
      </c>
      <c r="B312" s="262" t="str">
        <f>'Tableau 6'!B310</f>
        <v>HABITUDES D'ÉPICERIE</v>
      </c>
      <c r="C312" s="263"/>
      <c r="D312" s="263"/>
      <c r="E312" s="263"/>
      <c r="F312" s="263"/>
      <c r="G312" s="263"/>
      <c r="H312" s="263"/>
      <c r="I312" s="263"/>
      <c r="J312" s="263"/>
      <c r="K312" s="263"/>
      <c r="L312" s="263"/>
      <c r="M312" s="263"/>
      <c r="N312" s="263"/>
      <c r="O312" s="263"/>
      <c r="P312" s="264"/>
    </row>
    <row r="313" spans="1:16" ht="21" x14ac:dyDescent="0.35">
      <c r="A313" s="7">
        <f>'Tableau 6'!A311</f>
        <v>310</v>
      </c>
      <c r="B313" s="11" t="str">
        <f>'Tableau 6'!B311</f>
        <v>Consommation de viande provenant d’une boucherie</v>
      </c>
      <c r="C313" s="15"/>
      <c r="D313" s="15"/>
      <c r="E313" s="15"/>
      <c r="F313" s="15"/>
      <c r="G313" s="12">
        <f t="shared" si="32"/>
        <v>0</v>
      </c>
      <c r="H313" s="12">
        <f t="shared" si="33"/>
        <v>0</v>
      </c>
      <c r="I313" s="13">
        <f t="shared" si="34"/>
        <v>0</v>
      </c>
      <c r="J313" s="13">
        <f t="shared" si="35"/>
        <v>0</v>
      </c>
      <c r="K313" s="14">
        <f>'Tableau 6'!P311</f>
        <v>24.366628565758312</v>
      </c>
      <c r="L313" s="19" t="str">
        <f t="shared" si="36"/>
        <v/>
      </c>
      <c r="M313" s="19" t="str">
        <f t="shared" si="37"/>
        <v/>
      </c>
      <c r="N313" s="20">
        <f>HLOOKUP($P$1,'Tableau 6'!$B$2:$Q$382,A313,FALSE)</f>
        <v>17.511004615395255</v>
      </c>
      <c r="O313" s="19" t="str">
        <f t="shared" si="38"/>
        <v/>
      </c>
      <c r="P313" s="19" t="str">
        <f t="shared" si="39"/>
        <v/>
      </c>
    </row>
    <row r="314" spans="1:16" ht="21" x14ac:dyDescent="0.35">
      <c r="A314" s="7">
        <f>'Tableau 6'!A312</f>
        <v>311</v>
      </c>
      <c r="B314" s="11" t="str">
        <f>'Tableau 6'!B312</f>
        <v>Consommation d’aliments provenant d’un marché agricole</v>
      </c>
      <c r="C314" s="15"/>
      <c r="D314" s="15"/>
      <c r="E314" s="15"/>
      <c r="F314" s="15"/>
      <c r="G314" s="12">
        <f t="shared" si="32"/>
        <v>0</v>
      </c>
      <c r="H314" s="12">
        <f t="shared" si="33"/>
        <v>0</v>
      </c>
      <c r="I314" s="13">
        <f t="shared" si="34"/>
        <v>0</v>
      </c>
      <c r="J314" s="13">
        <f t="shared" si="35"/>
        <v>0</v>
      </c>
      <c r="K314" s="14">
        <f>'Tableau 6'!P312</f>
        <v>17.980429856293963</v>
      </c>
      <c r="L314" s="19" t="str">
        <f t="shared" si="36"/>
        <v/>
      </c>
      <c r="M314" s="19" t="str">
        <f t="shared" si="37"/>
        <v/>
      </c>
      <c r="N314" s="20">
        <f>HLOOKUP($P$1,'Tableau 6'!$B$2:$Q$382,A314,FALSE)</f>
        <v>17.870230488519681</v>
      </c>
      <c r="O314" s="19" t="str">
        <f t="shared" si="38"/>
        <v/>
      </c>
      <c r="P314" s="19" t="str">
        <f t="shared" si="39"/>
        <v/>
      </c>
    </row>
    <row r="315" spans="1:16" ht="21" x14ac:dyDescent="0.35">
      <c r="A315" s="7">
        <f>'Tableau 6'!A313</f>
        <v>312</v>
      </c>
      <c r="B315" s="11" t="str">
        <f>'Tableau 6'!B313</f>
        <v>Consommation de produits provenant d’un marché agricole</v>
      </c>
      <c r="C315" s="15"/>
      <c r="D315" s="15"/>
      <c r="E315" s="15"/>
      <c r="F315" s="15"/>
      <c r="G315" s="12">
        <f t="shared" si="32"/>
        <v>0</v>
      </c>
      <c r="H315" s="12">
        <f t="shared" si="33"/>
        <v>0</v>
      </c>
      <c r="I315" s="13">
        <f t="shared" si="34"/>
        <v>0</v>
      </c>
      <c r="J315" s="13">
        <f t="shared" si="35"/>
        <v>0</v>
      </c>
      <c r="K315" s="14">
        <f>'Tableau 6'!P313</f>
        <v>12.420241589474964</v>
      </c>
      <c r="L315" s="19" t="str">
        <f t="shared" si="36"/>
        <v/>
      </c>
      <c r="M315" s="19" t="str">
        <f t="shared" si="37"/>
        <v/>
      </c>
      <c r="N315" s="20">
        <f>HLOOKUP($P$1,'Tableau 6'!$B$2:$Q$382,A315,FALSE)</f>
        <v>11.808035233546054</v>
      </c>
      <c r="O315" s="19" t="str">
        <f t="shared" si="38"/>
        <v/>
      </c>
      <c r="P315" s="19" t="str">
        <f t="shared" si="39"/>
        <v/>
      </c>
    </row>
    <row r="316" spans="1:16" ht="21" x14ac:dyDescent="0.35">
      <c r="A316" s="7">
        <f>'Tableau 6'!A314</f>
        <v>313</v>
      </c>
      <c r="B316" s="11" t="str">
        <f>'Tableau 6'!B314</f>
        <v>Consommation d’œufs provenant d’un marché agricole</v>
      </c>
      <c r="C316" s="15"/>
      <c r="D316" s="15"/>
      <c r="E316" s="15"/>
      <c r="F316" s="15"/>
      <c r="G316" s="12">
        <f t="shared" si="32"/>
        <v>0</v>
      </c>
      <c r="H316" s="12">
        <f t="shared" si="33"/>
        <v>0</v>
      </c>
      <c r="I316" s="13">
        <f t="shared" si="34"/>
        <v>0</v>
      </c>
      <c r="J316" s="13">
        <f t="shared" si="35"/>
        <v>0</v>
      </c>
      <c r="K316" s="14">
        <f>'Tableau 6'!P314</f>
        <v>9.7265177180123565</v>
      </c>
      <c r="L316" s="19" t="str">
        <f t="shared" si="36"/>
        <v/>
      </c>
      <c r="M316" s="19" t="str">
        <f t="shared" si="37"/>
        <v/>
      </c>
      <c r="N316" s="20">
        <f>HLOOKUP($P$1,'Tableau 6'!$B$2:$Q$382,A316,FALSE)</f>
        <v>9.0521773086750592</v>
      </c>
      <c r="O316" s="19" t="str">
        <f t="shared" si="38"/>
        <v/>
      </c>
      <c r="P316" s="19" t="str">
        <f t="shared" si="39"/>
        <v/>
      </c>
    </row>
    <row r="317" spans="1:16" ht="21" x14ac:dyDescent="0.35">
      <c r="A317" s="7">
        <f>'Tableau 6'!A315</f>
        <v>314</v>
      </c>
      <c r="B317" s="11" t="str">
        <f>'Tableau 6'!B315</f>
        <v>Consommation de viande provenant d’un marché agricole</v>
      </c>
      <c r="C317" s="15"/>
      <c r="D317" s="15"/>
      <c r="E317" s="15"/>
      <c r="F317" s="15"/>
      <c r="G317" s="12">
        <f t="shared" si="32"/>
        <v>0</v>
      </c>
      <c r="H317" s="12">
        <f t="shared" si="33"/>
        <v>0</v>
      </c>
      <c r="I317" s="13">
        <f t="shared" si="34"/>
        <v>0</v>
      </c>
      <c r="J317" s="13">
        <f t="shared" si="35"/>
        <v>0</v>
      </c>
      <c r="K317" s="14">
        <f>'Tableau 6'!P315</f>
        <v>7.6181147178652182</v>
      </c>
      <c r="L317" s="19" t="str">
        <f t="shared" si="36"/>
        <v/>
      </c>
      <c r="M317" s="19" t="str">
        <f t="shared" si="37"/>
        <v/>
      </c>
      <c r="N317" s="20">
        <f>HLOOKUP($P$1,'Tableau 6'!$B$2:$Q$382,A317,FALSE)</f>
        <v>8.6712033388356211</v>
      </c>
      <c r="O317" s="19" t="str">
        <f t="shared" si="38"/>
        <v/>
      </c>
      <c r="P317" s="19" t="str">
        <f t="shared" si="39"/>
        <v/>
      </c>
    </row>
    <row r="318" spans="1:16" x14ac:dyDescent="0.35">
      <c r="A318" s="7">
        <f>'Tableau 6'!A316</f>
        <v>315</v>
      </c>
      <c r="B318" s="11" t="str">
        <f>'Tableau 6'!B316</f>
        <v>Consommation de fromage d’un marché agricole</v>
      </c>
      <c r="C318" s="15"/>
      <c r="D318" s="15"/>
      <c r="E318" s="15"/>
      <c r="F318" s="15"/>
      <c r="G318" s="12">
        <f t="shared" si="32"/>
        <v>0</v>
      </c>
      <c r="H318" s="12">
        <f t="shared" si="33"/>
        <v>0</v>
      </c>
      <c r="I318" s="13">
        <f t="shared" si="34"/>
        <v>0</v>
      </c>
      <c r="J318" s="13">
        <f t="shared" si="35"/>
        <v>0</v>
      </c>
      <c r="K318" s="14">
        <f>'Tableau 6'!P316</f>
        <v>3.8272828322602046</v>
      </c>
      <c r="L318" s="19" t="str">
        <f t="shared" si="36"/>
        <v/>
      </c>
      <c r="M318" s="19" t="str">
        <f t="shared" si="37"/>
        <v/>
      </c>
      <c r="N318" s="20">
        <f>HLOOKUP($P$1,'Tableau 6'!$B$2:$Q$382,A318,FALSE)</f>
        <v>3.0096314351477251</v>
      </c>
      <c r="O318" s="19" t="str">
        <f t="shared" si="38"/>
        <v/>
      </c>
      <c r="P318" s="19" t="str">
        <f t="shared" si="39"/>
        <v/>
      </c>
    </row>
    <row r="319" spans="1:16" ht="21" x14ac:dyDescent="0.35">
      <c r="A319" s="7">
        <f>'Tableau 6'!A317</f>
        <v>316</v>
      </c>
      <c r="B319" s="11" t="str">
        <f>'Tableau 6'!B317</f>
        <v>Consommation de nourriture provenant d’une trousse-repas préparée</v>
      </c>
      <c r="C319" s="15"/>
      <c r="D319" s="15"/>
      <c r="E319" s="15"/>
      <c r="F319" s="15"/>
      <c r="G319" s="12">
        <f t="shared" si="32"/>
        <v>0</v>
      </c>
      <c r="H319" s="12">
        <f t="shared" si="33"/>
        <v>0</v>
      </c>
      <c r="I319" s="13">
        <f t="shared" si="34"/>
        <v>0</v>
      </c>
      <c r="J319" s="13">
        <f t="shared" si="35"/>
        <v>0</v>
      </c>
      <c r="K319" s="14">
        <f>'Tableau 6'!P317</f>
        <v>4.1266286321653105</v>
      </c>
      <c r="L319" s="19" t="str">
        <f t="shared" si="36"/>
        <v/>
      </c>
      <c r="M319" s="19" t="str">
        <f t="shared" si="37"/>
        <v/>
      </c>
      <c r="N319" s="20">
        <f>HLOOKUP($P$1,'Tableau 6'!$B$2:$Q$382,A319,FALSE)</f>
        <v>4.542544344747431</v>
      </c>
      <c r="O319" s="19" t="str">
        <f t="shared" si="38"/>
        <v/>
      </c>
      <c r="P319" s="19" t="str">
        <f t="shared" si="39"/>
        <v/>
      </c>
    </row>
    <row r="320" spans="1:16" x14ac:dyDescent="0.35">
      <c r="A320" s="7">
        <f>'Tableau 6'!A318</f>
        <v>317</v>
      </c>
      <c r="B320" s="262" t="str">
        <f>'Tableau 6'!B318</f>
        <v xml:space="preserve">Diets </v>
      </c>
      <c r="C320" s="263"/>
      <c r="D320" s="263"/>
      <c r="E320" s="263"/>
      <c r="F320" s="263"/>
      <c r="G320" s="263"/>
      <c r="H320" s="263"/>
      <c r="I320" s="263"/>
      <c r="J320" s="263"/>
      <c r="K320" s="263"/>
      <c r="L320" s="263"/>
      <c r="M320" s="263"/>
      <c r="N320" s="263"/>
      <c r="O320" s="263"/>
      <c r="P320" s="264"/>
    </row>
    <row r="321" spans="1:16" ht="21" x14ac:dyDescent="0.35">
      <c r="A321" s="7">
        <f>'Tableau 6'!A319</f>
        <v>318</v>
      </c>
      <c r="B321" s="11" t="str">
        <f>'Tableau 6'!B319</f>
        <v>Consomme toujours ou parfois des produits biologiques</v>
      </c>
      <c r="C321" s="15"/>
      <c r="D321" s="15"/>
      <c r="E321" s="15"/>
      <c r="F321" s="15"/>
      <c r="G321" s="12">
        <f t="shared" si="32"/>
        <v>0</v>
      </c>
      <c r="H321" s="12">
        <f t="shared" si="33"/>
        <v>0</v>
      </c>
      <c r="I321" s="13">
        <f t="shared" si="34"/>
        <v>0</v>
      </c>
      <c r="J321" s="13">
        <f t="shared" si="35"/>
        <v>0</v>
      </c>
      <c r="K321" s="14">
        <f>'Tableau 6'!P319</f>
        <v>76.782503582536577</v>
      </c>
      <c r="L321" s="19" t="str">
        <f t="shared" si="36"/>
        <v/>
      </c>
      <c r="M321" s="19" t="str">
        <f t="shared" si="37"/>
        <v/>
      </c>
      <c r="N321" s="20">
        <f>HLOOKUP($P$1,'Tableau 6'!$B$2:$Q$382,A321,FALSE)</f>
        <v>76.39546559152059</v>
      </c>
      <c r="O321" s="19" t="str">
        <f t="shared" si="38"/>
        <v/>
      </c>
      <c r="P321" s="19" t="str">
        <f t="shared" si="39"/>
        <v/>
      </c>
    </row>
    <row r="322" spans="1:16" x14ac:dyDescent="0.35">
      <c r="A322" s="7">
        <f>'Tableau 6'!A320</f>
        <v>319</v>
      </c>
      <c r="B322" s="11" t="str">
        <f>'Tableau 6'!B320</f>
        <v>Régime végétalien</v>
      </c>
      <c r="C322" s="15"/>
      <c r="D322" s="15"/>
      <c r="E322" s="15"/>
      <c r="F322" s="15"/>
      <c r="G322" s="12">
        <f t="shared" si="32"/>
        <v>0</v>
      </c>
      <c r="H322" s="12">
        <f t="shared" si="33"/>
        <v>0</v>
      </c>
      <c r="I322" s="13">
        <f t="shared" si="34"/>
        <v>0</v>
      </c>
      <c r="J322" s="13">
        <f t="shared" si="35"/>
        <v>0</v>
      </c>
      <c r="K322" s="14">
        <f>'Tableau 6'!P320</f>
        <v>1.5</v>
      </c>
      <c r="L322" s="19" t="str">
        <f t="shared" si="36"/>
        <v/>
      </c>
      <c r="M322" s="19" t="str">
        <f t="shared" si="37"/>
        <v/>
      </c>
      <c r="N322" s="20">
        <f>HLOOKUP($P$1,'Tableau 6'!$B$2:$Q$382,A322,FALSE)</f>
        <v>1.127966175070235</v>
      </c>
      <c r="O322" s="19" t="str">
        <f t="shared" si="38"/>
        <v/>
      </c>
      <c r="P322" s="19" t="str">
        <f t="shared" si="39"/>
        <v/>
      </c>
    </row>
    <row r="323" spans="1:16" x14ac:dyDescent="0.35">
      <c r="A323" s="7">
        <f>'Tableau 6'!A321</f>
        <v>320</v>
      </c>
      <c r="B323" s="11" t="str">
        <f>'Tableau 6'!B321</f>
        <v>Régime végétarien</v>
      </c>
      <c r="C323" s="15"/>
      <c r="D323" s="15"/>
      <c r="E323" s="15"/>
      <c r="F323" s="15"/>
      <c r="G323" s="12">
        <f t="shared" si="32"/>
        <v>0</v>
      </c>
      <c r="H323" s="12">
        <f t="shared" si="33"/>
        <v>0</v>
      </c>
      <c r="I323" s="13">
        <f t="shared" si="34"/>
        <v>0</v>
      </c>
      <c r="J323" s="13">
        <f t="shared" si="35"/>
        <v>0</v>
      </c>
      <c r="K323" s="14">
        <f>'Tableau 6'!P321</f>
        <v>4.7</v>
      </c>
      <c r="L323" s="19" t="str">
        <f t="shared" si="36"/>
        <v/>
      </c>
      <c r="M323" s="19" t="str">
        <f t="shared" si="37"/>
        <v/>
      </c>
      <c r="N323" s="20">
        <f>HLOOKUP($P$1,'Tableau 6'!$B$2:$Q$382,A323,FALSE)</f>
        <v>5.2349199821086572</v>
      </c>
      <c r="O323" s="19" t="str">
        <f t="shared" si="38"/>
        <v/>
      </c>
      <c r="P323" s="19" t="str">
        <f t="shared" si="39"/>
        <v/>
      </c>
    </row>
    <row r="324" spans="1:16" x14ac:dyDescent="0.35">
      <c r="A324" s="7">
        <f>'Tableau 6'!A322</f>
        <v>321</v>
      </c>
      <c r="B324" s="11" t="str">
        <f>'Tableau 6'!B322</f>
        <v>Régime casher</v>
      </c>
      <c r="C324" s="15"/>
      <c r="D324" s="15"/>
      <c r="E324" s="15"/>
      <c r="F324" s="15"/>
      <c r="G324" s="12">
        <f t="shared" si="32"/>
        <v>0</v>
      </c>
      <c r="H324" s="12">
        <f t="shared" si="33"/>
        <v>0</v>
      </c>
      <c r="I324" s="13">
        <f t="shared" si="34"/>
        <v>0</v>
      </c>
      <c r="J324" s="13">
        <f t="shared" si="35"/>
        <v>0</v>
      </c>
      <c r="K324" s="14">
        <f>'Tableau 6'!P322</f>
        <v>0.4</v>
      </c>
      <c r="L324" s="19" t="str">
        <f t="shared" si="36"/>
        <v/>
      </c>
      <c r="M324" s="19" t="str">
        <f t="shared" si="37"/>
        <v/>
      </c>
      <c r="N324" s="20">
        <f>HLOOKUP($P$1,'Tableau 6'!$B$2:$Q$382,A324,FALSE)</f>
        <v>0.38671714858411588</v>
      </c>
      <c r="O324" s="19" t="str">
        <f t="shared" si="38"/>
        <v/>
      </c>
      <c r="P324" s="19" t="str">
        <f t="shared" si="39"/>
        <v/>
      </c>
    </row>
    <row r="325" spans="1:16" x14ac:dyDescent="0.35">
      <c r="A325" s="7">
        <f>'Tableau 6'!A323</f>
        <v>322</v>
      </c>
      <c r="B325" s="11" t="str">
        <f>'Tableau 6'!B323</f>
        <v>Régime halal</v>
      </c>
      <c r="C325" s="15"/>
      <c r="D325" s="15"/>
      <c r="E325" s="15"/>
      <c r="F325" s="15"/>
      <c r="G325" s="12">
        <f t="shared" si="32"/>
        <v>0</v>
      </c>
      <c r="H325" s="12">
        <f t="shared" si="33"/>
        <v>0</v>
      </c>
      <c r="I325" s="13">
        <f t="shared" si="34"/>
        <v>0</v>
      </c>
      <c r="J325" s="13">
        <f t="shared" si="35"/>
        <v>0</v>
      </c>
      <c r="K325" s="14">
        <f>'Tableau 6'!P323</f>
        <v>2.1</v>
      </c>
      <c r="L325" s="19" t="str">
        <f t="shared" si="36"/>
        <v/>
      </c>
      <c r="M325" s="19" t="str">
        <f t="shared" si="37"/>
        <v/>
      </c>
      <c r="N325" s="20">
        <f>HLOOKUP($P$1,'Tableau 6'!$B$2:$Q$382,A325,FALSE)</f>
        <v>2.0446821036578315</v>
      </c>
      <c r="O325" s="19" t="str">
        <f t="shared" si="38"/>
        <v/>
      </c>
      <c r="P325" s="19" t="str">
        <f t="shared" si="39"/>
        <v/>
      </c>
    </row>
    <row r="326" spans="1:16" x14ac:dyDescent="0.35">
      <c r="A326" s="7">
        <f>'Tableau 6'!A324</f>
        <v>323</v>
      </c>
      <c r="B326" s="262" t="str">
        <f>'Tableau 6'!B324</f>
        <v>EAU</v>
      </c>
      <c r="C326" s="263"/>
      <c r="D326" s="263"/>
      <c r="E326" s="263"/>
      <c r="F326" s="263"/>
      <c r="G326" s="263"/>
      <c r="H326" s="263"/>
      <c r="I326" s="263"/>
      <c r="J326" s="263"/>
      <c r="K326" s="263"/>
      <c r="L326" s="263"/>
      <c r="M326" s="263"/>
      <c r="N326" s="263"/>
      <c r="O326" s="263"/>
      <c r="P326" s="264"/>
    </row>
    <row r="327" spans="1:16" ht="21" x14ac:dyDescent="0.35">
      <c r="A327" s="7">
        <f>'Tableau 6'!A325</f>
        <v>324</v>
      </c>
      <c r="B327" s="11" t="str">
        <f>'Tableau 6'!B325</f>
        <v>Consommation de l’eau potable fournie à la résidence</v>
      </c>
      <c r="C327" s="15"/>
      <c r="D327" s="15"/>
      <c r="E327" s="15"/>
      <c r="F327" s="15"/>
      <c r="G327" s="12">
        <f t="shared" ref="G327:G383" si="40">C327+D327</f>
        <v>0</v>
      </c>
      <c r="H327" s="12">
        <f t="shared" ref="H327:H383" si="41">C327+D327+E327</f>
        <v>0</v>
      </c>
      <c r="I327" s="13">
        <f t="shared" ref="I327:I383" si="42">IF((COUNTA(C327)=0),0,(C327)/(C327+E327))</f>
        <v>0</v>
      </c>
      <c r="J327" s="13">
        <f t="shared" ref="J327:J383" si="43">IF((COUNTA(C327:D327)=0),0,(C327+D327)/(C327+D327+E327))</f>
        <v>0</v>
      </c>
      <c r="K327" s="14">
        <f>'Tableau 6'!P325</f>
        <v>89.582850815949286</v>
      </c>
      <c r="L327" s="19" t="str">
        <f t="shared" ref="L327:L383" si="44">IF(H327=0,"",(IF(AND($G327&lt;=$H327,$G327&gt;=0),BINOMDIST($G327,$H327,K327/100,0),"")))</f>
        <v/>
      </c>
      <c r="M327" s="19" t="str">
        <f t="shared" ref="M327:M383" si="45">IF(H327=0,"",(IF(AND(L327&lt;=0.05,J327*100&gt;K327),"Alerte",IF(AND(L327&lt;=0.05,J327*100&lt;K327),"protecteur",""))))</f>
        <v/>
      </c>
      <c r="N327" s="20">
        <f>HLOOKUP($P$1,'Tableau 6'!$B$2:$Q$382,A327,FALSE)</f>
        <v>90.210179465928135</v>
      </c>
      <c r="O327" s="19" t="str">
        <f t="shared" ref="O327:O383" si="46">IF(H327=0,"",(IF(AND($G327&lt;=$H327,$G327&gt;=0),BINOMDIST($G327,$H327,N327/100,0),"")))</f>
        <v/>
      </c>
      <c r="P327" s="19" t="str">
        <f t="shared" ref="P327:P383" si="47">IF(H327=0,"",(IF(AND(O327&lt;=0.05,J327*100&gt;N327),"Alerte",IF(AND(O327&lt;=0.05,J327*100&lt;N327),"protecteur",""))))</f>
        <v/>
      </c>
    </row>
    <row r="328" spans="1:16" x14ac:dyDescent="0.35">
      <c r="A328" s="7">
        <f>'Tableau 6'!A326</f>
        <v>325</v>
      </c>
      <c r="B328" s="11" t="str">
        <f>'Tableau 6'!B326</f>
        <v xml:space="preserve">Consommation d’eau </v>
      </c>
      <c r="C328" s="15"/>
      <c r="D328" s="15"/>
      <c r="E328" s="15"/>
      <c r="F328" s="15"/>
      <c r="G328" s="12">
        <f t="shared" si="40"/>
        <v>0</v>
      </c>
      <c r="H328" s="12">
        <f t="shared" si="41"/>
        <v>0</v>
      </c>
      <c r="I328" s="13">
        <f t="shared" si="42"/>
        <v>0</v>
      </c>
      <c r="J328" s="13">
        <f t="shared" si="43"/>
        <v>0</v>
      </c>
      <c r="K328" s="14">
        <f>'Tableau 6'!P326</f>
        <v>0</v>
      </c>
      <c r="L328" s="19" t="str">
        <f t="shared" si="44"/>
        <v/>
      </c>
      <c r="M328" s="19" t="str">
        <f t="shared" si="45"/>
        <v/>
      </c>
      <c r="N328" s="20">
        <f>HLOOKUP($P$1,'Tableau 6'!$B$2:$Q$382,A328,FALSE)</f>
        <v>0</v>
      </c>
      <c r="O328" s="19" t="str">
        <f t="shared" si="46"/>
        <v/>
      </c>
      <c r="P328" s="19" t="str">
        <f t="shared" si="47"/>
        <v/>
      </c>
    </row>
    <row r="329" spans="1:16" x14ac:dyDescent="0.35">
      <c r="A329" s="7">
        <f>'Tableau 6'!A327</f>
        <v>326</v>
      </c>
      <c r="B329" s="11" t="str">
        <f>'Tableau 6'!B327</f>
        <v>Consommation d’eau : municipale/ville</v>
      </c>
      <c r="C329" s="15"/>
      <c r="D329" s="15"/>
      <c r="E329" s="15"/>
      <c r="F329" s="15"/>
      <c r="G329" s="12">
        <f t="shared" si="40"/>
        <v>0</v>
      </c>
      <c r="H329" s="12">
        <f t="shared" si="41"/>
        <v>0</v>
      </c>
      <c r="I329" s="13">
        <f t="shared" si="42"/>
        <v>0</v>
      </c>
      <c r="J329" s="13">
        <f t="shared" si="43"/>
        <v>0</v>
      </c>
      <c r="K329" s="14">
        <f>'Tableau 6'!P327</f>
        <v>83.8</v>
      </c>
      <c r="L329" s="19" t="str">
        <f t="shared" si="44"/>
        <v/>
      </c>
      <c r="M329" s="19" t="str">
        <f t="shared" si="45"/>
        <v/>
      </c>
      <c r="N329" s="20">
        <f>HLOOKUP($P$1,'Tableau 6'!$B$2:$Q$382,A329,FALSE)</f>
        <v>87.139117894396747</v>
      </c>
      <c r="O329" s="19" t="str">
        <f t="shared" si="46"/>
        <v/>
      </c>
      <c r="P329" s="19" t="str">
        <f t="shared" si="47"/>
        <v/>
      </c>
    </row>
    <row r="330" spans="1:16" x14ac:dyDescent="0.35">
      <c r="A330" s="7">
        <f>'Tableau 6'!A328</f>
        <v>327</v>
      </c>
      <c r="B330" s="11" t="str">
        <f>'Tableau 6'!B328</f>
        <v>Consommation d’eau : puits privé</v>
      </c>
      <c r="C330" s="15"/>
      <c r="D330" s="15"/>
      <c r="E330" s="15"/>
      <c r="F330" s="15"/>
      <c r="G330" s="12">
        <f t="shared" si="40"/>
        <v>0</v>
      </c>
      <c r="H330" s="12">
        <f t="shared" si="41"/>
        <v>0</v>
      </c>
      <c r="I330" s="13">
        <f t="shared" si="42"/>
        <v>0</v>
      </c>
      <c r="J330" s="13">
        <f t="shared" si="43"/>
        <v>0</v>
      </c>
      <c r="K330" s="14">
        <f>'Tableau 6'!P328</f>
        <v>12.5</v>
      </c>
      <c r="L330" s="19" t="str">
        <f t="shared" si="44"/>
        <v/>
      </c>
      <c r="M330" s="19" t="str">
        <f t="shared" si="45"/>
        <v/>
      </c>
      <c r="N330" s="20">
        <f>HLOOKUP($P$1,'Tableau 6'!$B$2:$Q$382,A330,FALSE)</f>
        <v>6.1045782315004482</v>
      </c>
      <c r="O330" s="19" t="str">
        <f t="shared" si="46"/>
        <v/>
      </c>
      <c r="P330" s="19" t="str">
        <f t="shared" si="47"/>
        <v/>
      </c>
    </row>
    <row r="331" spans="1:16" ht="21" x14ac:dyDescent="0.35">
      <c r="A331" s="7">
        <f>'Tableau 6'!A329</f>
        <v>328</v>
      </c>
      <c r="B331" s="11" t="str">
        <f>'Tableau 6'!B329</f>
        <v>Consommation d’eau : eau approvisionnée par des camions-citernes</v>
      </c>
      <c r="C331" s="15"/>
      <c r="D331" s="15"/>
      <c r="E331" s="15"/>
      <c r="F331" s="15"/>
      <c r="G331" s="12">
        <f t="shared" si="40"/>
        <v>0</v>
      </c>
      <c r="H331" s="12">
        <f t="shared" si="41"/>
        <v>0</v>
      </c>
      <c r="I331" s="13">
        <f t="shared" si="42"/>
        <v>0</v>
      </c>
      <c r="J331" s="13">
        <f t="shared" si="43"/>
        <v>0</v>
      </c>
      <c r="K331" s="14">
        <f>'Tableau 6'!P329</f>
        <v>1.4</v>
      </c>
      <c r="L331" s="19" t="str">
        <f t="shared" si="44"/>
        <v/>
      </c>
      <c r="M331" s="19" t="str">
        <f t="shared" si="45"/>
        <v/>
      </c>
      <c r="N331" s="20">
        <f>HLOOKUP($P$1,'Tableau 6'!$B$2:$Q$382,A331,FALSE)</f>
        <v>2.3934637381842334</v>
      </c>
      <c r="O331" s="19" t="str">
        <f t="shared" si="46"/>
        <v/>
      </c>
      <c r="P331" s="19" t="str">
        <f t="shared" si="47"/>
        <v/>
      </c>
    </row>
    <row r="332" spans="1:16" ht="21" x14ac:dyDescent="0.35">
      <c r="A332" s="7">
        <f>'Tableau 6'!A330</f>
        <v>329</v>
      </c>
      <c r="B332" s="11" t="str">
        <f>'Tableau 6'!B330</f>
        <v>Consommation d’eau : eau embouteillée achetée en magasin</v>
      </c>
      <c r="C332" s="15"/>
      <c r="D332" s="15"/>
      <c r="E332" s="15"/>
      <c r="F332" s="15"/>
      <c r="G332" s="12">
        <f t="shared" si="40"/>
        <v>0</v>
      </c>
      <c r="H332" s="12">
        <f t="shared" si="41"/>
        <v>0</v>
      </c>
      <c r="I332" s="13">
        <f t="shared" si="42"/>
        <v>0</v>
      </c>
      <c r="J332" s="13">
        <f t="shared" si="43"/>
        <v>0</v>
      </c>
      <c r="K332" s="14">
        <f>'Tableau 6'!P330</f>
        <v>37.700000000000003</v>
      </c>
      <c r="L332" s="19" t="str">
        <f t="shared" si="44"/>
        <v/>
      </c>
      <c r="M332" s="19" t="str">
        <f t="shared" si="45"/>
        <v/>
      </c>
      <c r="N332" s="20">
        <f>HLOOKUP($P$1,'Tableau 6'!$B$2:$Q$382,A332,FALSE)</f>
        <v>41.713278103256066</v>
      </c>
      <c r="O332" s="19" t="str">
        <f t="shared" si="46"/>
        <v/>
      </c>
      <c r="P332" s="19" t="str">
        <f t="shared" si="47"/>
        <v/>
      </c>
    </row>
    <row r="333" spans="1:16" x14ac:dyDescent="0.35">
      <c r="A333" s="7">
        <f>'Tableau 6'!A331</f>
        <v>330</v>
      </c>
      <c r="B333" s="11" t="str">
        <f>'Tableau 6'!B331</f>
        <v>Consommation d’eau : citerne</v>
      </c>
      <c r="C333" s="15"/>
      <c r="D333" s="15"/>
      <c r="E333" s="15"/>
      <c r="F333" s="15"/>
      <c r="G333" s="12">
        <f t="shared" si="40"/>
        <v>0</v>
      </c>
      <c r="H333" s="12">
        <f t="shared" si="41"/>
        <v>0</v>
      </c>
      <c r="I333" s="13">
        <f t="shared" si="42"/>
        <v>0</v>
      </c>
      <c r="J333" s="13">
        <f t="shared" si="43"/>
        <v>0</v>
      </c>
      <c r="K333" s="14">
        <f>'Tableau 6'!P331</f>
        <v>0.9</v>
      </c>
      <c r="L333" s="19" t="str">
        <f t="shared" si="44"/>
        <v/>
      </c>
      <c r="M333" s="19" t="str">
        <f t="shared" si="45"/>
        <v/>
      </c>
      <c r="N333" s="20">
        <f>HLOOKUP($P$1,'Tableau 6'!$B$2:$Q$382,A333,FALSE)</f>
        <v>1.9865699530874192</v>
      </c>
      <c r="O333" s="19" t="str">
        <f t="shared" si="46"/>
        <v/>
      </c>
      <c r="P333" s="19" t="str">
        <f t="shared" si="47"/>
        <v/>
      </c>
    </row>
    <row r="334" spans="1:16" ht="21" x14ac:dyDescent="0.35">
      <c r="A334" s="7">
        <f>'Tableau 6'!A332</f>
        <v>331</v>
      </c>
      <c r="B334" s="11" t="str">
        <f>'Tableau 6'!B332</f>
        <v>Consommation d’eau : eau de lac, de source ou de rivière non traitée</v>
      </c>
      <c r="C334" s="15"/>
      <c r="D334" s="15"/>
      <c r="E334" s="15"/>
      <c r="F334" s="15"/>
      <c r="G334" s="12">
        <f t="shared" si="40"/>
        <v>0</v>
      </c>
      <c r="H334" s="12">
        <f t="shared" si="41"/>
        <v>0</v>
      </c>
      <c r="I334" s="13">
        <f t="shared" si="42"/>
        <v>0</v>
      </c>
      <c r="J334" s="13">
        <f t="shared" si="43"/>
        <v>0</v>
      </c>
      <c r="K334" s="14">
        <f>'Tableau 6'!P332</f>
        <v>1.3</v>
      </c>
      <c r="L334" s="19" t="str">
        <f t="shared" si="44"/>
        <v/>
      </c>
      <c r="M334" s="19" t="str">
        <f t="shared" si="45"/>
        <v/>
      </c>
      <c r="N334" s="20">
        <f>HLOOKUP($P$1,'Tableau 6'!$B$2:$Q$382,A334,FALSE)</f>
        <v>0.64655514346266008</v>
      </c>
      <c r="O334" s="19" t="str">
        <f t="shared" si="46"/>
        <v/>
      </c>
      <c r="P334" s="19" t="str">
        <f t="shared" si="47"/>
        <v/>
      </c>
    </row>
    <row r="335" spans="1:16" x14ac:dyDescent="0.35">
      <c r="A335" s="7">
        <f>'Tableau 6'!A333</f>
        <v>332</v>
      </c>
      <c r="B335" s="11" t="str">
        <f>'Tableau 6'!B333</f>
        <v>Consommation d’eau : autre source d’eau</v>
      </c>
      <c r="C335" s="15"/>
      <c r="D335" s="15"/>
      <c r="E335" s="15"/>
      <c r="F335" s="15"/>
      <c r="G335" s="12">
        <f t="shared" si="40"/>
        <v>0</v>
      </c>
      <c r="H335" s="12">
        <f t="shared" si="41"/>
        <v>0</v>
      </c>
      <c r="I335" s="13">
        <f t="shared" si="42"/>
        <v>0</v>
      </c>
      <c r="J335" s="13">
        <f t="shared" si="43"/>
        <v>0</v>
      </c>
      <c r="K335" s="14">
        <f>'Tableau 6'!P333</f>
        <v>5.6</v>
      </c>
      <c r="L335" s="19" t="str">
        <f t="shared" si="44"/>
        <v/>
      </c>
      <c r="M335" s="19" t="str">
        <f t="shared" si="45"/>
        <v/>
      </c>
      <c r="N335" s="20">
        <f>HLOOKUP($P$1,'Tableau 6'!$B$2:$Q$382,A335,FALSE)</f>
        <v>6.0862677538061645</v>
      </c>
      <c r="O335" s="19" t="str">
        <f t="shared" si="46"/>
        <v/>
      </c>
      <c r="P335" s="19" t="str">
        <f t="shared" si="47"/>
        <v/>
      </c>
    </row>
    <row r="336" spans="1:16" x14ac:dyDescent="0.35">
      <c r="A336" s="7">
        <f>'Tableau 6'!A334</f>
        <v>333</v>
      </c>
      <c r="B336" s="11" t="str">
        <f>'Tableau 6'!B334</f>
        <v>Nage dans de l’eau naturelle</v>
      </c>
      <c r="C336" s="15"/>
      <c r="D336" s="15"/>
      <c r="E336" s="15"/>
      <c r="F336" s="15"/>
      <c r="G336" s="12">
        <f t="shared" si="40"/>
        <v>0</v>
      </c>
      <c r="H336" s="12">
        <f t="shared" si="41"/>
        <v>0</v>
      </c>
      <c r="I336" s="13">
        <f t="shared" si="42"/>
        <v>0</v>
      </c>
      <c r="J336" s="13">
        <f t="shared" si="43"/>
        <v>0</v>
      </c>
      <c r="K336" s="14">
        <f>'Tableau 6'!P334</f>
        <v>6.36819287755758</v>
      </c>
      <c r="L336" s="19" t="str">
        <f t="shared" si="44"/>
        <v/>
      </c>
      <c r="M336" s="19" t="str">
        <f t="shared" si="45"/>
        <v/>
      </c>
      <c r="N336" s="20">
        <f>HLOOKUP($P$1,'Tableau 6'!$B$2:$Q$382,A336,FALSE)</f>
        <v>5.0959439731369596</v>
      </c>
      <c r="O336" s="19" t="str">
        <f t="shared" si="46"/>
        <v/>
      </c>
      <c r="P336" s="19" t="str">
        <f t="shared" si="47"/>
        <v/>
      </c>
    </row>
    <row r="337" spans="1:16" x14ac:dyDescent="0.35">
      <c r="A337" s="7">
        <f>'Tableau 6'!A335</f>
        <v>334</v>
      </c>
      <c r="B337" s="11" t="str">
        <f>'Tableau 6'!B335</f>
        <v>Avoir bu de l'eau non traitée*</v>
      </c>
      <c r="C337" s="15"/>
      <c r="D337" s="15"/>
      <c r="E337" s="15"/>
      <c r="F337" s="15"/>
      <c r="G337" s="12">
        <f t="shared" si="40"/>
        <v>0</v>
      </c>
      <c r="H337" s="12">
        <f t="shared" si="41"/>
        <v>0</v>
      </c>
      <c r="I337" s="13">
        <f t="shared" si="42"/>
        <v>0</v>
      </c>
      <c r="J337" s="13">
        <f t="shared" si="43"/>
        <v>0</v>
      </c>
      <c r="K337" s="14">
        <f>'Tableau 6'!P335</f>
        <v>2.6</v>
      </c>
      <c r="L337" s="19" t="str">
        <f t="shared" si="44"/>
        <v/>
      </c>
      <c r="M337" s="19" t="str">
        <f t="shared" si="45"/>
        <v/>
      </c>
      <c r="N337" s="20">
        <f>HLOOKUP($P$1,'Tableau 6'!$B$2:$Q$382,A337,FALSE)</f>
        <v>1.2</v>
      </c>
      <c r="O337" s="19" t="str">
        <f t="shared" si="46"/>
        <v/>
      </c>
      <c r="P337" s="19" t="str">
        <f t="shared" si="47"/>
        <v/>
      </c>
    </row>
    <row r="338" spans="1:16" x14ac:dyDescent="0.35">
      <c r="A338" s="7">
        <f>'Tableau 6'!A336</f>
        <v>335</v>
      </c>
      <c r="B338" s="11" t="str">
        <f>'Tableau 6'!B336</f>
        <v>Retrouvé dans un plan d'eau pour nager*</v>
      </c>
      <c r="C338" s="15"/>
      <c r="D338" s="15"/>
      <c r="E338" s="15"/>
      <c r="F338" s="15"/>
      <c r="G338" s="12">
        <f t="shared" si="40"/>
        <v>0</v>
      </c>
      <c r="H338" s="12">
        <f t="shared" si="41"/>
        <v>0</v>
      </c>
      <c r="I338" s="13">
        <f t="shared" si="42"/>
        <v>0</v>
      </c>
      <c r="J338" s="13">
        <f t="shared" si="43"/>
        <v>0</v>
      </c>
      <c r="K338" s="14">
        <f>'Tableau 6'!P336</f>
        <v>13.1</v>
      </c>
      <c r="L338" s="19" t="str">
        <f t="shared" si="44"/>
        <v/>
      </c>
      <c r="M338" s="19" t="str">
        <f t="shared" si="45"/>
        <v/>
      </c>
      <c r="N338" s="20">
        <f>HLOOKUP($P$1,'Tableau 6'!$B$2:$Q$382,A338,FALSE)</f>
        <v>12.8</v>
      </c>
      <c r="O338" s="19" t="str">
        <f t="shared" si="46"/>
        <v/>
      </c>
      <c r="P338" s="19" t="str">
        <f t="shared" si="47"/>
        <v/>
      </c>
    </row>
    <row r="339" spans="1:16" ht="21" x14ac:dyDescent="0.35">
      <c r="A339" s="7">
        <f>'Tableau 6'!A337</f>
        <v>336</v>
      </c>
      <c r="B339" s="11" t="str">
        <f>'Tableau 6'!B337</f>
        <v>Se rend dans n'importe quel type de bassin d'eau naturelle*</v>
      </c>
      <c r="C339" s="15"/>
      <c r="D339" s="15"/>
      <c r="E339" s="15"/>
      <c r="F339" s="15"/>
      <c r="G339" s="12">
        <f t="shared" si="40"/>
        <v>0</v>
      </c>
      <c r="H339" s="12">
        <f t="shared" si="41"/>
        <v>0</v>
      </c>
      <c r="I339" s="13">
        <f t="shared" si="42"/>
        <v>0</v>
      </c>
      <c r="J339" s="13">
        <f t="shared" si="43"/>
        <v>0</v>
      </c>
      <c r="K339" s="14">
        <f>'Tableau 6'!P337</f>
        <v>4</v>
      </c>
      <c r="L339" s="19" t="str">
        <f t="shared" si="44"/>
        <v/>
      </c>
      <c r="M339" s="19" t="str">
        <f t="shared" si="45"/>
        <v/>
      </c>
      <c r="N339" s="20">
        <f>HLOOKUP($P$1,'Tableau 6'!$B$2:$Q$382,A339,FALSE)</f>
        <v>2.5</v>
      </c>
      <c r="O339" s="19" t="str">
        <f t="shared" si="46"/>
        <v/>
      </c>
      <c r="P339" s="19" t="str">
        <f t="shared" si="47"/>
        <v/>
      </c>
    </row>
    <row r="340" spans="1:16" x14ac:dyDescent="0.35">
      <c r="A340" s="7">
        <f>'Tableau 6'!A338</f>
        <v>337</v>
      </c>
      <c r="B340" s="11" t="str">
        <f>'Tableau 6'!B338</f>
        <v>Océan*</v>
      </c>
      <c r="C340" s="15"/>
      <c r="D340" s="15"/>
      <c r="E340" s="15"/>
      <c r="F340" s="15"/>
      <c r="G340" s="12">
        <f t="shared" si="40"/>
        <v>0</v>
      </c>
      <c r="H340" s="12">
        <f t="shared" si="41"/>
        <v>0</v>
      </c>
      <c r="I340" s="13">
        <f t="shared" si="42"/>
        <v>0</v>
      </c>
      <c r="J340" s="13">
        <f t="shared" si="43"/>
        <v>0</v>
      </c>
      <c r="K340" s="14">
        <f>'Tableau 6'!P338</f>
        <v>1.2</v>
      </c>
      <c r="L340" s="19" t="str">
        <f t="shared" si="44"/>
        <v/>
      </c>
      <c r="M340" s="19" t="str">
        <f t="shared" si="45"/>
        <v/>
      </c>
      <c r="N340" s="20">
        <f>HLOOKUP($P$1,'Tableau 6'!$B$2:$Q$382,A340,FALSE)</f>
        <v>0.1</v>
      </c>
      <c r="O340" s="19" t="str">
        <f t="shared" si="46"/>
        <v/>
      </c>
      <c r="P340" s="19" t="str">
        <f t="shared" si="47"/>
        <v/>
      </c>
    </row>
    <row r="341" spans="1:16" x14ac:dyDescent="0.35">
      <c r="A341" s="7">
        <f>'Tableau 6'!A339</f>
        <v>338</v>
      </c>
      <c r="B341" s="11" t="str">
        <f>'Tableau 6'!B339</f>
        <v>Lac*</v>
      </c>
      <c r="C341" s="15"/>
      <c r="D341" s="15"/>
      <c r="E341" s="15"/>
      <c r="F341" s="15"/>
      <c r="G341" s="12">
        <f t="shared" si="40"/>
        <v>0</v>
      </c>
      <c r="H341" s="12">
        <f t="shared" si="41"/>
        <v>0</v>
      </c>
      <c r="I341" s="13">
        <f t="shared" si="42"/>
        <v>0</v>
      </c>
      <c r="J341" s="13">
        <f t="shared" si="43"/>
        <v>0</v>
      </c>
      <c r="K341" s="14">
        <f>'Tableau 6'!P339</f>
        <v>2.6</v>
      </c>
      <c r="L341" s="19" t="str">
        <f t="shared" si="44"/>
        <v/>
      </c>
      <c r="M341" s="19" t="str">
        <f t="shared" si="45"/>
        <v/>
      </c>
      <c r="N341" s="20">
        <f>HLOOKUP($P$1,'Tableau 6'!$B$2:$Q$382,A341,FALSE)</f>
        <v>1.7</v>
      </c>
      <c r="O341" s="19" t="str">
        <f t="shared" si="46"/>
        <v/>
      </c>
      <c r="P341" s="19" t="str">
        <f t="shared" si="47"/>
        <v/>
      </c>
    </row>
    <row r="342" spans="1:16" x14ac:dyDescent="0.35">
      <c r="A342" s="7">
        <f>'Tableau 6'!A340</f>
        <v>339</v>
      </c>
      <c r="B342" s="11" t="str">
        <f>'Tableau 6'!B340</f>
        <v>Rivière*</v>
      </c>
      <c r="C342" s="15"/>
      <c r="D342" s="15"/>
      <c r="E342" s="15"/>
      <c r="F342" s="15"/>
      <c r="G342" s="12">
        <f t="shared" si="40"/>
        <v>0</v>
      </c>
      <c r="H342" s="12">
        <f t="shared" si="41"/>
        <v>0</v>
      </c>
      <c r="I342" s="13">
        <f t="shared" si="42"/>
        <v>0</v>
      </c>
      <c r="J342" s="13">
        <f t="shared" si="43"/>
        <v>0</v>
      </c>
      <c r="K342" s="14">
        <f>'Tableau 6'!P340</f>
        <v>0.8</v>
      </c>
      <c r="L342" s="19" t="str">
        <f t="shared" si="44"/>
        <v/>
      </c>
      <c r="M342" s="19" t="str">
        <f t="shared" si="45"/>
        <v/>
      </c>
      <c r="N342" s="20">
        <f>HLOOKUP($P$1,'Tableau 6'!$B$2:$Q$382,A342,FALSE)</f>
        <v>0.8</v>
      </c>
      <c r="O342" s="19" t="str">
        <f t="shared" si="46"/>
        <v/>
      </c>
      <c r="P342" s="19" t="str">
        <f t="shared" si="47"/>
        <v/>
      </c>
    </row>
    <row r="343" spans="1:16" x14ac:dyDescent="0.35">
      <c r="A343" s="7">
        <f>'Tableau 6'!A341</f>
        <v>340</v>
      </c>
      <c r="B343" s="11" t="str">
        <f>'Tableau 6'!B341</f>
        <v>Natural hot spring*</v>
      </c>
      <c r="C343" s="15"/>
      <c r="D343" s="15"/>
      <c r="E343" s="15"/>
      <c r="F343" s="15"/>
      <c r="G343" s="12">
        <f t="shared" si="40"/>
        <v>0</v>
      </c>
      <c r="H343" s="12">
        <f t="shared" si="41"/>
        <v>0</v>
      </c>
      <c r="I343" s="13">
        <f t="shared" si="42"/>
        <v>0</v>
      </c>
      <c r="J343" s="13">
        <f t="shared" si="43"/>
        <v>0</v>
      </c>
      <c r="K343" s="14">
        <f>'Tableau 6'!P341</f>
        <v>0.3</v>
      </c>
      <c r="L343" s="19" t="str">
        <f t="shared" si="44"/>
        <v/>
      </c>
      <c r="M343" s="19" t="str">
        <f t="shared" si="45"/>
        <v/>
      </c>
      <c r="N343" s="20">
        <f>HLOOKUP($P$1,'Tableau 6'!$B$2:$Q$382,A343,FALSE)</f>
        <v>0.1</v>
      </c>
      <c r="O343" s="19" t="str">
        <f t="shared" si="46"/>
        <v/>
      </c>
      <c r="P343" s="19" t="str">
        <f t="shared" si="47"/>
        <v/>
      </c>
    </row>
    <row r="344" spans="1:16" x14ac:dyDescent="0.35">
      <c r="A344" s="7">
        <f>'Tableau 6'!A342</f>
        <v>341</v>
      </c>
      <c r="B344" s="11" t="str">
        <f>'Tableau 6'!B342</f>
        <v>Piscine*</v>
      </c>
      <c r="C344" s="15"/>
      <c r="D344" s="15"/>
      <c r="E344" s="15"/>
      <c r="F344" s="15"/>
      <c r="G344" s="12">
        <f t="shared" si="40"/>
        <v>0</v>
      </c>
      <c r="H344" s="12">
        <f t="shared" si="41"/>
        <v>0</v>
      </c>
      <c r="I344" s="13">
        <f t="shared" si="42"/>
        <v>0</v>
      </c>
      <c r="J344" s="13">
        <f t="shared" si="43"/>
        <v>0</v>
      </c>
      <c r="K344" s="14">
        <f>'Tableau 6'!P342</f>
        <v>9.6999999999999993</v>
      </c>
      <c r="L344" s="19" t="str">
        <f t="shared" si="44"/>
        <v/>
      </c>
      <c r="M344" s="19" t="str">
        <f t="shared" si="45"/>
        <v/>
      </c>
      <c r="N344" s="20">
        <f>HLOOKUP($P$1,'Tableau 6'!$B$2:$Q$382,A344,FALSE)</f>
        <v>10.1</v>
      </c>
      <c r="O344" s="19" t="str">
        <f t="shared" si="46"/>
        <v/>
      </c>
      <c r="P344" s="19" t="str">
        <f t="shared" si="47"/>
        <v/>
      </c>
    </row>
    <row r="345" spans="1:16" x14ac:dyDescent="0.35">
      <c r="A345" s="7">
        <f>'Tableau 6'!A343</f>
        <v>342</v>
      </c>
      <c r="B345" s="11" t="str">
        <f>'Tableau 6'!B343</f>
        <v>Cuve thermal*</v>
      </c>
      <c r="C345" s="15"/>
      <c r="D345" s="15"/>
      <c r="E345" s="15"/>
      <c r="F345" s="15"/>
      <c r="G345" s="12">
        <f t="shared" si="40"/>
        <v>0</v>
      </c>
      <c r="H345" s="12">
        <f t="shared" si="41"/>
        <v>0</v>
      </c>
      <c r="I345" s="13">
        <f t="shared" si="42"/>
        <v>0</v>
      </c>
      <c r="J345" s="13">
        <f t="shared" si="43"/>
        <v>0</v>
      </c>
      <c r="K345" s="14">
        <f>'Tableau 6'!P343</f>
        <v>3.4</v>
      </c>
      <c r="L345" s="19" t="str">
        <f t="shared" si="44"/>
        <v/>
      </c>
      <c r="M345" s="19" t="str">
        <f t="shared" si="45"/>
        <v/>
      </c>
      <c r="N345" s="20">
        <f>HLOOKUP($P$1,'Tableau 6'!$B$2:$Q$382,A345,FALSE)</f>
        <v>6.5</v>
      </c>
      <c r="O345" s="19" t="str">
        <f t="shared" si="46"/>
        <v/>
      </c>
      <c r="P345" s="19" t="str">
        <f t="shared" si="47"/>
        <v/>
      </c>
    </row>
    <row r="346" spans="1:16" x14ac:dyDescent="0.35">
      <c r="A346" s="7">
        <f>'Tableau 6'!A344</f>
        <v>343</v>
      </c>
      <c r="B346" s="11" t="str">
        <f>'Tableau 6'!B344</f>
        <v>Parc aquatique*</v>
      </c>
      <c r="C346" s="15"/>
      <c r="D346" s="15"/>
      <c r="E346" s="15"/>
      <c r="F346" s="15"/>
      <c r="G346" s="12">
        <f t="shared" si="40"/>
        <v>0</v>
      </c>
      <c r="H346" s="12">
        <f t="shared" si="41"/>
        <v>0</v>
      </c>
      <c r="I346" s="13">
        <f t="shared" si="42"/>
        <v>0</v>
      </c>
      <c r="J346" s="13">
        <f t="shared" si="43"/>
        <v>0</v>
      </c>
      <c r="K346" s="14">
        <f>'Tableau 6'!P344</f>
        <v>1.6</v>
      </c>
      <c r="L346" s="19" t="str">
        <f t="shared" si="44"/>
        <v/>
      </c>
      <c r="M346" s="19" t="str">
        <f t="shared" si="45"/>
        <v/>
      </c>
      <c r="N346" s="20">
        <f>HLOOKUP($P$1,'Tableau 6'!$B$2:$Q$382,A346,FALSE)</f>
        <v>1.5</v>
      </c>
      <c r="O346" s="19" t="str">
        <f t="shared" si="46"/>
        <v/>
      </c>
      <c r="P346" s="19" t="str">
        <f t="shared" si="47"/>
        <v/>
      </c>
    </row>
    <row r="347" spans="1:16" ht="21" x14ac:dyDescent="0.35">
      <c r="A347" s="7">
        <f>'Tableau 6'!A345</f>
        <v>344</v>
      </c>
      <c r="B347" s="11" t="str">
        <f>'Tableau 6'!B345</f>
        <v>Nager ou entrer dans un complexe de natation au cours des quatre dernières semaines*</v>
      </c>
      <c r="C347" s="15"/>
      <c r="D347" s="15"/>
      <c r="E347" s="15"/>
      <c r="F347" s="15"/>
      <c r="G347" s="12">
        <f t="shared" si="40"/>
        <v>0</v>
      </c>
      <c r="H347" s="12">
        <f t="shared" si="41"/>
        <v>0</v>
      </c>
      <c r="I347" s="13">
        <f t="shared" si="42"/>
        <v>0</v>
      </c>
      <c r="J347" s="13">
        <f t="shared" si="43"/>
        <v>0</v>
      </c>
      <c r="K347" s="14">
        <f>'Tableau 6'!P345</f>
        <v>19.3</v>
      </c>
      <c r="L347" s="19" t="str">
        <f t="shared" si="44"/>
        <v/>
      </c>
      <c r="M347" s="19" t="str">
        <f t="shared" si="45"/>
        <v/>
      </c>
      <c r="N347" s="20">
        <f>HLOOKUP($P$1,'Tableau 6'!$B$2:$Q$382,A347,FALSE)</f>
        <v>23</v>
      </c>
      <c r="O347" s="19" t="str">
        <f t="shared" si="46"/>
        <v/>
      </c>
      <c r="P347" s="19" t="str">
        <f t="shared" si="47"/>
        <v/>
      </c>
    </row>
    <row r="348" spans="1:16" x14ac:dyDescent="0.35">
      <c r="A348" s="7">
        <f>'Tableau 6'!A346</f>
        <v>345</v>
      </c>
      <c r="B348" s="262" t="str">
        <f>'Tableau 6'!B346</f>
        <v>CONTACT AVEC LES ANIMAUX</v>
      </c>
      <c r="C348" s="263"/>
      <c r="D348" s="263"/>
      <c r="E348" s="263"/>
      <c r="F348" s="263"/>
      <c r="G348" s="263"/>
      <c r="H348" s="263"/>
      <c r="I348" s="263"/>
      <c r="J348" s="263"/>
      <c r="K348" s="263"/>
      <c r="L348" s="263"/>
      <c r="M348" s="263"/>
      <c r="N348" s="263"/>
      <c r="O348" s="263"/>
      <c r="P348" s="264"/>
    </row>
    <row r="349" spans="1:16" ht="21" x14ac:dyDescent="0.35">
      <c r="A349" s="7">
        <f>'Tableau 6'!A347</f>
        <v>346</v>
      </c>
      <c r="B349" s="11" t="str">
        <f>'Tableau 6'!B347</f>
        <v>Contact avec un animal ou avec des excréments, l'habitat ou la nourriture d'un animal*</v>
      </c>
      <c r="C349" s="15"/>
      <c r="D349" s="15"/>
      <c r="E349" s="15"/>
      <c r="F349" s="15"/>
      <c r="G349" s="12">
        <f t="shared" si="40"/>
        <v>0</v>
      </c>
      <c r="H349" s="12">
        <f t="shared" si="41"/>
        <v>0</v>
      </c>
      <c r="I349" s="13">
        <f t="shared" si="42"/>
        <v>0</v>
      </c>
      <c r="J349" s="13">
        <f t="shared" si="43"/>
        <v>0</v>
      </c>
      <c r="K349" s="14">
        <f>'Tableau 6'!P347</f>
        <v>63.4</v>
      </c>
      <c r="L349" s="19" t="str">
        <f t="shared" si="44"/>
        <v/>
      </c>
      <c r="M349" s="19" t="str">
        <f t="shared" si="45"/>
        <v/>
      </c>
      <c r="N349" s="20">
        <f>HLOOKUP($P$1,'Tableau 6'!$B$2:$Q$382,A349,FALSE)</f>
        <v>64.900000000000006</v>
      </c>
      <c r="O349" s="19" t="str">
        <f t="shared" si="46"/>
        <v/>
      </c>
      <c r="P349" s="19" t="str">
        <f t="shared" si="47"/>
        <v/>
      </c>
    </row>
    <row r="350" spans="1:16" x14ac:dyDescent="0.35">
      <c r="A350" s="7">
        <f>'Tableau 6'!A348</f>
        <v>347</v>
      </c>
      <c r="B350" s="11" t="str">
        <f>'Tableau 6'!B348</f>
        <v>Animaux de compagnie à la maison</v>
      </c>
      <c r="C350" s="15"/>
      <c r="D350" s="15"/>
      <c r="E350" s="15"/>
      <c r="F350" s="15"/>
      <c r="G350" s="12">
        <f t="shared" si="40"/>
        <v>0</v>
      </c>
      <c r="H350" s="12">
        <f t="shared" si="41"/>
        <v>0</v>
      </c>
      <c r="I350" s="13">
        <f t="shared" si="42"/>
        <v>0</v>
      </c>
      <c r="J350" s="13">
        <f t="shared" si="43"/>
        <v>0</v>
      </c>
      <c r="K350" s="14">
        <f>'Tableau 6'!P348</f>
        <v>53.839622173776732</v>
      </c>
      <c r="L350" s="19" t="str">
        <f t="shared" si="44"/>
        <v/>
      </c>
      <c r="M350" s="19" t="str">
        <f t="shared" si="45"/>
        <v/>
      </c>
      <c r="N350" s="20">
        <f>HLOOKUP($P$1,'Tableau 6'!$B$2:$Q$382,A350,FALSE)</f>
        <v>55.480469642411755</v>
      </c>
      <c r="O350" s="19" t="str">
        <f t="shared" si="46"/>
        <v/>
      </c>
      <c r="P350" s="19" t="str">
        <f t="shared" si="47"/>
        <v/>
      </c>
    </row>
    <row r="351" spans="1:16" ht="21" x14ac:dyDescent="0.35">
      <c r="A351" s="7">
        <f>'Tableau 6'!A349</f>
        <v>348</v>
      </c>
      <c r="B351" s="11" t="str">
        <f>'Tableau 6'!B349</f>
        <v>Contact avec des animaux de compagnie ou manipulation</v>
      </c>
      <c r="C351" s="15"/>
      <c r="D351" s="15"/>
      <c r="E351" s="15"/>
      <c r="F351" s="15"/>
      <c r="G351" s="12">
        <f t="shared" si="40"/>
        <v>0</v>
      </c>
      <c r="H351" s="12">
        <f t="shared" si="41"/>
        <v>0</v>
      </c>
      <c r="I351" s="13">
        <f t="shared" si="42"/>
        <v>0</v>
      </c>
      <c r="J351" s="13">
        <f t="shared" si="43"/>
        <v>0</v>
      </c>
      <c r="K351" s="14">
        <f>'Tableau 6'!P349</f>
        <v>62.921849267799146</v>
      </c>
      <c r="L351" s="19" t="str">
        <f t="shared" si="44"/>
        <v/>
      </c>
      <c r="M351" s="19" t="str">
        <f t="shared" si="45"/>
        <v/>
      </c>
      <c r="N351" s="20">
        <f>HLOOKUP($P$1,'Tableau 6'!$B$2:$Q$382,A351,FALSE)</f>
        <v>65.449364459105723</v>
      </c>
      <c r="O351" s="19" t="str">
        <f t="shared" si="46"/>
        <v/>
      </c>
      <c r="P351" s="19" t="str">
        <f t="shared" si="47"/>
        <v/>
      </c>
    </row>
    <row r="352" spans="1:16" x14ac:dyDescent="0.35">
      <c r="A352" s="7">
        <f>'Tableau 6'!A350</f>
        <v>349</v>
      </c>
      <c r="B352" s="11" t="str">
        <f>'Tableau 6'!B350</f>
        <v>Chiens</v>
      </c>
      <c r="C352" s="15"/>
      <c r="D352" s="15"/>
      <c r="E352" s="15"/>
      <c r="F352" s="15"/>
      <c r="G352" s="12">
        <f t="shared" si="40"/>
        <v>0</v>
      </c>
      <c r="H352" s="12">
        <f t="shared" si="41"/>
        <v>0</v>
      </c>
      <c r="I352" s="13">
        <f t="shared" si="42"/>
        <v>0</v>
      </c>
      <c r="J352" s="13">
        <f t="shared" si="43"/>
        <v>0</v>
      </c>
      <c r="K352" s="14">
        <f>'Tableau 6'!P350</f>
        <v>49.043086747441812</v>
      </c>
      <c r="L352" s="19" t="str">
        <f t="shared" si="44"/>
        <v/>
      </c>
      <c r="M352" s="19" t="str">
        <f t="shared" si="45"/>
        <v/>
      </c>
      <c r="N352" s="20">
        <f>HLOOKUP($P$1,'Tableau 6'!$B$2:$Q$382,A352,FALSE)</f>
        <v>54.124825302571786</v>
      </c>
      <c r="O352" s="19" t="str">
        <f t="shared" si="46"/>
        <v/>
      </c>
      <c r="P352" s="19" t="str">
        <f t="shared" si="47"/>
        <v/>
      </c>
    </row>
    <row r="353" spans="1:16" x14ac:dyDescent="0.35">
      <c r="A353" s="7">
        <f>'Tableau 6'!A351</f>
        <v>350</v>
      </c>
      <c r="B353" s="11" t="str">
        <f>'Tableau 6'!B351</f>
        <v>Chats</v>
      </c>
      <c r="C353" s="15"/>
      <c r="D353" s="15"/>
      <c r="E353" s="15"/>
      <c r="F353" s="15"/>
      <c r="G353" s="12">
        <f t="shared" si="40"/>
        <v>0</v>
      </c>
      <c r="H353" s="12">
        <f t="shared" si="41"/>
        <v>0</v>
      </c>
      <c r="I353" s="13">
        <f t="shared" si="42"/>
        <v>0</v>
      </c>
      <c r="J353" s="13">
        <f t="shared" si="43"/>
        <v>0</v>
      </c>
      <c r="K353" s="14">
        <f>'Tableau 6'!P351</f>
        <v>33.67238989538685</v>
      </c>
      <c r="L353" s="19" t="str">
        <f t="shared" si="44"/>
        <v/>
      </c>
      <c r="M353" s="19" t="str">
        <f t="shared" si="45"/>
        <v/>
      </c>
      <c r="N353" s="20">
        <f>HLOOKUP($P$1,'Tableau 6'!$B$2:$Q$382,A353,FALSE)</f>
        <v>32.767572372305139</v>
      </c>
      <c r="O353" s="19" t="str">
        <f t="shared" si="46"/>
        <v/>
      </c>
      <c r="P353" s="19" t="str">
        <f t="shared" si="47"/>
        <v/>
      </c>
    </row>
    <row r="354" spans="1:16" x14ac:dyDescent="0.35">
      <c r="A354" s="7">
        <f>'Tableau 6'!A352</f>
        <v>351</v>
      </c>
      <c r="B354" s="11" t="str">
        <f>'Tableau 6'!B352</f>
        <v>Reptiles ou amphibiens</v>
      </c>
      <c r="C354" s="15"/>
      <c r="D354" s="15"/>
      <c r="E354" s="15"/>
      <c r="F354" s="15"/>
      <c r="G354" s="12">
        <f t="shared" si="40"/>
        <v>0</v>
      </c>
      <c r="H354" s="12">
        <f t="shared" si="41"/>
        <v>0</v>
      </c>
      <c r="I354" s="13">
        <f t="shared" si="42"/>
        <v>0</v>
      </c>
      <c r="J354" s="13">
        <f t="shared" si="43"/>
        <v>0</v>
      </c>
      <c r="K354" s="14">
        <f>'Tableau 6'!P352</f>
        <v>2.5182679600222277</v>
      </c>
      <c r="L354" s="19" t="str">
        <f t="shared" si="44"/>
        <v/>
      </c>
      <c r="M354" s="19" t="str">
        <f t="shared" si="45"/>
        <v/>
      </c>
      <c r="N354" s="20">
        <f>HLOOKUP($P$1,'Tableau 6'!$B$2:$Q$382,A354,FALSE)</f>
        <v>4.0388314252558288</v>
      </c>
      <c r="O354" s="19" t="str">
        <f t="shared" si="46"/>
        <v/>
      </c>
      <c r="P354" s="19" t="str">
        <f t="shared" si="47"/>
        <v/>
      </c>
    </row>
    <row r="355" spans="1:16" x14ac:dyDescent="0.35">
      <c r="A355" s="7">
        <f>'Tableau 6'!A353</f>
        <v>352</v>
      </c>
      <c r="B355" s="11" t="str">
        <f>'Tableau 6'!B353</f>
        <v>Reptile*</v>
      </c>
      <c r="C355" s="15"/>
      <c r="D355" s="15"/>
      <c r="E355" s="15"/>
      <c r="F355" s="15"/>
      <c r="G355" s="12">
        <f t="shared" si="40"/>
        <v>0</v>
      </c>
      <c r="H355" s="12">
        <f t="shared" si="41"/>
        <v>0</v>
      </c>
      <c r="I355" s="13">
        <f t="shared" si="42"/>
        <v>0</v>
      </c>
      <c r="J355" s="13">
        <f t="shared" si="43"/>
        <v>0</v>
      </c>
      <c r="K355" s="14">
        <f>'Tableau 6'!P353</f>
        <v>1.6</v>
      </c>
      <c r="L355" s="19" t="str">
        <f t="shared" si="44"/>
        <v/>
      </c>
      <c r="M355" s="19" t="str">
        <f t="shared" si="45"/>
        <v/>
      </c>
      <c r="N355" s="20">
        <f>HLOOKUP($P$1,'Tableau 6'!$B$2:$Q$382,A355,FALSE)</f>
        <v>1.2</v>
      </c>
      <c r="O355" s="19" t="str">
        <f t="shared" si="46"/>
        <v/>
      </c>
      <c r="P355" s="19" t="str">
        <f t="shared" si="47"/>
        <v/>
      </c>
    </row>
    <row r="356" spans="1:16" x14ac:dyDescent="0.35">
      <c r="A356" s="7">
        <f>'Tableau 6'!A354</f>
        <v>353</v>
      </c>
      <c r="B356" s="11" t="str">
        <f>'Tableau 6'!B354</f>
        <v>Amphibien*</v>
      </c>
      <c r="C356" s="15"/>
      <c r="D356" s="15"/>
      <c r="E356" s="15"/>
      <c r="F356" s="15"/>
      <c r="G356" s="12">
        <f t="shared" si="40"/>
        <v>0</v>
      </c>
      <c r="H356" s="12">
        <f t="shared" si="41"/>
        <v>0</v>
      </c>
      <c r="I356" s="13">
        <f t="shared" si="42"/>
        <v>0</v>
      </c>
      <c r="J356" s="13">
        <f t="shared" si="43"/>
        <v>0</v>
      </c>
      <c r="K356" s="14">
        <f>'Tableau 6'!P354</f>
        <v>1.2</v>
      </c>
      <c r="L356" s="19" t="str">
        <f t="shared" si="44"/>
        <v/>
      </c>
      <c r="M356" s="19" t="str">
        <f t="shared" si="45"/>
        <v/>
      </c>
      <c r="N356" s="20">
        <f>HLOOKUP($P$1,'Tableau 6'!$B$2:$Q$382,A356,FALSE)</f>
        <v>0.7</v>
      </c>
      <c r="O356" s="19" t="str">
        <f t="shared" si="46"/>
        <v/>
      </c>
      <c r="P356" s="19" t="str">
        <f t="shared" si="47"/>
        <v/>
      </c>
    </row>
    <row r="357" spans="1:16" x14ac:dyDescent="0.35">
      <c r="A357" s="7">
        <f>'Tableau 6'!A355</f>
        <v>354</v>
      </c>
      <c r="B357" s="11" t="str">
        <f>'Tableau 6'!B355</f>
        <v>Rongeurs</v>
      </c>
      <c r="C357" s="15"/>
      <c r="D357" s="15"/>
      <c r="E357" s="15"/>
      <c r="F357" s="15"/>
      <c r="G357" s="12">
        <f t="shared" si="40"/>
        <v>0</v>
      </c>
      <c r="H357" s="12">
        <f t="shared" si="41"/>
        <v>0</v>
      </c>
      <c r="I357" s="13">
        <f t="shared" si="42"/>
        <v>0</v>
      </c>
      <c r="J357" s="13">
        <f t="shared" si="43"/>
        <v>0</v>
      </c>
      <c r="K357" s="14">
        <f>'Tableau 6'!P355</f>
        <v>2.6368850110235047</v>
      </c>
      <c r="L357" s="19" t="str">
        <f t="shared" si="44"/>
        <v/>
      </c>
      <c r="M357" s="19" t="str">
        <f t="shared" si="45"/>
        <v/>
      </c>
      <c r="N357" s="20">
        <f>HLOOKUP($P$1,'Tableau 6'!$B$2:$Q$382,A357,FALSE)</f>
        <v>3.3405821983553374</v>
      </c>
      <c r="O357" s="19" t="str">
        <f t="shared" si="46"/>
        <v/>
      </c>
      <c r="P357" s="19" t="str">
        <f t="shared" si="47"/>
        <v/>
      </c>
    </row>
    <row r="358" spans="1:16" x14ac:dyDescent="0.35">
      <c r="A358" s="7">
        <f>'Tableau 6'!A356</f>
        <v>355</v>
      </c>
      <c r="B358" s="11" t="str">
        <f>'Tableau 6'!B356</f>
        <v>Lapins</v>
      </c>
      <c r="C358" s="15"/>
      <c r="D358" s="15"/>
      <c r="E358" s="15"/>
      <c r="F358" s="15"/>
      <c r="G358" s="12">
        <f t="shared" si="40"/>
        <v>0</v>
      </c>
      <c r="H358" s="12">
        <f t="shared" si="41"/>
        <v>0</v>
      </c>
      <c r="I358" s="13">
        <f t="shared" si="42"/>
        <v>0</v>
      </c>
      <c r="J358" s="13">
        <f t="shared" si="43"/>
        <v>0</v>
      </c>
      <c r="K358" s="14">
        <f>'Tableau 6'!P356</f>
        <v>2.3565517340230895</v>
      </c>
      <c r="L358" s="19" t="str">
        <f t="shared" si="44"/>
        <v/>
      </c>
      <c r="M358" s="19" t="str">
        <f t="shared" si="45"/>
        <v/>
      </c>
      <c r="N358" s="20">
        <f>HLOOKUP($P$1,'Tableau 6'!$B$2:$Q$382,A358,FALSE)</f>
        <v>1.925661087915078</v>
      </c>
      <c r="O358" s="19" t="str">
        <f t="shared" si="46"/>
        <v/>
      </c>
      <c r="P358" s="19" t="str">
        <f t="shared" si="47"/>
        <v/>
      </c>
    </row>
    <row r="359" spans="1:16" x14ac:dyDescent="0.35">
      <c r="A359" s="7">
        <f>'Tableau 6'!A357</f>
        <v>356</v>
      </c>
      <c r="B359" s="11" t="str">
        <f>'Tableau 6'!B357</f>
        <v>Hérissons</v>
      </c>
      <c r="C359" s="15"/>
      <c r="D359" s="15"/>
      <c r="E359" s="15"/>
      <c r="F359" s="15"/>
      <c r="G359" s="12">
        <f t="shared" si="40"/>
        <v>0</v>
      </c>
      <c r="H359" s="12">
        <f t="shared" si="41"/>
        <v>0</v>
      </c>
      <c r="I359" s="13">
        <f t="shared" si="42"/>
        <v>0</v>
      </c>
      <c r="J359" s="13">
        <f t="shared" si="43"/>
        <v>0</v>
      </c>
      <c r="K359" s="14">
        <f>'Tableau 6'!P357</f>
        <v>0.20968700600689166</v>
      </c>
      <c r="L359" s="19" t="str">
        <f t="shared" si="44"/>
        <v/>
      </c>
      <c r="M359" s="19" t="str">
        <f t="shared" si="45"/>
        <v/>
      </c>
      <c r="N359" s="20">
        <f>HLOOKUP($P$1,'Tableau 6'!$B$2:$Q$382,A359,FALSE)</f>
        <v>0.25473258606271715</v>
      </c>
      <c r="O359" s="19" t="str">
        <f t="shared" si="46"/>
        <v/>
      </c>
      <c r="P359" s="19" t="str">
        <f t="shared" si="47"/>
        <v/>
      </c>
    </row>
    <row r="360" spans="1:16" x14ac:dyDescent="0.35">
      <c r="A360" s="7">
        <f>'Tableau 6'!A358</f>
        <v>357</v>
      </c>
      <c r="B360" s="11" t="str">
        <f>'Tableau 6'!B358</f>
        <v>Oiseaux</v>
      </c>
      <c r="C360" s="15"/>
      <c r="D360" s="15"/>
      <c r="E360" s="15"/>
      <c r="F360" s="15"/>
      <c r="G360" s="12">
        <f t="shared" si="40"/>
        <v>0</v>
      </c>
      <c r="H360" s="12">
        <f t="shared" si="41"/>
        <v>0</v>
      </c>
      <c r="I360" s="13">
        <f t="shared" si="42"/>
        <v>0</v>
      </c>
      <c r="J360" s="13">
        <f t="shared" si="43"/>
        <v>0</v>
      </c>
      <c r="K360" s="14">
        <f>'Tableau 6'!P358</f>
        <v>2.6385654919150765</v>
      </c>
      <c r="L360" s="19" t="str">
        <f t="shared" si="44"/>
        <v/>
      </c>
      <c r="M360" s="19" t="str">
        <f t="shared" si="45"/>
        <v/>
      </c>
      <c r="N360" s="20">
        <f>HLOOKUP($P$1,'Tableau 6'!$B$2:$Q$382,A360,FALSE)</f>
        <v>2.5286082679846369</v>
      </c>
      <c r="O360" s="19" t="str">
        <f t="shared" si="46"/>
        <v/>
      </c>
      <c r="P360" s="19" t="str">
        <f t="shared" si="47"/>
        <v/>
      </c>
    </row>
    <row r="361" spans="1:16" x14ac:dyDescent="0.35">
      <c r="A361" s="7">
        <f>'Tableau 6'!A359</f>
        <v>358</v>
      </c>
      <c r="B361" s="11" t="str">
        <f>'Tableau 6'!B359</f>
        <v>Poisson ou aquarium*</v>
      </c>
      <c r="C361" s="15"/>
      <c r="D361" s="15"/>
      <c r="E361" s="15"/>
      <c r="F361" s="15"/>
      <c r="G361" s="12">
        <f t="shared" si="40"/>
        <v>0</v>
      </c>
      <c r="H361" s="12">
        <f t="shared" si="41"/>
        <v>0</v>
      </c>
      <c r="I361" s="13">
        <f t="shared" si="42"/>
        <v>0</v>
      </c>
      <c r="J361" s="13">
        <f t="shared" si="43"/>
        <v>0</v>
      </c>
      <c r="K361" s="14">
        <f>'Tableau 6'!P359</f>
        <v>4.5</v>
      </c>
      <c r="L361" s="19" t="str">
        <f t="shared" si="44"/>
        <v/>
      </c>
      <c r="M361" s="19" t="str">
        <f t="shared" si="45"/>
        <v/>
      </c>
      <c r="N361" s="20">
        <f>HLOOKUP($P$1,'Tableau 6'!$B$2:$Q$382,A361,FALSE)</f>
        <v>4.2</v>
      </c>
      <c r="O361" s="19" t="str">
        <f t="shared" si="46"/>
        <v/>
      </c>
      <c r="P361" s="19" t="str">
        <f t="shared" si="47"/>
        <v/>
      </c>
    </row>
    <row r="362" spans="1:16" ht="31.5" x14ac:dyDescent="0.35">
      <c r="A362" s="7">
        <f>'Tableau 6'!A360</f>
        <v>359</v>
      </c>
      <c r="B362" s="11" t="str">
        <f>'Tableau 6'!B360</f>
        <v>Manipulation d’excréments d’animaux de compagnie ou nettoyage de l’enclos pour animaux</v>
      </c>
      <c r="C362" s="15"/>
      <c r="D362" s="15"/>
      <c r="E362" s="15"/>
      <c r="F362" s="15"/>
      <c r="G362" s="12">
        <f t="shared" si="40"/>
        <v>0</v>
      </c>
      <c r="H362" s="12">
        <f t="shared" si="41"/>
        <v>0</v>
      </c>
      <c r="I362" s="13">
        <f t="shared" si="42"/>
        <v>0</v>
      </c>
      <c r="J362" s="13">
        <f t="shared" si="43"/>
        <v>0</v>
      </c>
      <c r="K362" s="14">
        <f>'Tableau 6'!P360</f>
        <v>33.461068971448476</v>
      </c>
      <c r="L362" s="19" t="str">
        <f t="shared" si="44"/>
        <v/>
      </c>
      <c r="M362" s="19" t="str">
        <f t="shared" si="45"/>
        <v/>
      </c>
      <c r="N362" s="20">
        <f>HLOOKUP($P$1,'Tableau 6'!$B$2:$Q$382,A362,FALSE)</f>
        <v>33.69862740492318</v>
      </c>
      <c r="O362" s="19" t="str">
        <f t="shared" si="46"/>
        <v/>
      </c>
      <c r="P362" s="19" t="str">
        <f t="shared" si="47"/>
        <v/>
      </c>
    </row>
    <row r="363" spans="1:16" ht="21" x14ac:dyDescent="0.35">
      <c r="A363" s="7">
        <f>'Tableau 6'!A361</f>
        <v>360</v>
      </c>
      <c r="B363" s="11" t="str">
        <f>'Tableau 6'!B361</f>
        <v>Contact avec un animal de compagnie souffrant de diarrhée</v>
      </c>
      <c r="C363" s="15"/>
      <c r="D363" s="15"/>
      <c r="E363" s="15"/>
      <c r="F363" s="15"/>
      <c r="G363" s="12">
        <f t="shared" si="40"/>
        <v>0</v>
      </c>
      <c r="H363" s="12">
        <f t="shared" si="41"/>
        <v>0</v>
      </c>
      <c r="I363" s="13">
        <f t="shared" si="42"/>
        <v>0</v>
      </c>
      <c r="J363" s="13">
        <f t="shared" si="43"/>
        <v>0</v>
      </c>
      <c r="K363" s="14">
        <f>'Tableau 6'!P361</f>
        <v>2.536932889993353</v>
      </c>
      <c r="L363" s="19" t="str">
        <f t="shared" si="44"/>
        <v/>
      </c>
      <c r="M363" s="19" t="str">
        <f t="shared" si="45"/>
        <v/>
      </c>
      <c r="N363" s="20">
        <f>HLOOKUP($P$1,'Tableau 6'!$B$2:$Q$382,A363,FALSE)</f>
        <v>3.048843650813529</v>
      </c>
      <c r="O363" s="19" t="str">
        <f t="shared" si="46"/>
        <v/>
      </c>
      <c r="P363" s="19" t="str">
        <f t="shared" si="47"/>
        <v/>
      </c>
    </row>
    <row r="364" spans="1:16" ht="21" x14ac:dyDescent="0.35">
      <c r="A364" s="7">
        <f>'Tableau 6'!A362</f>
        <v>361</v>
      </c>
      <c r="B364" s="11" t="str">
        <f>'Tableau 6'!B362</f>
        <v>Manipulation d’aliments et de gâteries pour animaux de compagnie</v>
      </c>
      <c r="C364" s="15"/>
      <c r="D364" s="15"/>
      <c r="E364" s="15"/>
      <c r="F364" s="15"/>
      <c r="G364" s="12">
        <f t="shared" si="40"/>
        <v>0</v>
      </c>
      <c r="H364" s="12">
        <f t="shared" si="41"/>
        <v>0</v>
      </c>
      <c r="I364" s="13">
        <f t="shared" si="42"/>
        <v>0</v>
      </c>
      <c r="J364" s="13">
        <f t="shared" si="43"/>
        <v>0</v>
      </c>
      <c r="K364" s="14">
        <f>'Tableau 6'!P362</f>
        <v>48.572944340525062</v>
      </c>
      <c r="L364" s="19" t="str">
        <f t="shared" si="44"/>
        <v/>
      </c>
      <c r="M364" s="19" t="str">
        <f t="shared" si="45"/>
        <v/>
      </c>
      <c r="N364" s="20">
        <f>HLOOKUP($P$1,'Tableau 6'!$B$2:$Q$382,A364,FALSE)</f>
        <v>50.04127053912655</v>
      </c>
      <c r="O364" s="19" t="str">
        <f t="shared" si="46"/>
        <v/>
      </c>
      <c r="P364" s="19" t="str">
        <f t="shared" si="47"/>
        <v/>
      </c>
    </row>
    <row r="365" spans="1:16" x14ac:dyDescent="0.35">
      <c r="A365" s="7">
        <f>'Tableau 6'!A363</f>
        <v>362</v>
      </c>
      <c r="B365" s="11" t="str">
        <f>'Tableau 6'!B363</f>
        <v>Aliments secs pour animaux de compagnie</v>
      </c>
      <c r="C365" s="15"/>
      <c r="D365" s="15"/>
      <c r="E365" s="15"/>
      <c r="F365" s="15"/>
      <c r="G365" s="12">
        <f t="shared" si="40"/>
        <v>0</v>
      </c>
      <c r="H365" s="12">
        <f t="shared" si="41"/>
        <v>0</v>
      </c>
      <c r="I365" s="13">
        <f t="shared" si="42"/>
        <v>0</v>
      </c>
      <c r="J365" s="13">
        <f t="shared" si="43"/>
        <v>0</v>
      </c>
      <c r="K365" s="14">
        <f>'Tableau 6'!P363</f>
        <v>45.006635501093648</v>
      </c>
      <c r="L365" s="19" t="str">
        <f t="shared" si="44"/>
        <v/>
      </c>
      <c r="M365" s="19" t="str">
        <f t="shared" si="45"/>
        <v/>
      </c>
      <c r="N365" s="20">
        <f>HLOOKUP($P$1,'Tableau 6'!$B$2:$Q$382,A365,FALSE)</f>
        <v>45.325414330932531</v>
      </c>
      <c r="O365" s="19" t="str">
        <f t="shared" si="46"/>
        <v/>
      </c>
      <c r="P365" s="19" t="str">
        <f t="shared" si="47"/>
        <v/>
      </c>
    </row>
    <row r="366" spans="1:16" ht="21" x14ac:dyDescent="0.35">
      <c r="A366" s="7">
        <f>'Tableau 6'!A364</f>
        <v>363</v>
      </c>
      <c r="B366" s="11" t="str">
        <f>'Tableau 6'!B364</f>
        <v>Manipulation d'aliments en conserve ou humides pour animaux de compagnie*</v>
      </c>
      <c r="C366" s="15"/>
      <c r="D366" s="15"/>
      <c r="E366" s="15"/>
      <c r="F366" s="15"/>
      <c r="G366" s="12">
        <f t="shared" si="40"/>
        <v>0</v>
      </c>
      <c r="H366" s="12">
        <f t="shared" si="41"/>
        <v>0</v>
      </c>
      <c r="I366" s="13">
        <f t="shared" si="42"/>
        <v>0</v>
      </c>
      <c r="J366" s="13">
        <f t="shared" si="43"/>
        <v>0</v>
      </c>
      <c r="K366" s="14">
        <f>'Tableau 6'!P364</f>
        <v>12.1</v>
      </c>
      <c r="L366" s="19" t="str">
        <f t="shared" si="44"/>
        <v/>
      </c>
      <c r="M366" s="19" t="str">
        <f t="shared" si="45"/>
        <v/>
      </c>
      <c r="N366" s="20">
        <f>HLOOKUP($P$1,'Tableau 6'!$B$2:$Q$382,A366,FALSE)</f>
        <v>12.9</v>
      </c>
      <c r="O366" s="19" t="str">
        <f t="shared" si="46"/>
        <v/>
      </c>
      <c r="P366" s="19" t="str">
        <f t="shared" si="47"/>
        <v/>
      </c>
    </row>
    <row r="367" spans="1:16" x14ac:dyDescent="0.35">
      <c r="A367" s="7">
        <f>'Tableau 6'!A365</f>
        <v>364</v>
      </c>
      <c r="B367" s="11" t="str">
        <f>'Tableau 6'!B365</f>
        <v>Aliments crus pour animaux de compagnie</v>
      </c>
      <c r="C367" s="15"/>
      <c r="D367" s="15"/>
      <c r="E367" s="15"/>
      <c r="F367" s="15"/>
      <c r="G367" s="12">
        <f t="shared" si="40"/>
        <v>0</v>
      </c>
      <c r="H367" s="12">
        <f t="shared" si="41"/>
        <v>0</v>
      </c>
      <c r="I367" s="13">
        <f t="shared" si="42"/>
        <v>0</v>
      </c>
      <c r="J367" s="13">
        <f t="shared" si="43"/>
        <v>0</v>
      </c>
      <c r="K367" s="14">
        <f>'Tableau 6'!P365</f>
        <v>6.1022649684856587</v>
      </c>
      <c r="L367" s="19" t="str">
        <f t="shared" si="44"/>
        <v/>
      </c>
      <c r="M367" s="19" t="str">
        <f t="shared" si="45"/>
        <v/>
      </c>
      <c r="N367" s="20">
        <f>HLOOKUP($P$1,'Tableau 6'!$B$2:$Q$382,A367,FALSE)</f>
        <v>8.1826751500568857</v>
      </c>
      <c r="O367" s="19" t="str">
        <f t="shared" si="46"/>
        <v/>
      </c>
      <c r="P367" s="19" t="str">
        <f t="shared" si="47"/>
        <v/>
      </c>
    </row>
    <row r="368" spans="1:16" x14ac:dyDescent="0.35">
      <c r="A368" s="7">
        <f>'Tableau 6'!A366</f>
        <v>365</v>
      </c>
      <c r="B368" s="11" t="str">
        <f>'Tableau 6'!B366</f>
        <v>Produits crus dérivés de parties d’animaux</v>
      </c>
      <c r="C368" s="15"/>
      <c r="D368" s="15"/>
      <c r="E368" s="15"/>
      <c r="F368" s="15"/>
      <c r="G368" s="12">
        <f t="shared" si="40"/>
        <v>0</v>
      </c>
      <c r="H368" s="12">
        <f t="shared" si="41"/>
        <v>0</v>
      </c>
      <c r="I368" s="13">
        <f t="shared" si="42"/>
        <v>0</v>
      </c>
      <c r="J368" s="13">
        <f t="shared" si="43"/>
        <v>0</v>
      </c>
      <c r="K368" s="14">
        <f>'Tableau 6'!P366</f>
        <v>7.3401227920500478</v>
      </c>
      <c r="L368" s="19" t="str">
        <f t="shared" si="44"/>
        <v/>
      </c>
      <c r="M368" s="19" t="str">
        <f t="shared" si="45"/>
        <v/>
      </c>
      <c r="N368" s="20">
        <f>HLOOKUP($P$1,'Tableau 6'!$B$2:$Q$382,A368,FALSE)</f>
        <v>10.994678155985389</v>
      </c>
      <c r="O368" s="19" t="str">
        <f t="shared" si="46"/>
        <v/>
      </c>
      <c r="P368" s="19" t="str">
        <f t="shared" si="47"/>
        <v/>
      </c>
    </row>
    <row r="369" spans="1:16" x14ac:dyDescent="0.35">
      <c r="A369" s="7">
        <f>'Tableau 6'!A367</f>
        <v>366</v>
      </c>
      <c r="B369" s="11" t="str">
        <f>'Tableau 6'!B367</f>
        <v>Friandises transformées pour animaux</v>
      </c>
      <c r="C369" s="15"/>
      <c r="D369" s="15"/>
      <c r="E369" s="15"/>
      <c r="F369" s="15"/>
      <c r="G369" s="12">
        <f t="shared" si="40"/>
        <v>0</v>
      </c>
      <c r="H369" s="12">
        <f t="shared" si="41"/>
        <v>0</v>
      </c>
      <c r="I369" s="13">
        <f t="shared" si="42"/>
        <v>0</v>
      </c>
      <c r="J369" s="13">
        <f t="shared" si="43"/>
        <v>0</v>
      </c>
      <c r="K369" s="14">
        <f>'Tableau 6'!P367</f>
        <v>28.767190262679819</v>
      </c>
      <c r="L369" s="19" t="str">
        <f t="shared" si="44"/>
        <v/>
      </c>
      <c r="M369" s="19" t="str">
        <f t="shared" si="45"/>
        <v/>
      </c>
      <c r="N369" s="20">
        <f>HLOOKUP($P$1,'Tableau 6'!$B$2:$Q$382,A369,FALSE)</f>
        <v>31.555523652265432</v>
      </c>
      <c r="O369" s="19" t="str">
        <f t="shared" si="46"/>
        <v/>
      </c>
      <c r="P369" s="19" t="str">
        <f t="shared" si="47"/>
        <v/>
      </c>
    </row>
    <row r="370" spans="1:16" x14ac:dyDescent="0.35">
      <c r="A370" s="7">
        <f>'Tableau 6'!A368</f>
        <v>367</v>
      </c>
      <c r="B370" s="11" t="str">
        <f>'Tableau 6'!B368</f>
        <v>Rongeurs servant à nourrir des reptiles</v>
      </c>
      <c r="C370" s="15"/>
      <c r="D370" s="15"/>
      <c r="E370" s="15"/>
      <c r="F370" s="15"/>
      <c r="G370" s="12">
        <f t="shared" si="40"/>
        <v>0</v>
      </c>
      <c r="H370" s="12">
        <f t="shared" si="41"/>
        <v>0</v>
      </c>
      <c r="I370" s="13">
        <f t="shared" si="42"/>
        <v>0</v>
      </c>
      <c r="J370" s="13">
        <f t="shared" si="43"/>
        <v>0</v>
      </c>
      <c r="K370" s="14">
        <f>'Tableau 6'!P368</f>
        <v>0.39144815501131758</v>
      </c>
      <c r="L370" s="19" t="str">
        <f t="shared" si="44"/>
        <v/>
      </c>
      <c r="M370" s="19" t="str">
        <f t="shared" si="45"/>
        <v/>
      </c>
      <c r="N370" s="20">
        <f>HLOOKUP($P$1,'Tableau 6'!$B$2:$Q$382,A370,FALSE)</f>
        <v>0.523938646196899</v>
      </c>
      <c r="O370" s="19" t="str">
        <f t="shared" si="46"/>
        <v/>
      </c>
      <c r="P370" s="19" t="str">
        <f t="shared" si="47"/>
        <v/>
      </c>
    </row>
    <row r="371" spans="1:16" ht="21" x14ac:dyDescent="0.35">
      <c r="A371" s="7">
        <f>'Tableau 6'!A369</f>
        <v>368</v>
      </c>
      <c r="B371" s="11" t="str">
        <f>'Tableau 6'!B369</f>
        <v>Manipulation de rongeurs ou d'insectes pour reptiles*</v>
      </c>
      <c r="C371" s="15"/>
      <c r="D371" s="15"/>
      <c r="E371" s="15"/>
      <c r="F371" s="15"/>
      <c r="G371" s="12">
        <f t="shared" si="40"/>
        <v>0</v>
      </c>
      <c r="H371" s="12">
        <f t="shared" si="41"/>
        <v>0</v>
      </c>
      <c r="I371" s="13">
        <f t="shared" si="42"/>
        <v>0</v>
      </c>
      <c r="J371" s="13">
        <f t="shared" si="43"/>
        <v>0</v>
      </c>
      <c r="K371" s="14">
        <f>'Tableau 6'!P369</f>
        <v>1.3</v>
      </c>
      <c r="L371" s="19" t="str">
        <f t="shared" si="44"/>
        <v/>
      </c>
      <c r="M371" s="19" t="str">
        <f t="shared" si="45"/>
        <v/>
      </c>
      <c r="N371" s="20">
        <f>HLOOKUP($P$1,'Tableau 6'!$B$2:$Q$382,A371,FALSE)</f>
        <v>0.8</v>
      </c>
      <c r="O371" s="19" t="str">
        <f t="shared" si="46"/>
        <v/>
      </c>
      <c r="P371" s="19" t="str">
        <f t="shared" si="47"/>
        <v/>
      </c>
    </row>
    <row r="372" spans="1:16" ht="21" x14ac:dyDescent="0.35">
      <c r="A372" s="7">
        <f>'Tableau 6'!A370</f>
        <v>369</v>
      </c>
      <c r="B372" s="11" t="str">
        <f>'Tableau 6'!B370</f>
        <v>Manipulé des animaux de la ferme / du bétail ou leurs déchets</v>
      </c>
      <c r="C372" s="15"/>
      <c r="D372" s="15"/>
      <c r="E372" s="15"/>
      <c r="F372" s="15"/>
      <c r="G372" s="12">
        <f t="shared" si="40"/>
        <v>0</v>
      </c>
      <c r="H372" s="12">
        <f t="shared" si="41"/>
        <v>0</v>
      </c>
      <c r="I372" s="13">
        <f t="shared" si="42"/>
        <v>0</v>
      </c>
      <c r="J372" s="13">
        <f t="shared" si="43"/>
        <v>0</v>
      </c>
      <c r="K372" s="14">
        <f>'Tableau 6'!P370</f>
        <v>7.0498913324794215</v>
      </c>
      <c r="L372" s="19" t="str">
        <f t="shared" si="44"/>
        <v/>
      </c>
      <c r="M372" s="19" t="str">
        <f t="shared" si="45"/>
        <v/>
      </c>
      <c r="N372" s="20">
        <f>HLOOKUP($P$1,'Tableau 6'!$B$2:$Q$382,A372,FALSE)</f>
        <v>6.9088803804142618</v>
      </c>
      <c r="O372" s="19" t="str">
        <f t="shared" si="46"/>
        <v/>
      </c>
      <c r="P372" s="19" t="str">
        <f t="shared" si="47"/>
        <v/>
      </c>
    </row>
    <row r="373" spans="1:16" x14ac:dyDescent="0.35">
      <c r="A373" s="7">
        <f>'Tableau 6'!A371</f>
        <v>370</v>
      </c>
      <c r="B373" s="11" t="str">
        <f>'Tableau 6'!B371</f>
        <v>Bovins</v>
      </c>
      <c r="C373" s="15"/>
      <c r="D373" s="15"/>
      <c r="E373" s="15"/>
      <c r="F373" s="15"/>
      <c r="G373" s="12">
        <f t="shared" si="40"/>
        <v>0</v>
      </c>
      <c r="H373" s="12">
        <f t="shared" si="41"/>
        <v>0</v>
      </c>
      <c r="I373" s="13">
        <f t="shared" si="42"/>
        <v>0</v>
      </c>
      <c r="J373" s="13">
        <f t="shared" si="43"/>
        <v>0</v>
      </c>
      <c r="K373" s="14">
        <f>'Tableau 6'!P371</f>
        <v>2.0192463272674672</v>
      </c>
      <c r="L373" s="19" t="str">
        <f t="shared" si="44"/>
        <v/>
      </c>
      <c r="M373" s="19" t="str">
        <f t="shared" si="45"/>
        <v/>
      </c>
      <c r="N373" s="20">
        <f>HLOOKUP($P$1,'Tableau 6'!$B$2:$Q$382,A373,FALSE)</f>
        <v>1.9720283396956231</v>
      </c>
      <c r="O373" s="19" t="str">
        <f t="shared" si="46"/>
        <v/>
      </c>
      <c r="P373" s="19" t="str">
        <f t="shared" si="47"/>
        <v/>
      </c>
    </row>
    <row r="374" spans="1:16" x14ac:dyDescent="0.35">
      <c r="A374" s="7">
        <f>'Tableau 6'!A372</f>
        <v>371</v>
      </c>
      <c r="B374" s="11" t="str">
        <f>'Tableau 6'!B372</f>
        <v>Volaille</v>
      </c>
      <c r="C374" s="15"/>
      <c r="D374" s="15"/>
      <c r="E374" s="15"/>
      <c r="F374" s="15"/>
      <c r="G374" s="12">
        <f t="shared" si="40"/>
        <v>0</v>
      </c>
      <c r="H374" s="12">
        <f t="shared" si="41"/>
        <v>0</v>
      </c>
      <c r="I374" s="13">
        <f t="shared" si="42"/>
        <v>0</v>
      </c>
      <c r="J374" s="13">
        <f t="shared" si="43"/>
        <v>0</v>
      </c>
      <c r="K374" s="14">
        <f>'Tableau 6'!P372</f>
        <v>3.2645475285171428</v>
      </c>
      <c r="L374" s="19" t="str">
        <f t="shared" si="44"/>
        <v/>
      </c>
      <c r="M374" s="19" t="str">
        <f t="shared" si="45"/>
        <v/>
      </c>
      <c r="N374" s="20">
        <f>HLOOKUP($P$1,'Tableau 6'!$B$2:$Q$382,A374,FALSE)</f>
        <v>2.4047807917434043</v>
      </c>
      <c r="O374" s="19" t="str">
        <f t="shared" si="46"/>
        <v/>
      </c>
      <c r="P374" s="19" t="str">
        <f t="shared" si="47"/>
        <v/>
      </c>
    </row>
    <row r="375" spans="1:16" x14ac:dyDescent="0.35">
      <c r="A375" s="7">
        <f>'Tableau 6'!A373</f>
        <v>372</v>
      </c>
      <c r="B375" s="11" t="str">
        <f>'Tableau 6'!B373</f>
        <v>Cochon</v>
      </c>
      <c r="C375" s="15"/>
      <c r="D375" s="15"/>
      <c r="E375" s="15"/>
      <c r="F375" s="15"/>
      <c r="G375" s="12">
        <f t="shared" si="40"/>
        <v>0</v>
      </c>
      <c r="H375" s="12">
        <f t="shared" si="41"/>
        <v>0</v>
      </c>
      <c r="I375" s="13">
        <f t="shared" si="42"/>
        <v>0</v>
      </c>
      <c r="J375" s="13">
        <f t="shared" si="43"/>
        <v>0</v>
      </c>
      <c r="K375" s="14">
        <f>'Tableau 6'!P373</f>
        <v>0.76794044903708558</v>
      </c>
      <c r="L375" s="19" t="str">
        <f t="shared" si="44"/>
        <v/>
      </c>
      <c r="M375" s="19" t="str">
        <f t="shared" si="45"/>
        <v/>
      </c>
      <c r="N375" s="20">
        <f>HLOOKUP($P$1,'Tableau 6'!$B$2:$Q$382,A375,FALSE)</f>
        <v>0.84914088617014483</v>
      </c>
      <c r="O375" s="19" t="str">
        <f t="shared" si="46"/>
        <v/>
      </c>
      <c r="P375" s="19" t="str">
        <f t="shared" si="47"/>
        <v/>
      </c>
    </row>
    <row r="376" spans="1:16" x14ac:dyDescent="0.35">
      <c r="A376" s="7">
        <f>'Tableau 6'!A374</f>
        <v>373</v>
      </c>
      <c r="B376" s="11" t="str">
        <f>'Tableau 6'!B374</f>
        <v>Mouton ou chèvre</v>
      </c>
      <c r="C376" s="15"/>
      <c r="D376" s="15"/>
      <c r="E376" s="15"/>
      <c r="F376" s="15"/>
      <c r="G376" s="12">
        <f t="shared" si="40"/>
        <v>0</v>
      </c>
      <c r="H376" s="12">
        <f t="shared" si="41"/>
        <v>0</v>
      </c>
      <c r="I376" s="13">
        <f t="shared" si="42"/>
        <v>0</v>
      </c>
      <c r="J376" s="13">
        <f t="shared" si="43"/>
        <v>0</v>
      </c>
      <c r="K376" s="14">
        <f>'Tableau 6'!P374</f>
        <v>1.6445597956513298</v>
      </c>
      <c r="L376" s="19" t="str">
        <f t="shared" si="44"/>
        <v/>
      </c>
      <c r="M376" s="19" t="str">
        <f t="shared" si="45"/>
        <v/>
      </c>
      <c r="N376" s="20">
        <f>HLOOKUP($P$1,'Tableau 6'!$B$2:$Q$382,A376,FALSE)</f>
        <v>1.6145882336865531</v>
      </c>
      <c r="O376" s="19" t="str">
        <f t="shared" si="46"/>
        <v/>
      </c>
      <c r="P376" s="19" t="str">
        <f t="shared" si="47"/>
        <v/>
      </c>
    </row>
    <row r="377" spans="1:16" x14ac:dyDescent="0.35">
      <c r="A377" s="7">
        <f>'Tableau 6'!A375</f>
        <v>374</v>
      </c>
      <c r="B377" s="11" t="str">
        <f>'Tableau 6'!B375</f>
        <v>Cheval*</v>
      </c>
      <c r="C377" s="15"/>
      <c r="D377" s="15"/>
      <c r="E377" s="15"/>
      <c r="F377" s="15"/>
      <c r="G377" s="12">
        <f t="shared" si="40"/>
        <v>0</v>
      </c>
      <c r="H377" s="12">
        <f t="shared" si="41"/>
        <v>0</v>
      </c>
      <c r="I377" s="13">
        <f t="shared" si="42"/>
        <v>0</v>
      </c>
      <c r="J377" s="13">
        <f t="shared" si="43"/>
        <v>0</v>
      </c>
      <c r="K377" s="14">
        <f>'Tableau 6'!P375</f>
        <v>0</v>
      </c>
      <c r="L377" s="19" t="str">
        <f t="shared" si="44"/>
        <v/>
      </c>
      <c r="M377" s="19" t="str">
        <f t="shared" si="45"/>
        <v/>
      </c>
      <c r="N377" s="20">
        <f>HLOOKUP($P$1,'Tableau 6'!$B$2:$Q$382,A377,FALSE)</f>
        <v>0</v>
      </c>
      <c r="O377" s="19" t="str">
        <f t="shared" si="46"/>
        <v/>
      </c>
      <c r="P377" s="19" t="str">
        <f t="shared" si="47"/>
        <v/>
      </c>
    </row>
    <row r="378" spans="1:16" ht="21" x14ac:dyDescent="0.35">
      <c r="A378" s="7">
        <f>'Tableau 6'!A376</f>
        <v>375</v>
      </c>
      <c r="B378" s="11" t="str">
        <f>'Tableau 6'!B376</f>
        <v>Vivre sur une ferme ou une propriété de campagne</v>
      </c>
      <c r="C378" s="15"/>
      <c r="D378" s="15"/>
      <c r="E378" s="15"/>
      <c r="F378" s="15"/>
      <c r="G378" s="12">
        <f t="shared" si="40"/>
        <v>0</v>
      </c>
      <c r="H378" s="12">
        <f t="shared" si="41"/>
        <v>0</v>
      </c>
      <c r="I378" s="13">
        <f t="shared" si="42"/>
        <v>0</v>
      </c>
      <c r="J378" s="13">
        <f t="shared" si="43"/>
        <v>0</v>
      </c>
      <c r="K378" s="14">
        <f>'Tableau 6'!P376</f>
        <v>9.5489593770566277</v>
      </c>
      <c r="L378" s="19" t="str">
        <f t="shared" si="44"/>
        <v/>
      </c>
      <c r="M378" s="19" t="str">
        <f t="shared" si="45"/>
        <v/>
      </c>
      <c r="N378" s="20">
        <f>HLOOKUP($P$1,'Tableau 6'!$B$2:$Q$382,A378,FALSE)</f>
        <v>8.9485723357758484</v>
      </c>
      <c r="O378" s="19" t="str">
        <f t="shared" si="46"/>
        <v/>
      </c>
      <c r="P378" s="19" t="str">
        <f t="shared" si="47"/>
        <v/>
      </c>
    </row>
    <row r="379" spans="1:16" ht="21" x14ac:dyDescent="0.35">
      <c r="A379" s="7">
        <f>'Tableau 6'!A377</f>
        <v>376</v>
      </c>
      <c r="B379" s="11" t="str">
        <f>'Tableau 6'!B377</f>
        <v>Visite ou travail à la ferme, au zoo pour enfants ou à la foire</v>
      </c>
      <c r="C379" s="15"/>
      <c r="D379" s="15"/>
      <c r="E379" s="15"/>
      <c r="F379" s="15"/>
      <c r="G379" s="12">
        <f t="shared" si="40"/>
        <v>0</v>
      </c>
      <c r="H379" s="12">
        <f t="shared" si="41"/>
        <v>0</v>
      </c>
      <c r="I379" s="13">
        <f t="shared" si="42"/>
        <v>0</v>
      </c>
      <c r="J379" s="13">
        <f t="shared" si="43"/>
        <v>0</v>
      </c>
      <c r="K379" s="14">
        <f>'Tableau 6'!P377</f>
        <v>5.3178770852774369</v>
      </c>
      <c r="L379" s="19" t="str">
        <f t="shared" si="44"/>
        <v/>
      </c>
      <c r="M379" s="19" t="str">
        <f t="shared" si="45"/>
        <v/>
      </c>
      <c r="N379" s="20">
        <f>HLOOKUP($P$1,'Tableau 6'!$B$2:$Q$382,A379,FALSE)</f>
        <v>5.6720610491317442</v>
      </c>
      <c r="O379" s="19" t="str">
        <f t="shared" si="46"/>
        <v/>
      </c>
      <c r="P379" s="19" t="str">
        <f t="shared" si="47"/>
        <v/>
      </c>
    </row>
    <row r="380" spans="1:16" x14ac:dyDescent="0.35">
      <c r="A380" s="7">
        <f>'Tableau 6'!A378</f>
        <v>377</v>
      </c>
      <c r="B380" s="11" t="str">
        <f>'Tableau 6'!B378</f>
        <v>Visite d'un zoo pour enfants*</v>
      </c>
      <c r="C380" s="15"/>
      <c r="D380" s="15"/>
      <c r="E380" s="15"/>
      <c r="F380" s="15"/>
      <c r="G380" s="12">
        <f t="shared" si="40"/>
        <v>0</v>
      </c>
      <c r="H380" s="12">
        <f t="shared" si="41"/>
        <v>0</v>
      </c>
      <c r="I380" s="13">
        <f t="shared" si="42"/>
        <v>0</v>
      </c>
      <c r="J380" s="13">
        <f t="shared" si="43"/>
        <v>0</v>
      </c>
      <c r="K380" s="14">
        <f>'Tableau 6'!P378</f>
        <v>1.1000000000000001</v>
      </c>
      <c r="L380" s="19" t="str">
        <f t="shared" si="44"/>
        <v/>
      </c>
      <c r="M380" s="19" t="str">
        <f t="shared" si="45"/>
        <v/>
      </c>
      <c r="N380" s="20">
        <f>HLOOKUP($P$1,'Tableau 6'!$B$2:$Q$382,A380,FALSE)</f>
        <v>0.7</v>
      </c>
      <c r="O380" s="19" t="str">
        <f t="shared" si="46"/>
        <v/>
      </c>
      <c r="P380" s="19" t="str">
        <f t="shared" si="47"/>
        <v/>
      </c>
    </row>
    <row r="381" spans="1:16" x14ac:dyDescent="0.35">
      <c r="A381" s="7">
        <f>'Tableau 6'!A379</f>
        <v>378</v>
      </c>
      <c r="B381" s="11" t="str">
        <f>'Tableau 6'!B379</f>
        <v>Visite d'une ferme ou d'une grange*</v>
      </c>
      <c r="C381" s="15"/>
      <c r="D381" s="15"/>
      <c r="E381" s="15"/>
      <c r="F381" s="15"/>
      <c r="G381" s="12">
        <f t="shared" si="40"/>
        <v>0</v>
      </c>
      <c r="H381" s="12">
        <f t="shared" si="41"/>
        <v>0</v>
      </c>
      <c r="I381" s="13">
        <f t="shared" si="42"/>
        <v>0</v>
      </c>
      <c r="J381" s="13">
        <f t="shared" si="43"/>
        <v>0</v>
      </c>
      <c r="K381" s="14">
        <f>'Tableau 6'!P379</f>
        <v>6.9</v>
      </c>
      <c r="L381" s="19" t="str">
        <f t="shared" si="44"/>
        <v/>
      </c>
      <c r="M381" s="19" t="str">
        <f t="shared" si="45"/>
        <v/>
      </c>
      <c r="N381" s="20">
        <f>HLOOKUP($P$1,'Tableau 6'!$B$2:$Q$382,A381,FALSE)</f>
        <v>10</v>
      </c>
      <c r="O381" s="19" t="str">
        <f t="shared" si="46"/>
        <v/>
      </c>
      <c r="P381" s="19" t="str">
        <f t="shared" si="47"/>
        <v/>
      </c>
    </row>
    <row r="382" spans="1:16" x14ac:dyDescent="0.35">
      <c r="A382" s="7">
        <f>'Tableau 6'!A380</f>
        <v>379</v>
      </c>
      <c r="B382" s="11" t="str">
        <f>'Tableau 6'!B380</f>
        <v>Visite d'une foire agricole*</v>
      </c>
      <c r="C382" s="15"/>
      <c r="D382" s="15"/>
      <c r="E382" s="15"/>
      <c r="F382" s="15"/>
      <c r="G382" s="12">
        <f t="shared" si="40"/>
        <v>0</v>
      </c>
      <c r="H382" s="12">
        <f t="shared" si="41"/>
        <v>0</v>
      </c>
      <c r="I382" s="13">
        <f t="shared" si="42"/>
        <v>0</v>
      </c>
      <c r="J382" s="13">
        <f t="shared" si="43"/>
        <v>0</v>
      </c>
      <c r="K382" s="14">
        <f>'Tableau 6'!P380</f>
        <v>1.3</v>
      </c>
      <c r="L382" s="19" t="str">
        <f t="shared" si="44"/>
        <v/>
      </c>
      <c r="M382" s="19" t="str">
        <f t="shared" si="45"/>
        <v/>
      </c>
      <c r="N382" s="20">
        <f>HLOOKUP($P$1,'Tableau 6'!$B$2:$Q$382,A382,FALSE)</f>
        <v>2.5</v>
      </c>
      <c r="O382" s="19" t="str">
        <f t="shared" si="46"/>
        <v/>
      </c>
      <c r="P382" s="19" t="str">
        <f t="shared" si="47"/>
        <v/>
      </c>
    </row>
    <row r="383" spans="1:16" x14ac:dyDescent="0.35">
      <c r="A383" s="7">
        <f>'Tableau 6'!A381</f>
        <v>380</v>
      </c>
      <c r="B383" s="11" t="str">
        <f>'Tableau 6'!B381</f>
        <v>Visite d'une animalerie*</v>
      </c>
      <c r="C383" s="15"/>
      <c r="D383" s="15"/>
      <c r="E383" s="15"/>
      <c r="F383" s="15"/>
      <c r="G383" s="12">
        <f t="shared" si="40"/>
        <v>0</v>
      </c>
      <c r="H383" s="12">
        <f t="shared" si="41"/>
        <v>0</v>
      </c>
      <c r="I383" s="13">
        <f t="shared" si="42"/>
        <v>0</v>
      </c>
      <c r="J383" s="13">
        <f t="shared" si="43"/>
        <v>0</v>
      </c>
      <c r="K383" s="14">
        <f>'Tableau 6'!P381</f>
        <v>4.5</v>
      </c>
      <c r="L383" s="19" t="str">
        <f t="shared" si="44"/>
        <v/>
      </c>
      <c r="M383" s="19" t="str">
        <f t="shared" si="45"/>
        <v/>
      </c>
      <c r="N383" s="20">
        <f>HLOOKUP($P$1,'Tableau 6'!$B$2:$Q$382,A383,FALSE)</f>
        <v>5.3</v>
      </c>
      <c r="O383" s="19" t="str">
        <f t="shared" si="46"/>
        <v/>
      </c>
      <c r="P383" s="19" t="str">
        <f t="shared" si="47"/>
        <v/>
      </c>
    </row>
    <row r="384" spans="1:16" x14ac:dyDescent="0.35">
      <c r="A384" s="7">
        <f>'Tableau 6'!A382</f>
        <v>381</v>
      </c>
      <c r="B384" s="11">
        <f>'Tableau 6'!B382</f>
        <v>0</v>
      </c>
      <c r="C384" s="15"/>
      <c r="D384" s="15"/>
      <c r="E384" s="15"/>
      <c r="F384" s="15"/>
      <c r="G384" s="12">
        <f>C384+D384</f>
        <v>0</v>
      </c>
      <c r="H384" s="12">
        <f>C384+D384+E384</f>
        <v>0</v>
      </c>
      <c r="I384" s="13">
        <f>IF((COUNTA(C384)=0),0,(C384)/(C384+E384))</f>
        <v>0</v>
      </c>
      <c r="J384" s="13">
        <f>IF((COUNTA(C384:D384)=0),0,(C384+D384)/(C384+D384+E384))</f>
        <v>0</v>
      </c>
      <c r="K384" s="14" t="str">
        <f>'Tableau 6'!P382</f>
        <v>no data</v>
      </c>
      <c r="L384" s="19" t="str">
        <f>IF(H384=0,"",(IF(AND($G384&lt;=$H384,$G384&gt;=0),BINOMDIST($G384,$H384,K384/100,0),"")))</f>
        <v/>
      </c>
      <c r="M384" s="19" t="str">
        <f>IF(H384=0,"",(IF(AND(L384&lt;=0.05,J384*100&gt;K384),"Alerte",IF(AND(L384&lt;=0.05,J384*100&lt;K384),"protecteur",""))))</f>
        <v/>
      </c>
      <c r="N384" s="20" t="str">
        <f>HLOOKUP($P$1,'Tableau 6'!$B$2:$Q$382,A384,FALSE)</f>
        <v>no data</v>
      </c>
      <c r="O384" s="19" t="str">
        <f>IF(H384=0,"",(IF(AND($G384&lt;=$H384,$G384&gt;=0),BINOMDIST($G384,$H384,N384/100,0),"")))</f>
        <v/>
      </c>
      <c r="P384" s="19" t="str">
        <f>IF(H384=0,"",(IF(AND(O384&lt;=0.05,J384*100&gt;N384),"Alerte",IF(AND(O384&lt;=0.05,J384*100&lt;N384),"protecteur",""))))</f>
        <v/>
      </c>
    </row>
  </sheetData>
  <sheetProtection sort="0" autoFilter="0"/>
  <protectedRanges>
    <protectedRange sqref="C6:F384" name="Range1_1"/>
    <protectedRange sqref="P1" name="Range2_1"/>
  </protectedRanges>
  <mergeCells count="28">
    <mergeCell ref="B74:P74"/>
    <mergeCell ref="B68:P68"/>
    <mergeCell ref="B54:P54"/>
    <mergeCell ref="B280:P280"/>
    <mergeCell ref="B277:P277"/>
    <mergeCell ref="B262:P262"/>
    <mergeCell ref="B253:P253"/>
    <mergeCell ref="B236:P236"/>
    <mergeCell ref="B217:P217"/>
    <mergeCell ref="B210:P210"/>
    <mergeCell ref="B191:P191"/>
    <mergeCell ref="B183:P183"/>
    <mergeCell ref="B168:P168"/>
    <mergeCell ref="B145:P145"/>
    <mergeCell ref="B348:P348"/>
    <mergeCell ref="B326:P326"/>
    <mergeCell ref="B306:P306"/>
    <mergeCell ref="B320:P320"/>
    <mergeCell ref="B312:P312"/>
    <mergeCell ref="N1:O1"/>
    <mergeCell ref="A3:A4"/>
    <mergeCell ref="B3:B4"/>
    <mergeCell ref="C3:F3"/>
    <mergeCell ref="G3:H3"/>
    <mergeCell ref="I3:J3"/>
    <mergeCell ref="K3:K4"/>
    <mergeCell ref="L3:M3"/>
    <mergeCell ref="O3:P3"/>
  </mergeCells>
  <conditionalFormatting sqref="L6:M53 L55:M67 L69:M73 L75:M144 L146:M167 L169:M182 L184:M190 L192:M209 L211:M216 L218:M235 L237:M252 L254:M261 L263:M276 L278:M279 L281:M305 L307:M311 L313:M319 L321:M325 L327:M347 L349:M384">
    <cfRule type="cellIs" dxfId="39" priority="7" operator="equal">
      <formula>"Alert"</formula>
    </cfRule>
    <cfRule type="containsBlanks" priority="8" stopIfTrue="1">
      <formula>LEN(TRIM(L6))=0</formula>
    </cfRule>
    <cfRule type="containsText" dxfId="38" priority="9" stopIfTrue="1" operator="containsText" text="no data">
      <formula>NOT(ISERROR(SEARCH("no data",L6)))</formula>
    </cfRule>
    <cfRule type="cellIs" dxfId="37" priority="10" operator="lessThan">
      <formula>0.05</formula>
    </cfRule>
  </conditionalFormatting>
  <conditionalFormatting sqref="M1:M53 P1:P53 M55:M67 P55:P67 M69:M73 P69:P73 M75:M144 P75:P144 M146:M167 P146:P167 M169:M182 P169:P182 M184:M190 P184:P190 M192:M209 P192:P209 M211:M216 P211:P216 M218:M235 P218:P235 M237:M252 P237:P252 M254:M261 P254:P261 M263:M276 P263:P276 M278:M279 P278:P279 M281:M305 P281:P305 M307:M311 P307:P311 M313:M319 P313:P319 M321:M325 P321:P325 M327:M347 P327:P347 M349:M384 P349:P384">
    <cfRule type="cellIs" dxfId="36" priority="1" operator="equal">
      <formula>"Alerte"</formula>
    </cfRule>
    <cfRule type="cellIs" dxfId="35" priority="2" operator="equal">
      <formula>"protecteur"</formula>
    </cfRule>
  </conditionalFormatting>
  <conditionalFormatting sqref="M4">
    <cfRule type="containsErrors" dxfId="34" priority="12" stopIfTrue="1">
      <formula>ISERROR(M4)</formula>
    </cfRule>
  </conditionalFormatting>
  <conditionalFormatting sqref="O6:P53 O55:P67 O69:P73 O75:P144 O146:P167 O169:P182 O184:P190 O192:P209 O211:P216 O218:P235 O237:P252 O254:P261 O263:P276 O278:P279 O281:P305 O307:P311 O313:P319 O321:P325 O327:P347 O349:P384">
    <cfRule type="cellIs" dxfId="33" priority="3" operator="equal">
      <formula>"Alert"</formula>
    </cfRule>
    <cfRule type="containsBlanks" priority="4" stopIfTrue="1">
      <formula>LEN(TRIM(O6))=0</formula>
    </cfRule>
    <cfRule type="containsText" dxfId="32" priority="5" stopIfTrue="1" operator="containsText" text="no data">
      <formula>NOT(ISERROR(SEARCH("no data",O6)))</formula>
    </cfRule>
    <cfRule type="cellIs" dxfId="31" priority="6" operator="lessThan">
      <formula>0.05</formula>
    </cfRule>
  </conditionalFormatting>
  <conditionalFormatting sqref="P1">
    <cfRule type="containsErrors" dxfId="30" priority="13" stopIfTrue="1">
      <formula>ISERROR(P1)</formula>
    </cfRule>
  </conditionalFormatting>
  <conditionalFormatting sqref="P4">
    <cfRule type="containsErrors" dxfId="29" priority="11" stopIfTrue="1">
      <formula>ISERROR(P4)</formula>
    </cfRule>
  </conditionalFormatting>
  <dataValidations count="1">
    <dataValidation type="list" allowBlank="1" showInputMessage="1" error="Must select from P/T list" prompt="Sélectionnez votre P-T" sqref="P1" xr:uid="{EF1E6AFA-8D55-4C1E-818A-066E29331D8D}">
      <formula1>Liste</formula1>
    </dataValidation>
  </dataValidations>
  <pageMargins left="0.7" right="0.7" top="0.75" bottom="0.75" header="0.3" footer="0.3"/>
  <pageSetup orientation="portrait" r:id="rId1"/>
  <headerFooter>
    <oddHeader>&amp;R&amp;"Calibri"&amp;12&amp;K000000 Unclassified / Non classifié&amp;1#_x000D_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E1"/>
  <sheetViews>
    <sheetView workbookViewId="0">
      <pane ySplit="1" topLeftCell="A2" activePane="bottomLeft" state="frozen"/>
      <selection pane="bottomLeft"/>
    </sheetView>
  </sheetViews>
  <sheetFormatPr defaultColWidth="16.453125" defaultRowHeight="10.5" x14ac:dyDescent="0.25"/>
  <cols>
    <col min="1" max="1" width="16.453125" style="54"/>
    <col min="2" max="5" width="10.54296875" style="56" customWidth="1"/>
    <col min="6" max="16384" width="16.453125" style="54"/>
  </cols>
  <sheetData>
    <row r="1" spans="1:5" x14ac:dyDescent="0.25">
      <c r="A1" s="53" t="s">
        <v>54</v>
      </c>
      <c r="B1" s="55" t="s">
        <v>55</v>
      </c>
      <c r="C1" s="55" t="s">
        <v>26</v>
      </c>
      <c r="D1" s="55" t="s">
        <v>56</v>
      </c>
      <c r="E1" s="55" t="s">
        <v>57</v>
      </c>
    </row>
  </sheetData>
  <pageMargins left="0.7" right="0.7" top="0.75" bottom="0.75" header="0.3" footer="0.3"/>
  <pageSetup orientation="portrait" r:id="rId1"/>
  <headerFooter>
    <oddHeader>&amp;R&amp;"Calibri"&amp;12&amp;K000000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Q449"/>
  <sheetViews>
    <sheetView zoomScale="160" zoomScaleNormal="160" workbookViewId="0">
      <pane ySplit="1" topLeftCell="A2" activePane="bottomLeft" state="frozen"/>
      <selection pane="bottomLeft" activeCell="A320" sqref="A320"/>
    </sheetView>
  </sheetViews>
  <sheetFormatPr defaultRowHeight="14.5" x14ac:dyDescent="0.35"/>
  <cols>
    <col min="1" max="1" width="12.54296875" style="187" customWidth="1"/>
    <col min="2" max="2" width="7.81640625" style="199" customWidth="1"/>
    <col min="3" max="3" width="26.453125" style="201" customWidth="1"/>
    <col min="4" max="4" width="26.453125" style="225" customWidth="1"/>
  </cols>
  <sheetData>
    <row r="1" spans="1:4" x14ac:dyDescent="0.35">
      <c r="A1" s="131" t="s">
        <v>58</v>
      </c>
      <c r="B1" s="177" t="s">
        <v>17</v>
      </c>
      <c r="C1" s="126"/>
    </row>
    <row r="2" spans="1:4" x14ac:dyDescent="0.35">
      <c r="A2" s="178"/>
      <c r="B2" s="177">
        <v>1</v>
      </c>
      <c r="C2" s="73" t="s">
        <v>59</v>
      </c>
      <c r="D2" s="126" t="s">
        <v>60</v>
      </c>
    </row>
    <row r="3" spans="1:4" x14ac:dyDescent="0.35">
      <c r="A3" s="179"/>
      <c r="B3" s="180">
        <v>2</v>
      </c>
      <c r="C3" s="181" t="s">
        <v>61</v>
      </c>
      <c r="D3" s="182" t="s">
        <v>62</v>
      </c>
    </row>
    <row r="4" spans="1:4" x14ac:dyDescent="0.35">
      <c r="A4" s="183" t="s">
        <v>63</v>
      </c>
      <c r="B4" s="184">
        <v>3</v>
      </c>
      <c r="C4" s="72" t="s">
        <v>64</v>
      </c>
      <c r="D4" s="137" t="s">
        <v>65</v>
      </c>
    </row>
    <row r="5" spans="1:4" x14ac:dyDescent="0.35">
      <c r="A5" s="178" t="s">
        <v>66</v>
      </c>
      <c r="B5" s="177">
        <v>4</v>
      </c>
      <c r="C5" s="68" t="s">
        <v>1235</v>
      </c>
      <c r="D5" s="132" t="s">
        <v>67</v>
      </c>
    </row>
    <row r="6" spans="1:4" ht="31.5" x14ac:dyDescent="0.35">
      <c r="A6" s="183"/>
      <c r="B6" s="184">
        <v>5</v>
      </c>
      <c r="C6" s="66" t="s">
        <v>1236</v>
      </c>
      <c r="D6" s="136" t="s">
        <v>68</v>
      </c>
    </row>
    <row r="7" spans="1:4" x14ac:dyDescent="0.35">
      <c r="A7" s="178" t="s">
        <v>69</v>
      </c>
      <c r="B7" s="177">
        <v>6</v>
      </c>
      <c r="C7" s="68" t="s">
        <v>70</v>
      </c>
      <c r="D7" s="132" t="s">
        <v>71</v>
      </c>
    </row>
    <row r="8" spans="1:4" x14ac:dyDescent="0.35">
      <c r="A8" s="183" t="s">
        <v>72</v>
      </c>
      <c r="B8" s="184">
        <v>7</v>
      </c>
      <c r="C8" s="66" t="s">
        <v>73</v>
      </c>
      <c r="D8" s="136" t="s">
        <v>74</v>
      </c>
    </row>
    <row r="9" spans="1:4" x14ac:dyDescent="0.35">
      <c r="A9" s="178" t="s">
        <v>75</v>
      </c>
      <c r="B9" s="177">
        <v>8</v>
      </c>
      <c r="C9" s="68" t="s">
        <v>76</v>
      </c>
      <c r="D9" s="132" t="s">
        <v>77</v>
      </c>
    </row>
    <row r="10" spans="1:4" x14ac:dyDescent="0.35">
      <c r="A10" s="183" t="s">
        <v>78</v>
      </c>
      <c r="B10" s="184">
        <v>9</v>
      </c>
      <c r="C10" s="84" t="s">
        <v>79</v>
      </c>
      <c r="D10" s="185" t="s">
        <v>80</v>
      </c>
    </row>
    <row r="11" spans="1:4" x14ac:dyDescent="0.35">
      <c r="A11" s="178" t="s">
        <v>81</v>
      </c>
      <c r="B11" s="177">
        <v>10</v>
      </c>
      <c r="C11" s="68" t="s">
        <v>82</v>
      </c>
      <c r="D11" s="132" t="s">
        <v>83</v>
      </c>
    </row>
    <row r="12" spans="1:4" x14ac:dyDescent="0.35">
      <c r="A12" s="183" t="s">
        <v>84</v>
      </c>
      <c r="B12" s="184">
        <v>11</v>
      </c>
      <c r="C12" s="66" t="s">
        <v>85</v>
      </c>
      <c r="D12" s="136" t="s">
        <v>86</v>
      </c>
    </row>
    <row r="13" spans="1:4" x14ac:dyDescent="0.35">
      <c r="A13" s="178" t="s">
        <v>87</v>
      </c>
      <c r="B13" s="177">
        <v>12</v>
      </c>
      <c r="C13" s="68" t="s">
        <v>88</v>
      </c>
      <c r="D13" s="132" t="s">
        <v>89</v>
      </c>
    </row>
    <row r="14" spans="1:4" x14ac:dyDescent="0.35">
      <c r="A14" s="183" t="s">
        <v>90</v>
      </c>
      <c r="B14" s="184">
        <v>13</v>
      </c>
      <c r="C14" s="66" t="s">
        <v>91</v>
      </c>
      <c r="D14" s="136" t="s">
        <v>92</v>
      </c>
    </row>
    <row r="15" spans="1:4" x14ac:dyDescent="0.35">
      <c r="A15" s="178" t="s">
        <v>93</v>
      </c>
      <c r="B15" s="177">
        <v>14</v>
      </c>
      <c r="C15" s="68" t="s">
        <v>94</v>
      </c>
      <c r="D15" s="132" t="s">
        <v>95</v>
      </c>
    </row>
    <row r="16" spans="1:4" x14ac:dyDescent="0.35">
      <c r="A16" s="186" t="s">
        <v>96</v>
      </c>
      <c r="B16" s="184">
        <v>15</v>
      </c>
      <c r="C16" s="66" t="s">
        <v>97</v>
      </c>
      <c r="D16" s="136" t="s">
        <v>98</v>
      </c>
    </row>
    <row r="17" spans="1:4" x14ac:dyDescent="0.35">
      <c r="A17" s="187" t="s">
        <v>99</v>
      </c>
      <c r="B17" s="177">
        <v>16</v>
      </c>
      <c r="C17" s="68" t="s">
        <v>100</v>
      </c>
      <c r="D17" s="132" t="s">
        <v>101</v>
      </c>
    </row>
    <row r="18" spans="1:4" ht="42" x14ac:dyDescent="0.35">
      <c r="A18" s="186"/>
      <c r="B18" s="184">
        <v>17</v>
      </c>
      <c r="C18" s="188" t="s">
        <v>1237</v>
      </c>
      <c r="D18" s="136" t="s">
        <v>102</v>
      </c>
    </row>
    <row r="19" spans="1:4" x14ac:dyDescent="0.35">
      <c r="A19" s="187" t="s">
        <v>103</v>
      </c>
      <c r="B19" s="177">
        <v>18</v>
      </c>
      <c r="C19" s="78" t="s">
        <v>104</v>
      </c>
      <c r="D19" s="189" t="s">
        <v>105</v>
      </c>
    </row>
    <row r="20" spans="1:4" ht="21" x14ac:dyDescent="0.35">
      <c r="A20" s="186" t="s">
        <v>106</v>
      </c>
      <c r="B20" s="184">
        <v>19</v>
      </c>
      <c r="C20" s="84" t="s">
        <v>107</v>
      </c>
      <c r="D20" s="185" t="s">
        <v>108</v>
      </c>
    </row>
    <row r="21" spans="1:4" ht="21" x14ac:dyDescent="0.35">
      <c r="A21" s="178" t="s">
        <v>109</v>
      </c>
      <c r="B21" s="177">
        <v>20</v>
      </c>
      <c r="C21" s="78" t="s">
        <v>110</v>
      </c>
      <c r="D21" s="189" t="s">
        <v>111</v>
      </c>
    </row>
    <row r="22" spans="1:4" ht="21" x14ac:dyDescent="0.35">
      <c r="A22" s="183" t="s">
        <v>112</v>
      </c>
      <c r="B22" s="184">
        <v>21</v>
      </c>
      <c r="C22" s="72" t="s">
        <v>113</v>
      </c>
      <c r="D22" s="137" t="s">
        <v>114</v>
      </c>
    </row>
    <row r="23" spans="1:4" x14ac:dyDescent="0.35">
      <c r="A23" s="187" t="s">
        <v>115</v>
      </c>
      <c r="B23" s="177">
        <v>22</v>
      </c>
      <c r="C23" s="68" t="s">
        <v>116</v>
      </c>
      <c r="D23" s="132" t="s">
        <v>117</v>
      </c>
    </row>
    <row r="24" spans="1:4" x14ac:dyDescent="0.35">
      <c r="A24" s="183" t="s">
        <v>118</v>
      </c>
      <c r="B24" s="184">
        <v>23</v>
      </c>
      <c r="C24" s="84" t="s">
        <v>119</v>
      </c>
      <c r="D24" s="185" t="s">
        <v>120</v>
      </c>
    </row>
    <row r="25" spans="1:4" x14ac:dyDescent="0.35">
      <c r="A25" s="178" t="s">
        <v>121</v>
      </c>
      <c r="B25" s="177">
        <v>24</v>
      </c>
      <c r="C25" s="68" t="s">
        <v>122</v>
      </c>
      <c r="D25" s="132" t="s">
        <v>123</v>
      </c>
    </row>
    <row r="26" spans="1:4" x14ac:dyDescent="0.35">
      <c r="A26" s="183" t="s">
        <v>124</v>
      </c>
      <c r="B26" s="184">
        <v>25</v>
      </c>
      <c r="C26" s="66" t="s">
        <v>125</v>
      </c>
      <c r="D26" s="136" t="s">
        <v>126</v>
      </c>
    </row>
    <row r="27" spans="1:4" x14ac:dyDescent="0.35">
      <c r="A27" s="187" t="s">
        <v>127</v>
      </c>
      <c r="B27" s="177">
        <v>26</v>
      </c>
      <c r="C27" s="68" t="s">
        <v>128</v>
      </c>
      <c r="D27" s="132" t="s">
        <v>129</v>
      </c>
    </row>
    <row r="28" spans="1:4" x14ac:dyDescent="0.35">
      <c r="A28" s="186" t="s">
        <v>130</v>
      </c>
      <c r="B28" s="184">
        <v>27</v>
      </c>
      <c r="C28" s="66" t="s">
        <v>131</v>
      </c>
      <c r="D28" s="136" t="s">
        <v>132</v>
      </c>
    </row>
    <row r="29" spans="1:4" x14ac:dyDescent="0.35">
      <c r="A29" s="178" t="s">
        <v>133</v>
      </c>
      <c r="B29" s="177">
        <v>28</v>
      </c>
      <c r="C29" s="73" t="s">
        <v>134</v>
      </c>
      <c r="D29" s="126" t="s">
        <v>135</v>
      </c>
    </row>
    <row r="30" spans="1:4" x14ac:dyDescent="0.35">
      <c r="A30" s="183" t="s">
        <v>136</v>
      </c>
      <c r="B30" s="184">
        <v>29</v>
      </c>
      <c r="C30" s="72" t="s">
        <v>137</v>
      </c>
      <c r="D30" s="137" t="s">
        <v>138</v>
      </c>
    </row>
    <row r="31" spans="1:4" x14ac:dyDescent="0.35">
      <c r="A31" s="178" t="s">
        <v>139</v>
      </c>
      <c r="B31" s="177">
        <v>30</v>
      </c>
      <c r="C31" s="78" t="s">
        <v>140</v>
      </c>
      <c r="D31" s="126" t="s">
        <v>141</v>
      </c>
    </row>
    <row r="32" spans="1:4" x14ac:dyDescent="0.35">
      <c r="A32" s="183" t="s">
        <v>142</v>
      </c>
      <c r="B32" s="184">
        <v>31</v>
      </c>
      <c r="C32" s="84" t="s">
        <v>143</v>
      </c>
      <c r="D32" s="137" t="s">
        <v>144</v>
      </c>
    </row>
    <row r="33" spans="1:4" x14ac:dyDescent="0.35">
      <c r="A33" s="178" t="s">
        <v>145</v>
      </c>
      <c r="B33" s="177">
        <v>32</v>
      </c>
      <c r="C33" s="78" t="s">
        <v>146</v>
      </c>
      <c r="D33" s="126" t="s">
        <v>147</v>
      </c>
    </row>
    <row r="34" spans="1:4" x14ac:dyDescent="0.35">
      <c r="A34" s="183" t="s">
        <v>148</v>
      </c>
      <c r="B34" s="184">
        <v>33</v>
      </c>
      <c r="C34" s="84" t="s">
        <v>149</v>
      </c>
      <c r="D34" s="137" t="s">
        <v>150</v>
      </c>
    </row>
    <row r="35" spans="1:4" x14ac:dyDescent="0.35">
      <c r="A35" s="178" t="s">
        <v>151</v>
      </c>
      <c r="B35" s="177">
        <v>34</v>
      </c>
      <c r="C35" s="78" t="s">
        <v>152</v>
      </c>
      <c r="D35" s="126" t="s">
        <v>153</v>
      </c>
    </row>
    <row r="36" spans="1:4" x14ac:dyDescent="0.35">
      <c r="A36" s="183"/>
      <c r="B36" s="184">
        <v>35</v>
      </c>
      <c r="C36" s="84" t="s">
        <v>154</v>
      </c>
      <c r="D36" s="137" t="s">
        <v>155</v>
      </c>
    </row>
    <row r="37" spans="1:4" x14ac:dyDescent="0.35">
      <c r="A37" s="178" t="s">
        <v>156</v>
      </c>
      <c r="B37" s="177">
        <v>36</v>
      </c>
      <c r="C37" s="73" t="s">
        <v>157</v>
      </c>
      <c r="D37" s="126" t="s">
        <v>158</v>
      </c>
    </row>
    <row r="38" spans="1:4" x14ac:dyDescent="0.35">
      <c r="A38" s="186" t="s">
        <v>159</v>
      </c>
      <c r="B38" s="184">
        <v>37</v>
      </c>
      <c r="C38" s="72" t="s">
        <v>160</v>
      </c>
      <c r="D38" s="137" t="s">
        <v>161</v>
      </c>
    </row>
    <row r="39" spans="1:4" x14ac:dyDescent="0.35">
      <c r="A39" s="178" t="s">
        <v>162</v>
      </c>
      <c r="B39" s="177">
        <v>38</v>
      </c>
      <c r="C39" s="73" t="s">
        <v>163</v>
      </c>
      <c r="D39" s="126" t="s">
        <v>164</v>
      </c>
    </row>
    <row r="40" spans="1:4" x14ac:dyDescent="0.35">
      <c r="A40" s="183" t="s">
        <v>165</v>
      </c>
      <c r="B40" s="184">
        <v>39</v>
      </c>
      <c r="C40" s="66" t="s">
        <v>166</v>
      </c>
      <c r="D40" s="136" t="s">
        <v>167</v>
      </c>
    </row>
    <row r="41" spans="1:4" x14ac:dyDescent="0.35">
      <c r="A41" s="178" t="s">
        <v>168</v>
      </c>
      <c r="B41" s="177">
        <v>40</v>
      </c>
      <c r="C41" s="68" t="s">
        <v>169</v>
      </c>
      <c r="D41" s="132" t="s">
        <v>170</v>
      </c>
    </row>
    <row r="42" spans="1:4" x14ac:dyDescent="0.35">
      <c r="A42" s="183" t="s">
        <v>171</v>
      </c>
      <c r="B42" s="184">
        <v>41</v>
      </c>
      <c r="C42" s="66" t="s">
        <v>172</v>
      </c>
      <c r="D42" s="136" t="s">
        <v>173</v>
      </c>
    </row>
    <row r="43" spans="1:4" x14ac:dyDescent="0.35">
      <c r="A43" s="178" t="s">
        <v>174</v>
      </c>
      <c r="B43" s="177">
        <v>42</v>
      </c>
      <c r="C43" s="68" t="s">
        <v>175</v>
      </c>
      <c r="D43" s="132" t="s">
        <v>176</v>
      </c>
    </row>
    <row r="44" spans="1:4" x14ac:dyDescent="0.35">
      <c r="A44" s="183" t="s">
        <v>177</v>
      </c>
      <c r="B44" s="184">
        <v>43</v>
      </c>
      <c r="C44" s="84" t="s">
        <v>178</v>
      </c>
      <c r="D44" s="136" t="s">
        <v>179</v>
      </c>
    </row>
    <row r="45" spans="1:4" x14ac:dyDescent="0.35">
      <c r="A45" s="178" t="s">
        <v>180</v>
      </c>
      <c r="B45" s="177">
        <v>44</v>
      </c>
      <c r="C45" s="78" t="s">
        <v>181</v>
      </c>
      <c r="D45" s="132" t="s">
        <v>182</v>
      </c>
    </row>
    <row r="46" spans="1:4" x14ac:dyDescent="0.35">
      <c r="A46" s="183" t="s">
        <v>183</v>
      </c>
      <c r="B46" s="184">
        <v>45</v>
      </c>
      <c r="C46" s="84" t="s">
        <v>184</v>
      </c>
      <c r="D46" s="136" t="s">
        <v>185</v>
      </c>
    </row>
    <row r="47" spans="1:4" x14ac:dyDescent="0.35">
      <c r="A47" s="178" t="s">
        <v>186</v>
      </c>
      <c r="B47" s="177">
        <v>46</v>
      </c>
      <c r="C47" s="78" t="s">
        <v>187</v>
      </c>
      <c r="D47" s="132" t="s">
        <v>188</v>
      </c>
    </row>
    <row r="48" spans="1:4" x14ac:dyDescent="0.35">
      <c r="A48" s="183" t="s">
        <v>189</v>
      </c>
      <c r="B48" s="184">
        <v>47</v>
      </c>
      <c r="C48" s="84" t="s">
        <v>190</v>
      </c>
      <c r="D48" s="136" t="s">
        <v>191</v>
      </c>
    </row>
    <row r="49" spans="1:4" x14ac:dyDescent="0.35">
      <c r="A49" s="178" t="s">
        <v>192</v>
      </c>
      <c r="B49" s="177">
        <v>48</v>
      </c>
      <c r="C49" s="138" t="s">
        <v>193</v>
      </c>
      <c r="D49" s="132" t="s">
        <v>194</v>
      </c>
    </row>
    <row r="50" spans="1:4" x14ac:dyDescent="0.35">
      <c r="A50" s="183" t="s">
        <v>195</v>
      </c>
      <c r="B50" s="184">
        <v>49</v>
      </c>
      <c r="C50" s="87" t="s">
        <v>196</v>
      </c>
      <c r="D50" s="136" t="s">
        <v>197</v>
      </c>
    </row>
    <row r="51" spans="1:4" x14ac:dyDescent="0.35">
      <c r="A51" s="178" t="s">
        <v>198</v>
      </c>
      <c r="B51" s="177">
        <v>50</v>
      </c>
      <c r="C51" s="138" t="s">
        <v>199</v>
      </c>
      <c r="D51" s="132" t="s">
        <v>200</v>
      </c>
    </row>
    <row r="52" spans="1:4" x14ac:dyDescent="0.35">
      <c r="A52" s="179"/>
      <c r="B52" s="180">
        <v>51</v>
      </c>
      <c r="C52" s="74" t="s">
        <v>201</v>
      </c>
      <c r="D52" s="158" t="s">
        <v>202</v>
      </c>
    </row>
    <row r="53" spans="1:4" x14ac:dyDescent="0.35">
      <c r="A53" s="183"/>
      <c r="B53" s="184">
        <v>52</v>
      </c>
      <c r="C53" s="72" t="s">
        <v>203</v>
      </c>
      <c r="D53" s="137"/>
    </row>
    <row r="54" spans="1:4" x14ac:dyDescent="0.35">
      <c r="A54" s="178" t="s">
        <v>204</v>
      </c>
      <c r="B54" s="177">
        <v>53</v>
      </c>
      <c r="C54" s="78" t="s">
        <v>205</v>
      </c>
      <c r="D54" s="126" t="s">
        <v>206</v>
      </c>
    </row>
    <row r="55" spans="1:4" x14ac:dyDescent="0.35">
      <c r="A55" s="183" t="s">
        <v>207</v>
      </c>
      <c r="B55" s="184">
        <v>54</v>
      </c>
      <c r="C55" s="84" t="s">
        <v>208</v>
      </c>
      <c r="D55" s="137" t="s">
        <v>209</v>
      </c>
    </row>
    <row r="56" spans="1:4" x14ac:dyDescent="0.35">
      <c r="A56" s="178" t="s">
        <v>210</v>
      </c>
      <c r="B56" s="177">
        <v>55</v>
      </c>
      <c r="C56" s="78" t="s">
        <v>211</v>
      </c>
      <c r="D56" s="126" t="s">
        <v>212</v>
      </c>
    </row>
    <row r="57" spans="1:4" x14ac:dyDescent="0.35">
      <c r="A57" s="183" t="s">
        <v>213</v>
      </c>
      <c r="B57" s="184">
        <v>56</v>
      </c>
      <c r="C57" s="72" t="s">
        <v>214</v>
      </c>
      <c r="D57" s="134" t="s">
        <v>215</v>
      </c>
    </row>
    <row r="58" spans="1:4" x14ac:dyDescent="0.35">
      <c r="A58" s="178" t="s">
        <v>216</v>
      </c>
      <c r="B58" s="177">
        <v>57</v>
      </c>
      <c r="C58" s="73" t="s">
        <v>217</v>
      </c>
      <c r="D58" s="131" t="s">
        <v>218</v>
      </c>
    </row>
    <row r="59" spans="1:4" x14ac:dyDescent="0.35">
      <c r="A59" s="183" t="s">
        <v>219</v>
      </c>
      <c r="B59" s="184">
        <v>58</v>
      </c>
      <c r="C59" s="72" t="s">
        <v>220</v>
      </c>
      <c r="D59" s="134" t="s">
        <v>221</v>
      </c>
    </row>
    <row r="60" spans="1:4" x14ac:dyDescent="0.35">
      <c r="A60" s="178"/>
      <c r="B60" s="177">
        <v>59</v>
      </c>
      <c r="C60" s="73" t="s">
        <v>222</v>
      </c>
      <c r="D60" s="131" t="s">
        <v>223</v>
      </c>
    </row>
    <row r="61" spans="1:4" ht="21" x14ac:dyDescent="0.35">
      <c r="A61" s="183" t="s">
        <v>1238</v>
      </c>
      <c r="B61" s="184">
        <v>60</v>
      </c>
      <c r="C61" s="72" t="s">
        <v>224</v>
      </c>
      <c r="D61" s="134" t="s">
        <v>225</v>
      </c>
    </row>
    <row r="62" spans="1:4" x14ac:dyDescent="0.35">
      <c r="A62" s="178" t="s">
        <v>1239</v>
      </c>
      <c r="B62" s="177">
        <v>61</v>
      </c>
      <c r="C62" s="73" t="s">
        <v>226</v>
      </c>
      <c r="D62" s="131" t="s">
        <v>227</v>
      </c>
    </row>
    <row r="63" spans="1:4" x14ac:dyDescent="0.35">
      <c r="A63" s="183" t="s">
        <v>1240</v>
      </c>
      <c r="B63" s="184">
        <v>62</v>
      </c>
      <c r="C63" s="72" t="s">
        <v>228</v>
      </c>
      <c r="D63" s="134" t="s">
        <v>228</v>
      </c>
    </row>
    <row r="64" spans="1:4" x14ac:dyDescent="0.35">
      <c r="A64" s="178" t="s">
        <v>1241</v>
      </c>
      <c r="B64" s="177">
        <v>63</v>
      </c>
      <c r="C64" s="73" t="s">
        <v>229</v>
      </c>
      <c r="D64" s="131" t="s">
        <v>230</v>
      </c>
    </row>
    <row r="65" spans="1:17" x14ac:dyDescent="0.35">
      <c r="A65" s="183" t="s">
        <v>1242</v>
      </c>
      <c r="B65" s="184">
        <v>64</v>
      </c>
      <c r="C65" s="72" t="s">
        <v>231</v>
      </c>
      <c r="D65" s="134" t="s">
        <v>232</v>
      </c>
    </row>
    <row r="66" spans="1:17" x14ac:dyDescent="0.35">
      <c r="A66" s="179"/>
      <c r="B66" s="180">
        <v>65</v>
      </c>
      <c r="C66" s="74" t="s">
        <v>233</v>
      </c>
      <c r="D66" s="74"/>
      <c r="E66" s="171"/>
      <c r="F66" s="171"/>
      <c r="G66" s="171"/>
      <c r="H66" s="171"/>
      <c r="I66" s="171"/>
      <c r="J66" s="171"/>
      <c r="K66" s="171"/>
      <c r="L66" s="171"/>
      <c r="M66" s="171"/>
      <c r="N66" s="171"/>
      <c r="O66" s="171"/>
      <c r="P66" s="171"/>
      <c r="Q66" s="172"/>
    </row>
    <row r="67" spans="1:17" ht="21" x14ac:dyDescent="0.35">
      <c r="A67" s="183" t="s">
        <v>1247</v>
      </c>
      <c r="B67" s="184">
        <v>66</v>
      </c>
      <c r="C67" s="84" t="s">
        <v>234</v>
      </c>
      <c r="D67" s="134" t="s">
        <v>235</v>
      </c>
    </row>
    <row r="68" spans="1:17" x14ac:dyDescent="0.35">
      <c r="A68" s="178" t="s">
        <v>1243</v>
      </c>
      <c r="B68" s="177">
        <v>67</v>
      </c>
      <c r="C68" s="68" t="s">
        <v>236</v>
      </c>
      <c r="D68" s="131" t="s">
        <v>237</v>
      </c>
    </row>
    <row r="69" spans="1:17" x14ac:dyDescent="0.35">
      <c r="A69" s="183" t="s">
        <v>1244</v>
      </c>
      <c r="B69" s="184">
        <v>68</v>
      </c>
      <c r="C69" s="66" t="s">
        <v>238</v>
      </c>
      <c r="D69" s="134" t="s">
        <v>239</v>
      </c>
    </row>
    <row r="70" spans="1:17" ht="21" x14ac:dyDescent="0.35">
      <c r="A70" s="178" t="s">
        <v>1245</v>
      </c>
      <c r="B70" s="177">
        <v>69</v>
      </c>
      <c r="C70" s="68" t="s">
        <v>240</v>
      </c>
      <c r="D70" s="131" t="s">
        <v>241</v>
      </c>
    </row>
    <row r="71" spans="1:17" x14ac:dyDescent="0.35">
      <c r="A71" s="183" t="s">
        <v>1246</v>
      </c>
      <c r="B71" s="184">
        <v>70</v>
      </c>
      <c r="C71" s="66" t="s">
        <v>242</v>
      </c>
      <c r="D71" s="134" t="s">
        <v>243</v>
      </c>
    </row>
    <row r="72" spans="1:17" x14ac:dyDescent="0.35">
      <c r="A72" s="190"/>
      <c r="B72" s="180">
        <v>71</v>
      </c>
      <c r="C72" s="146" t="s">
        <v>244</v>
      </c>
      <c r="D72" s="143" t="s">
        <v>244</v>
      </c>
    </row>
    <row r="73" spans="1:17" x14ac:dyDescent="0.35">
      <c r="A73" s="183" t="s">
        <v>245</v>
      </c>
      <c r="B73" s="184">
        <v>72</v>
      </c>
      <c r="C73" s="79" t="s">
        <v>246</v>
      </c>
      <c r="D73" s="137" t="s">
        <v>247</v>
      </c>
    </row>
    <row r="74" spans="1:17" x14ac:dyDescent="0.35">
      <c r="A74" s="178" t="s">
        <v>248</v>
      </c>
      <c r="B74" s="177">
        <v>73</v>
      </c>
      <c r="C74" s="68" t="s">
        <v>249</v>
      </c>
      <c r="D74" s="132" t="s">
        <v>250</v>
      </c>
    </row>
    <row r="75" spans="1:17" x14ac:dyDescent="0.35">
      <c r="A75" s="183" t="s">
        <v>251</v>
      </c>
      <c r="B75" s="184">
        <v>74</v>
      </c>
      <c r="C75" s="70" t="s">
        <v>252</v>
      </c>
      <c r="D75" s="136" t="s">
        <v>253</v>
      </c>
    </row>
    <row r="76" spans="1:17" x14ac:dyDescent="0.35">
      <c r="A76" s="178" t="s">
        <v>254</v>
      </c>
      <c r="B76" s="177">
        <v>75</v>
      </c>
      <c r="C76" s="68" t="s">
        <v>255</v>
      </c>
      <c r="D76" s="132" t="s">
        <v>256</v>
      </c>
    </row>
    <row r="77" spans="1:17" x14ac:dyDescent="0.35">
      <c r="A77" s="186" t="s">
        <v>257</v>
      </c>
      <c r="B77" s="184">
        <v>76</v>
      </c>
      <c r="C77" s="72" t="s">
        <v>258</v>
      </c>
      <c r="D77" s="136" t="s">
        <v>259</v>
      </c>
    </row>
    <row r="78" spans="1:17" x14ac:dyDescent="0.35">
      <c r="A78" s="187" t="s">
        <v>260</v>
      </c>
      <c r="B78" s="177">
        <v>77</v>
      </c>
      <c r="C78" s="68" t="s">
        <v>261</v>
      </c>
      <c r="D78" s="132" t="s">
        <v>262</v>
      </c>
    </row>
    <row r="79" spans="1:17" x14ac:dyDescent="0.35">
      <c r="A79" s="183" t="s">
        <v>263</v>
      </c>
      <c r="B79" s="184">
        <v>78</v>
      </c>
      <c r="C79" s="70" t="s">
        <v>264</v>
      </c>
      <c r="D79" s="136" t="s">
        <v>265</v>
      </c>
    </row>
    <row r="80" spans="1:17" x14ac:dyDescent="0.35">
      <c r="A80" s="178" t="s">
        <v>266</v>
      </c>
      <c r="B80" s="177">
        <v>79</v>
      </c>
      <c r="C80" s="68" t="s">
        <v>267</v>
      </c>
      <c r="D80" s="132" t="s">
        <v>268</v>
      </c>
    </row>
    <row r="81" spans="1:4" x14ac:dyDescent="0.35">
      <c r="A81" s="183" t="s">
        <v>269</v>
      </c>
      <c r="B81" s="184">
        <v>80</v>
      </c>
      <c r="C81" s="79" t="s">
        <v>270</v>
      </c>
      <c r="D81" s="185" t="s">
        <v>271</v>
      </c>
    </row>
    <row r="82" spans="1:4" ht="21" x14ac:dyDescent="0.35">
      <c r="A82" s="178" t="s">
        <v>272</v>
      </c>
      <c r="B82" s="177">
        <v>81</v>
      </c>
      <c r="C82" s="68" t="s">
        <v>273</v>
      </c>
      <c r="D82" s="168" t="s">
        <v>274</v>
      </c>
    </row>
    <row r="83" spans="1:4" x14ac:dyDescent="0.35">
      <c r="A83" s="183" t="s">
        <v>275</v>
      </c>
      <c r="B83" s="184">
        <v>82</v>
      </c>
      <c r="C83" s="70" t="s">
        <v>276</v>
      </c>
      <c r="D83" s="136" t="s">
        <v>277</v>
      </c>
    </row>
    <row r="84" spans="1:4" x14ac:dyDescent="0.35">
      <c r="A84" s="178" t="s">
        <v>278</v>
      </c>
      <c r="B84" s="177">
        <v>83</v>
      </c>
      <c r="C84" s="73" t="s">
        <v>279</v>
      </c>
      <c r="D84" s="189" t="s">
        <v>280</v>
      </c>
    </row>
    <row r="85" spans="1:4" x14ac:dyDescent="0.35">
      <c r="A85" s="183" t="s">
        <v>281</v>
      </c>
      <c r="B85" s="184">
        <v>84</v>
      </c>
      <c r="C85" s="66" t="s">
        <v>282</v>
      </c>
      <c r="D85" s="136" t="s">
        <v>283</v>
      </c>
    </row>
    <row r="86" spans="1:4" x14ac:dyDescent="0.35">
      <c r="A86" s="178" t="s">
        <v>284</v>
      </c>
      <c r="B86" s="177">
        <v>85</v>
      </c>
      <c r="C86" s="68" t="s">
        <v>285</v>
      </c>
      <c r="D86" s="132" t="s">
        <v>286</v>
      </c>
    </row>
    <row r="87" spans="1:4" x14ac:dyDescent="0.35">
      <c r="A87" s="183" t="s">
        <v>287</v>
      </c>
      <c r="B87" s="184">
        <v>86</v>
      </c>
      <c r="C87" s="66" t="s">
        <v>288</v>
      </c>
      <c r="D87" s="136" t="s">
        <v>289</v>
      </c>
    </row>
    <row r="88" spans="1:4" x14ac:dyDescent="0.35">
      <c r="A88" s="178" t="s">
        <v>290</v>
      </c>
      <c r="B88" s="177">
        <v>87</v>
      </c>
      <c r="C88" s="73" t="s">
        <v>291</v>
      </c>
      <c r="D88" s="189" t="s">
        <v>292</v>
      </c>
    </row>
    <row r="89" spans="1:4" x14ac:dyDescent="0.35">
      <c r="A89" s="183" t="s">
        <v>293</v>
      </c>
      <c r="B89" s="184">
        <v>88</v>
      </c>
      <c r="C89" s="66" t="s">
        <v>294</v>
      </c>
      <c r="D89" s="136" t="s">
        <v>295</v>
      </c>
    </row>
    <row r="90" spans="1:4" x14ac:dyDescent="0.35">
      <c r="A90" s="187" t="s">
        <v>296</v>
      </c>
      <c r="B90" s="177">
        <v>89</v>
      </c>
      <c r="C90" s="68" t="s">
        <v>297</v>
      </c>
      <c r="D90" s="132" t="s">
        <v>298</v>
      </c>
    </row>
    <row r="91" spans="1:4" x14ac:dyDescent="0.35">
      <c r="A91" s="186" t="s">
        <v>299</v>
      </c>
      <c r="B91" s="184">
        <v>90</v>
      </c>
      <c r="C91" s="72" t="s">
        <v>300</v>
      </c>
      <c r="D91" s="134" t="s">
        <v>301</v>
      </c>
    </row>
    <row r="92" spans="1:4" x14ac:dyDescent="0.35">
      <c r="A92" s="187" t="s">
        <v>302</v>
      </c>
      <c r="B92" s="177">
        <v>91</v>
      </c>
      <c r="C92" s="68" t="s">
        <v>303</v>
      </c>
      <c r="D92" s="132" t="s">
        <v>304</v>
      </c>
    </row>
    <row r="93" spans="1:4" x14ac:dyDescent="0.35">
      <c r="A93" s="186" t="s">
        <v>305</v>
      </c>
      <c r="B93" s="184">
        <v>92</v>
      </c>
      <c r="C93" s="66" t="s">
        <v>306</v>
      </c>
      <c r="D93" s="136" t="s">
        <v>307</v>
      </c>
    </row>
    <row r="94" spans="1:4" x14ac:dyDescent="0.35">
      <c r="A94" s="187" t="s">
        <v>308</v>
      </c>
      <c r="B94" s="177">
        <v>93</v>
      </c>
      <c r="C94" s="73" t="s">
        <v>309</v>
      </c>
      <c r="D94" s="189" t="s">
        <v>310</v>
      </c>
    </row>
    <row r="95" spans="1:4" x14ac:dyDescent="0.35">
      <c r="A95" s="186" t="s">
        <v>311</v>
      </c>
      <c r="B95" s="184">
        <v>94</v>
      </c>
      <c r="C95" s="66" t="s">
        <v>312</v>
      </c>
      <c r="D95" s="136" t="s">
        <v>313</v>
      </c>
    </row>
    <row r="96" spans="1:4" x14ac:dyDescent="0.35">
      <c r="A96" s="187" t="s">
        <v>314</v>
      </c>
      <c r="B96" s="177">
        <v>95</v>
      </c>
      <c r="C96" s="68" t="s">
        <v>315</v>
      </c>
      <c r="D96" s="132" t="s">
        <v>316</v>
      </c>
    </row>
    <row r="97" spans="1:4" x14ac:dyDescent="0.35">
      <c r="A97" s="186" t="s">
        <v>317</v>
      </c>
      <c r="B97" s="184">
        <v>96</v>
      </c>
      <c r="C97" s="72" t="s">
        <v>318</v>
      </c>
      <c r="D97" s="137" t="s">
        <v>319</v>
      </c>
    </row>
    <row r="98" spans="1:4" x14ac:dyDescent="0.35">
      <c r="A98" s="178" t="s">
        <v>320</v>
      </c>
      <c r="B98" s="177">
        <v>97</v>
      </c>
      <c r="C98" s="68" t="s">
        <v>321</v>
      </c>
      <c r="D98" s="132" t="s">
        <v>322</v>
      </c>
    </row>
    <row r="99" spans="1:4" x14ac:dyDescent="0.35">
      <c r="A99" s="183" t="s">
        <v>323</v>
      </c>
      <c r="B99" s="184">
        <v>98</v>
      </c>
      <c r="C99" s="66" t="s">
        <v>324</v>
      </c>
      <c r="D99" s="136" t="s">
        <v>325</v>
      </c>
    </row>
    <row r="100" spans="1:4" x14ac:dyDescent="0.35">
      <c r="A100" s="178" t="s">
        <v>326</v>
      </c>
      <c r="B100" s="177">
        <v>99</v>
      </c>
      <c r="C100" s="73" t="s">
        <v>327</v>
      </c>
      <c r="D100" s="126" t="s">
        <v>327</v>
      </c>
    </row>
    <row r="101" spans="1:4" x14ac:dyDescent="0.35">
      <c r="A101" s="183" t="s">
        <v>328</v>
      </c>
      <c r="B101" s="184">
        <v>100</v>
      </c>
      <c r="C101" s="66" t="s">
        <v>329</v>
      </c>
      <c r="D101" s="136" t="s">
        <v>330</v>
      </c>
    </row>
    <row r="102" spans="1:4" x14ac:dyDescent="0.35">
      <c r="A102" s="178" t="s">
        <v>331</v>
      </c>
      <c r="B102" s="177">
        <v>101</v>
      </c>
      <c r="C102" s="68" t="s">
        <v>332</v>
      </c>
      <c r="D102" s="132" t="s">
        <v>333</v>
      </c>
    </row>
    <row r="103" spans="1:4" x14ac:dyDescent="0.35">
      <c r="A103" s="183" t="s">
        <v>334</v>
      </c>
      <c r="B103" s="184">
        <v>102</v>
      </c>
      <c r="C103" s="66" t="s">
        <v>335</v>
      </c>
      <c r="D103" s="136" t="s">
        <v>336</v>
      </c>
    </row>
    <row r="104" spans="1:4" x14ac:dyDescent="0.35">
      <c r="A104" s="178" t="s">
        <v>337</v>
      </c>
      <c r="B104" s="177">
        <v>103</v>
      </c>
      <c r="C104" s="73" t="s">
        <v>338</v>
      </c>
      <c r="D104" s="126" t="s">
        <v>339</v>
      </c>
    </row>
    <row r="105" spans="1:4" x14ac:dyDescent="0.35">
      <c r="A105" s="183" t="s">
        <v>340</v>
      </c>
      <c r="B105" s="184">
        <v>104</v>
      </c>
      <c r="C105" s="66" t="s">
        <v>341</v>
      </c>
      <c r="D105" s="136" t="s">
        <v>342</v>
      </c>
    </row>
    <row r="106" spans="1:4" x14ac:dyDescent="0.35">
      <c r="A106" s="178" t="s">
        <v>343</v>
      </c>
      <c r="B106" s="177">
        <v>105</v>
      </c>
      <c r="C106" s="68" t="s">
        <v>344</v>
      </c>
      <c r="D106" s="132" t="s">
        <v>345</v>
      </c>
    </row>
    <row r="107" spans="1:4" x14ac:dyDescent="0.35">
      <c r="A107" s="183" t="s">
        <v>346</v>
      </c>
      <c r="B107" s="184">
        <v>106</v>
      </c>
      <c r="C107" s="66" t="s">
        <v>347</v>
      </c>
      <c r="D107" s="136" t="s">
        <v>348</v>
      </c>
    </row>
    <row r="108" spans="1:4" x14ac:dyDescent="0.35">
      <c r="A108" s="178" t="s">
        <v>349</v>
      </c>
      <c r="B108" s="177">
        <v>107</v>
      </c>
      <c r="C108" s="78" t="s">
        <v>350</v>
      </c>
      <c r="D108" s="126" t="s">
        <v>351</v>
      </c>
    </row>
    <row r="109" spans="1:4" x14ac:dyDescent="0.35">
      <c r="A109" s="183" t="s">
        <v>352</v>
      </c>
      <c r="B109" s="184">
        <v>108</v>
      </c>
      <c r="C109" s="66" t="s">
        <v>353</v>
      </c>
      <c r="D109" s="136" t="s">
        <v>354</v>
      </c>
    </row>
    <row r="110" spans="1:4" x14ac:dyDescent="0.35">
      <c r="A110" s="178" t="s">
        <v>355</v>
      </c>
      <c r="B110" s="177">
        <v>109</v>
      </c>
      <c r="C110" s="68" t="s">
        <v>356</v>
      </c>
      <c r="D110" s="132" t="s">
        <v>357</v>
      </c>
    </row>
    <row r="111" spans="1:4" x14ac:dyDescent="0.35">
      <c r="A111" s="183" t="s">
        <v>358</v>
      </c>
      <c r="B111" s="184">
        <v>110</v>
      </c>
      <c r="C111" s="66" t="s">
        <v>359</v>
      </c>
      <c r="D111" s="136" t="s">
        <v>360</v>
      </c>
    </row>
    <row r="112" spans="1:4" x14ac:dyDescent="0.35">
      <c r="A112" s="178" t="s">
        <v>361</v>
      </c>
      <c r="B112" s="177">
        <v>111</v>
      </c>
      <c r="C112" s="78" t="s">
        <v>362</v>
      </c>
      <c r="D112" s="126" t="s">
        <v>363</v>
      </c>
    </row>
    <row r="113" spans="1:4" x14ac:dyDescent="0.35">
      <c r="A113" s="183" t="s">
        <v>364</v>
      </c>
      <c r="B113" s="184">
        <v>112</v>
      </c>
      <c r="C113" s="66" t="s">
        <v>365</v>
      </c>
      <c r="D113" s="136" t="s">
        <v>366</v>
      </c>
    </row>
    <row r="114" spans="1:4" x14ac:dyDescent="0.35">
      <c r="A114" s="178" t="s">
        <v>367</v>
      </c>
      <c r="B114" s="177">
        <v>113</v>
      </c>
      <c r="C114" s="68" t="s">
        <v>368</v>
      </c>
      <c r="D114" s="132" t="s">
        <v>369</v>
      </c>
    </row>
    <row r="115" spans="1:4" x14ac:dyDescent="0.35">
      <c r="A115" s="183" t="s">
        <v>370</v>
      </c>
      <c r="B115" s="184">
        <v>114</v>
      </c>
      <c r="C115" s="66" t="s">
        <v>371</v>
      </c>
      <c r="D115" s="136" t="s">
        <v>372</v>
      </c>
    </row>
    <row r="116" spans="1:4" x14ac:dyDescent="0.35">
      <c r="A116" s="178" t="s">
        <v>373</v>
      </c>
      <c r="B116" s="177">
        <v>115</v>
      </c>
      <c r="C116" s="73" t="s">
        <v>374</v>
      </c>
      <c r="D116" s="126" t="s">
        <v>375</v>
      </c>
    </row>
    <row r="117" spans="1:4" x14ac:dyDescent="0.35">
      <c r="A117" s="183" t="s">
        <v>376</v>
      </c>
      <c r="B117" s="184">
        <v>116</v>
      </c>
      <c r="C117" s="66" t="s">
        <v>377</v>
      </c>
      <c r="D117" s="136" t="s">
        <v>378</v>
      </c>
    </row>
    <row r="118" spans="1:4" x14ac:dyDescent="0.35">
      <c r="A118" s="178" t="s">
        <v>379</v>
      </c>
      <c r="B118" s="177">
        <v>117</v>
      </c>
      <c r="C118" s="68" t="s">
        <v>380</v>
      </c>
      <c r="D118" s="132" t="s">
        <v>381</v>
      </c>
    </row>
    <row r="119" spans="1:4" x14ac:dyDescent="0.35">
      <c r="A119" s="183" t="s">
        <v>382</v>
      </c>
      <c r="B119" s="184">
        <v>118</v>
      </c>
      <c r="C119" s="66" t="s">
        <v>383</v>
      </c>
      <c r="D119" s="136" t="s">
        <v>384</v>
      </c>
    </row>
    <row r="120" spans="1:4" x14ac:dyDescent="0.35">
      <c r="A120" s="178" t="s">
        <v>385</v>
      </c>
      <c r="B120" s="177">
        <v>119</v>
      </c>
      <c r="C120" s="73" t="s">
        <v>386</v>
      </c>
      <c r="D120" s="131" t="s">
        <v>387</v>
      </c>
    </row>
    <row r="121" spans="1:4" x14ac:dyDescent="0.35">
      <c r="A121" s="183" t="s">
        <v>388</v>
      </c>
      <c r="B121" s="184">
        <v>120</v>
      </c>
      <c r="C121" s="66" t="s">
        <v>389</v>
      </c>
      <c r="D121" s="136" t="s">
        <v>390</v>
      </c>
    </row>
    <row r="122" spans="1:4" x14ac:dyDescent="0.35">
      <c r="A122" s="178" t="s">
        <v>391</v>
      </c>
      <c r="B122" s="177">
        <v>121</v>
      </c>
      <c r="C122" s="68" t="s">
        <v>392</v>
      </c>
      <c r="D122" s="132" t="s">
        <v>393</v>
      </c>
    </row>
    <row r="123" spans="1:4" x14ac:dyDescent="0.35">
      <c r="A123" s="183" t="s">
        <v>394</v>
      </c>
      <c r="B123" s="184">
        <v>122</v>
      </c>
      <c r="C123" s="66" t="s">
        <v>395</v>
      </c>
      <c r="D123" s="136" t="s">
        <v>396</v>
      </c>
    </row>
    <row r="124" spans="1:4" x14ac:dyDescent="0.35">
      <c r="A124" s="178" t="s">
        <v>397</v>
      </c>
      <c r="B124" s="177">
        <v>123</v>
      </c>
      <c r="C124" s="73" t="s">
        <v>398</v>
      </c>
      <c r="D124" s="189" t="s">
        <v>399</v>
      </c>
    </row>
    <row r="125" spans="1:4" x14ac:dyDescent="0.35">
      <c r="A125" s="183" t="s">
        <v>400</v>
      </c>
      <c r="B125" s="184">
        <v>124</v>
      </c>
      <c r="C125" s="72" t="s">
        <v>401</v>
      </c>
      <c r="D125" s="185" t="s">
        <v>402</v>
      </c>
    </row>
    <row r="126" spans="1:4" x14ac:dyDescent="0.35">
      <c r="A126" s="178" t="s">
        <v>403</v>
      </c>
      <c r="B126" s="177">
        <v>125</v>
      </c>
      <c r="C126" s="73" t="s">
        <v>404</v>
      </c>
      <c r="D126" s="189" t="s">
        <v>405</v>
      </c>
    </row>
    <row r="127" spans="1:4" x14ac:dyDescent="0.35">
      <c r="A127" s="183" t="s">
        <v>406</v>
      </c>
      <c r="B127" s="184">
        <v>126</v>
      </c>
      <c r="C127" s="72" t="s">
        <v>407</v>
      </c>
      <c r="D127" s="185" t="s">
        <v>408</v>
      </c>
    </row>
    <row r="128" spans="1:4" x14ac:dyDescent="0.35">
      <c r="A128" s="178" t="s">
        <v>409</v>
      </c>
      <c r="B128" s="177">
        <v>127</v>
      </c>
      <c r="C128" s="73" t="s">
        <v>410</v>
      </c>
      <c r="D128" s="189" t="s">
        <v>411</v>
      </c>
    </row>
    <row r="129" spans="1:4" x14ac:dyDescent="0.35">
      <c r="A129" s="183" t="s">
        <v>412</v>
      </c>
      <c r="B129" s="184">
        <v>128</v>
      </c>
      <c r="C129" s="72" t="s">
        <v>413</v>
      </c>
      <c r="D129" s="185" t="s">
        <v>414</v>
      </c>
    </row>
    <row r="130" spans="1:4" x14ac:dyDescent="0.35">
      <c r="A130" s="178" t="s">
        <v>415</v>
      </c>
      <c r="B130" s="177">
        <v>129</v>
      </c>
      <c r="C130" s="73" t="s">
        <v>416</v>
      </c>
      <c r="D130" s="189" t="s">
        <v>417</v>
      </c>
    </row>
    <row r="131" spans="1:4" x14ac:dyDescent="0.35">
      <c r="A131" s="183" t="s">
        <v>418</v>
      </c>
      <c r="B131" s="184">
        <v>130</v>
      </c>
      <c r="C131" s="72" t="s">
        <v>419</v>
      </c>
      <c r="D131" s="185" t="s">
        <v>420</v>
      </c>
    </row>
    <row r="132" spans="1:4" x14ac:dyDescent="0.35">
      <c r="A132" s="178" t="s">
        <v>421</v>
      </c>
      <c r="B132" s="177">
        <v>131</v>
      </c>
      <c r="C132" s="73" t="s">
        <v>422</v>
      </c>
      <c r="D132" s="189" t="s">
        <v>423</v>
      </c>
    </row>
    <row r="133" spans="1:4" x14ac:dyDescent="0.35">
      <c r="A133" s="183" t="s">
        <v>424</v>
      </c>
      <c r="B133" s="184">
        <v>132</v>
      </c>
      <c r="C133" s="72" t="s">
        <v>425</v>
      </c>
      <c r="D133" s="185" t="s">
        <v>425</v>
      </c>
    </row>
    <row r="134" spans="1:4" x14ac:dyDescent="0.35">
      <c r="A134" s="178" t="s">
        <v>426</v>
      </c>
      <c r="B134" s="177">
        <v>133</v>
      </c>
      <c r="C134" s="73" t="s">
        <v>427</v>
      </c>
      <c r="D134" s="189" t="s">
        <v>428</v>
      </c>
    </row>
    <row r="135" spans="1:4" ht="21" x14ac:dyDescent="0.35">
      <c r="A135" s="183" t="s">
        <v>1249</v>
      </c>
      <c r="B135" s="184">
        <v>134</v>
      </c>
      <c r="C135" s="84" t="s">
        <v>430</v>
      </c>
      <c r="D135" s="134" t="s">
        <v>431</v>
      </c>
    </row>
    <row r="136" spans="1:4" x14ac:dyDescent="0.35">
      <c r="A136" s="178" t="s">
        <v>1250</v>
      </c>
      <c r="B136" s="177">
        <v>135</v>
      </c>
      <c r="C136" s="78" t="s">
        <v>432</v>
      </c>
      <c r="D136" s="131" t="s">
        <v>433</v>
      </c>
    </row>
    <row r="137" spans="1:4" x14ac:dyDescent="0.35">
      <c r="A137" s="183" t="s">
        <v>434</v>
      </c>
      <c r="B137" s="184">
        <v>136</v>
      </c>
      <c r="C137" s="84" t="s">
        <v>435</v>
      </c>
      <c r="D137" s="134" t="s">
        <v>436</v>
      </c>
    </row>
    <row r="138" spans="1:4" ht="21" x14ac:dyDescent="0.35">
      <c r="A138" s="178" t="s">
        <v>429</v>
      </c>
      <c r="B138" s="177">
        <v>137</v>
      </c>
      <c r="C138" s="78" t="s">
        <v>437</v>
      </c>
      <c r="D138" s="131" t="s">
        <v>438</v>
      </c>
    </row>
    <row r="139" spans="1:4" x14ac:dyDescent="0.35">
      <c r="A139" s="183" t="s">
        <v>439</v>
      </c>
      <c r="B139" s="184">
        <v>138</v>
      </c>
      <c r="C139" s="84" t="s">
        <v>440</v>
      </c>
      <c r="D139" s="134" t="s">
        <v>441</v>
      </c>
    </row>
    <row r="140" spans="1:4" ht="21" x14ac:dyDescent="0.35">
      <c r="A140" s="178" t="s">
        <v>442</v>
      </c>
      <c r="B140" s="177">
        <v>139</v>
      </c>
      <c r="C140" s="78" t="s">
        <v>443</v>
      </c>
      <c r="D140" s="131" t="s">
        <v>444</v>
      </c>
    </row>
    <row r="141" spans="1:4" ht="21" x14ac:dyDescent="0.35">
      <c r="A141" s="183" t="s">
        <v>1248</v>
      </c>
      <c r="B141" s="184">
        <v>140</v>
      </c>
      <c r="C141" s="84" t="s">
        <v>446</v>
      </c>
      <c r="D141" s="137" t="s">
        <v>447</v>
      </c>
    </row>
    <row r="142" spans="1:4" x14ac:dyDescent="0.35">
      <c r="A142" s="178" t="s">
        <v>445</v>
      </c>
      <c r="B142" s="177">
        <v>141</v>
      </c>
      <c r="C142" s="78" t="s">
        <v>448</v>
      </c>
      <c r="D142" s="126" t="s">
        <v>449</v>
      </c>
    </row>
    <row r="143" spans="1:4" x14ac:dyDescent="0.35">
      <c r="A143" s="179"/>
      <c r="B143" s="180">
        <v>142</v>
      </c>
      <c r="C143" s="74" t="s">
        <v>450</v>
      </c>
      <c r="D143" s="158" t="s">
        <v>451</v>
      </c>
    </row>
    <row r="144" spans="1:4" x14ac:dyDescent="0.35">
      <c r="A144" s="178" t="s">
        <v>452</v>
      </c>
      <c r="B144" s="177">
        <v>143</v>
      </c>
      <c r="C144" s="73" t="s">
        <v>453</v>
      </c>
      <c r="D144" s="126" t="s">
        <v>454</v>
      </c>
    </row>
    <row r="145" spans="1:4" ht="21" x14ac:dyDescent="0.35">
      <c r="A145" s="183" t="s">
        <v>455</v>
      </c>
      <c r="B145" s="184">
        <v>144</v>
      </c>
      <c r="C145" s="70" t="s">
        <v>456</v>
      </c>
      <c r="D145" s="136" t="s">
        <v>457</v>
      </c>
    </row>
    <row r="146" spans="1:4" x14ac:dyDescent="0.35">
      <c r="A146" s="178" t="s">
        <v>458</v>
      </c>
      <c r="B146" s="177">
        <v>145</v>
      </c>
      <c r="C146" s="68" t="s">
        <v>459</v>
      </c>
      <c r="D146" s="132" t="s">
        <v>460</v>
      </c>
    </row>
    <row r="147" spans="1:4" ht="21" x14ac:dyDescent="0.35">
      <c r="A147" s="183" t="s">
        <v>461</v>
      </c>
      <c r="B147" s="184">
        <v>146</v>
      </c>
      <c r="C147" s="70" t="s">
        <v>462</v>
      </c>
      <c r="D147" s="136" t="s">
        <v>463</v>
      </c>
    </row>
    <row r="148" spans="1:4" x14ac:dyDescent="0.35">
      <c r="A148" s="187" t="s">
        <v>464</v>
      </c>
      <c r="B148" s="177">
        <v>147</v>
      </c>
      <c r="C148" s="68" t="s">
        <v>465</v>
      </c>
      <c r="D148" s="132" t="s">
        <v>466</v>
      </c>
    </row>
    <row r="149" spans="1:4" x14ac:dyDescent="0.35">
      <c r="A149" s="183" t="s">
        <v>467</v>
      </c>
      <c r="B149" s="184">
        <v>148</v>
      </c>
      <c r="C149" s="70" t="s">
        <v>468</v>
      </c>
      <c r="D149" s="136" t="s">
        <v>469</v>
      </c>
    </row>
    <row r="150" spans="1:4" ht="21" x14ac:dyDescent="0.35">
      <c r="A150" s="178" t="s">
        <v>470</v>
      </c>
      <c r="B150" s="177">
        <v>149</v>
      </c>
      <c r="C150" s="68" t="s">
        <v>471</v>
      </c>
      <c r="D150" s="132" t="s">
        <v>472</v>
      </c>
    </row>
    <row r="151" spans="1:4" x14ac:dyDescent="0.35">
      <c r="A151" s="186" t="s">
        <v>473</v>
      </c>
      <c r="B151" s="184">
        <v>150</v>
      </c>
      <c r="C151" s="70" t="s">
        <v>474</v>
      </c>
      <c r="D151" s="136" t="s">
        <v>475</v>
      </c>
    </row>
    <row r="152" spans="1:4" ht="21" x14ac:dyDescent="0.35">
      <c r="A152" s="178" t="s">
        <v>476</v>
      </c>
      <c r="B152" s="177">
        <v>151</v>
      </c>
      <c r="C152" s="68" t="s">
        <v>477</v>
      </c>
      <c r="D152" s="132" t="s">
        <v>478</v>
      </c>
    </row>
    <row r="153" spans="1:4" x14ac:dyDescent="0.35">
      <c r="A153" s="186" t="s">
        <v>479</v>
      </c>
      <c r="B153" s="184">
        <v>152</v>
      </c>
      <c r="C153" s="70" t="s">
        <v>480</v>
      </c>
      <c r="D153" s="136" t="s">
        <v>481</v>
      </c>
    </row>
    <row r="154" spans="1:4" x14ac:dyDescent="0.35">
      <c r="A154" s="178" t="s">
        <v>482</v>
      </c>
      <c r="B154" s="177">
        <v>153</v>
      </c>
      <c r="C154" s="68" t="s">
        <v>483</v>
      </c>
      <c r="D154" s="132" t="s">
        <v>484</v>
      </c>
    </row>
    <row r="155" spans="1:4" x14ac:dyDescent="0.35">
      <c r="A155" s="186" t="s">
        <v>485</v>
      </c>
      <c r="B155" s="184">
        <v>154</v>
      </c>
      <c r="C155" s="70" t="s">
        <v>486</v>
      </c>
      <c r="D155" s="136" t="s">
        <v>487</v>
      </c>
    </row>
    <row r="156" spans="1:4" ht="21" x14ac:dyDescent="0.35">
      <c r="A156" s="187" t="s">
        <v>488</v>
      </c>
      <c r="B156" s="177">
        <v>155</v>
      </c>
      <c r="C156" s="68" t="s">
        <v>489</v>
      </c>
      <c r="D156" s="132" t="s">
        <v>490</v>
      </c>
    </row>
    <row r="157" spans="1:4" x14ac:dyDescent="0.35">
      <c r="A157" s="186" t="s">
        <v>1252</v>
      </c>
      <c r="B157" s="184">
        <v>156</v>
      </c>
      <c r="C157" s="222" t="s">
        <v>491</v>
      </c>
      <c r="D157" s="136"/>
    </row>
    <row r="158" spans="1:4" x14ac:dyDescent="0.35">
      <c r="A158" s="178" t="s">
        <v>492</v>
      </c>
      <c r="B158" s="177">
        <v>157</v>
      </c>
      <c r="C158" s="78" t="s">
        <v>493</v>
      </c>
      <c r="D158" s="126" t="s">
        <v>494</v>
      </c>
    </row>
    <row r="159" spans="1:4" ht="21" x14ac:dyDescent="0.35">
      <c r="A159" s="183" t="s">
        <v>495</v>
      </c>
      <c r="B159" s="184">
        <v>158</v>
      </c>
      <c r="C159" s="84" t="s">
        <v>496</v>
      </c>
      <c r="D159" s="137" t="s">
        <v>497</v>
      </c>
    </row>
    <row r="160" spans="1:4" x14ac:dyDescent="0.35">
      <c r="A160" s="178" t="s">
        <v>498</v>
      </c>
      <c r="B160" s="177">
        <v>159</v>
      </c>
      <c r="C160" s="78" t="s">
        <v>499</v>
      </c>
      <c r="D160" s="126" t="s">
        <v>500</v>
      </c>
    </row>
    <row r="161" spans="1:4" ht="21" x14ac:dyDescent="0.35">
      <c r="A161" s="183" t="s">
        <v>501</v>
      </c>
      <c r="B161" s="184">
        <v>160</v>
      </c>
      <c r="C161" s="72" t="s">
        <v>502</v>
      </c>
      <c r="D161" s="134" t="s">
        <v>503</v>
      </c>
    </row>
    <row r="162" spans="1:4" ht="21" x14ac:dyDescent="0.35">
      <c r="A162" s="178" t="s">
        <v>1251</v>
      </c>
      <c r="B162" s="177">
        <v>161</v>
      </c>
      <c r="C162" s="78" t="s">
        <v>504</v>
      </c>
      <c r="D162" s="131" t="s">
        <v>505</v>
      </c>
    </row>
    <row r="163" spans="1:4" ht="21" x14ac:dyDescent="0.35">
      <c r="A163" s="186" t="s">
        <v>506</v>
      </c>
      <c r="B163" s="184">
        <v>162</v>
      </c>
      <c r="C163" s="72" t="s">
        <v>507</v>
      </c>
      <c r="D163" s="134" t="s">
        <v>508</v>
      </c>
    </row>
    <row r="164" spans="1:4" x14ac:dyDescent="0.35">
      <c r="A164" s="187" t="s">
        <v>509</v>
      </c>
      <c r="B164" s="177">
        <v>163</v>
      </c>
      <c r="C164" s="78" t="s">
        <v>510</v>
      </c>
      <c r="D164" s="131" t="s">
        <v>511</v>
      </c>
    </row>
    <row r="165" spans="1:4" x14ac:dyDescent="0.35">
      <c r="A165" s="186" t="s">
        <v>512</v>
      </c>
      <c r="B165" s="184">
        <v>164</v>
      </c>
      <c r="C165" s="84" t="s">
        <v>513</v>
      </c>
      <c r="D165" s="134" t="s">
        <v>514</v>
      </c>
    </row>
    <row r="166" spans="1:4" x14ac:dyDescent="0.35">
      <c r="A166" s="190"/>
      <c r="B166" s="180">
        <v>165</v>
      </c>
      <c r="C166" s="75" t="s">
        <v>515</v>
      </c>
      <c r="D166" s="191" t="s">
        <v>516</v>
      </c>
    </row>
    <row r="167" spans="1:4" x14ac:dyDescent="0.35">
      <c r="A167" s="183" t="s">
        <v>517</v>
      </c>
      <c r="B167" s="184">
        <v>166</v>
      </c>
      <c r="C167" s="84" t="s">
        <v>518</v>
      </c>
      <c r="D167" s="226" t="s">
        <v>519</v>
      </c>
    </row>
    <row r="168" spans="1:4" x14ac:dyDescent="0.35">
      <c r="A168" s="178" t="s">
        <v>520</v>
      </c>
      <c r="B168" s="177">
        <v>167</v>
      </c>
      <c r="C168" s="68" t="s">
        <v>521</v>
      </c>
      <c r="D168" s="192" t="s">
        <v>522</v>
      </c>
    </row>
    <row r="169" spans="1:4" ht="21" x14ac:dyDescent="0.35">
      <c r="A169" s="183" t="s">
        <v>523</v>
      </c>
      <c r="B169" s="184">
        <v>168</v>
      </c>
      <c r="C169" s="80" t="s">
        <v>524</v>
      </c>
      <c r="D169" s="193" t="s">
        <v>525</v>
      </c>
    </row>
    <row r="170" spans="1:4" x14ac:dyDescent="0.35">
      <c r="A170" s="178" t="s">
        <v>526</v>
      </c>
      <c r="B170" s="177">
        <v>169</v>
      </c>
      <c r="C170" s="81" t="s">
        <v>527</v>
      </c>
      <c r="D170" s="194" t="s">
        <v>528</v>
      </c>
    </row>
    <row r="171" spans="1:4" x14ac:dyDescent="0.35">
      <c r="A171" s="186" t="s">
        <v>529</v>
      </c>
      <c r="B171" s="184">
        <v>170</v>
      </c>
      <c r="C171" s="66" t="s">
        <v>530</v>
      </c>
      <c r="D171" s="195" t="s">
        <v>531</v>
      </c>
    </row>
    <row r="172" spans="1:4" ht="21" x14ac:dyDescent="0.35">
      <c r="A172" s="187" t="s">
        <v>532</v>
      </c>
      <c r="B172" s="177">
        <v>171</v>
      </c>
      <c r="C172" s="196" t="s">
        <v>533</v>
      </c>
      <c r="D172" s="194" t="s">
        <v>534</v>
      </c>
    </row>
    <row r="173" spans="1:4" x14ac:dyDescent="0.35">
      <c r="A173" s="186" t="s">
        <v>535</v>
      </c>
      <c r="B173" s="184">
        <v>172</v>
      </c>
      <c r="C173" s="66" t="s">
        <v>536</v>
      </c>
      <c r="D173" s="193" t="s">
        <v>537</v>
      </c>
    </row>
    <row r="174" spans="1:4" ht="23.25" customHeight="1" x14ac:dyDescent="0.35">
      <c r="A174" s="187" t="s">
        <v>538</v>
      </c>
      <c r="B174" s="177">
        <v>173</v>
      </c>
      <c r="C174" s="68" t="s">
        <v>539</v>
      </c>
      <c r="D174" s="194" t="s">
        <v>540</v>
      </c>
    </row>
    <row r="175" spans="1:4" x14ac:dyDescent="0.35">
      <c r="A175" s="186" t="s">
        <v>541</v>
      </c>
      <c r="B175" s="184">
        <v>174</v>
      </c>
      <c r="C175" s="88" t="s">
        <v>542</v>
      </c>
      <c r="D175" s="136" t="s">
        <v>543</v>
      </c>
    </row>
    <row r="176" spans="1:4" x14ac:dyDescent="0.35">
      <c r="A176" s="178" t="s">
        <v>544</v>
      </c>
      <c r="B176" s="177">
        <v>175</v>
      </c>
      <c r="C176" s="68" t="s">
        <v>545</v>
      </c>
      <c r="D176" s="132" t="s">
        <v>546</v>
      </c>
    </row>
    <row r="177" spans="1:4" x14ac:dyDescent="0.35">
      <c r="A177" s="183" t="s">
        <v>547</v>
      </c>
      <c r="B177" s="184">
        <v>176</v>
      </c>
      <c r="C177" s="66" t="s">
        <v>548</v>
      </c>
      <c r="D177" s="136" t="s">
        <v>549</v>
      </c>
    </row>
    <row r="178" spans="1:4" x14ac:dyDescent="0.35">
      <c r="A178" s="178" t="s">
        <v>550</v>
      </c>
      <c r="B178" s="177">
        <v>177</v>
      </c>
      <c r="C178" s="174" t="s">
        <v>551</v>
      </c>
      <c r="D178" s="132" t="s">
        <v>552</v>
      </c>
    </row>
    <row r="179" spans="1:4" x14ac:dyDescent="0.35">
      <c r="A179" s="183" t="s">
        <v>553</v>
      </c>
      <c r="B179" s="184">
        <v>178</v>
      </c>
      <c r="C179" s="66" t="s">
        <v>554</v>
      </c>
      <c r="D179" s="136" t="s">
        <v>555</v>
      </c>
    </row>
    <row r="180" spans="1:4" x14ac:dyDescent="0.35">
      <c r="A180" s="178" t="s">
        <v>556</v>
      </c>
      <c r="B180" s="177">
        <v>179</v>
      </c>
      <c r="C180" s="68" t="s">
        <v>557</v>
      </c>
      <c r="D180" s="132" t="s">
        <v>558</v>
      </c>
    </row>
    <row r="181" spans="1:4" x14ac:dyDescent="0.35">
      <c r="A181" s="190"/>
      <c r="B181" s="180">
        <v>180</v>
      </c>
      <c r="C181" s="197" t="s">
        <v>559</v>
      </c>
      <c r="D181" s="143" t="s">
        <v>560</v>
      </c>
    </row>
    <row r="182" spans="1:4" x14ac:dyDescent="0.35">
      <c r="A182" s="178" t="s">
        <v>561</v>
      </c>
      <c r="B182" s="177">
        <v>181</v>
      </c>
      <c r="C182" s="78" t="s">
        <v>562</v>
      </c>
      <c r="D182" s="126" t="s">
        <v>563</v>
      </c>
    </row>
    <row r="183" spans="1:4" x14ac:dyDescent="0.35">
      <c r="A183" s="183" t="s">
        <v>564</v>
      </c>
      <c r="B183" s="184">
        <v>182</v>
      </c>
      <c r="C183" s="66" t="s">
        <v>565</v>
      </c>
      <c r="D183" s="136" t="s">
        <v>566</v>
      </c>
    </row>
    <row r="184" spans="1:4" x14ac:dyDescent="0.35">
      <c r="A184" s="187" t="s">
        <v>567</v>
      </c>
      <c r="B184" s="177">
        <v>183</v>
      </c>
      <c r="C184" s="68" t="s">
        <v>568</v>
      </c>
      <c r="D184" s="132" t="s">
        <v>569</v>
      </c>
    </row>
    <row r="185" spans="1:4" x14ac:dyDescent="0.35">
      <c r="A185" s="183" t="s">
        <v>570</v>
      </c>
      <c r="B185" s="184">
        <v>184</v>
      </c>
      <c r="C185" s="70" t="s">
        <v>571</v>
      </c>
      <c r="D185" s="136" t="s">
        <v>572</v>
      </c>
    </row>
    <row r="186" spans="1:4" x14ac:dyDescent="0.35">
      <c r="A186" s="187" t="s">
        <v>573</v>
      </c>
      <c r="B186" s="177">
        <v>185</v>
      </c>
      <c r="C186" s="68" t="s">
        <v>574</v>
      </c>
      <c r="D186" s="132" t="s">
        <v>575</v>
      </c>
    </row>
    <row r="187" spans="1:4" x14ac:dyDescent="0.35">
      <c r="A187" s="186" t="s">
        <v>576</v>
      </c>
      <c r="B187" s="184">
        <v>186</v>
      </c>
      <c r="C187" s="66" t="s">
        <v>577</v>
      </c>
      <c r="D187" s="136" t="s">
        <v>578</v>
      </c>
    </row>
    <row r="188" spans="1:4" x14ac:dyDescent="0.35">
      <c r="A188" s="187" t="s">
        <v>579</v>
      </c>
      <c r="B188" s="177">
        <v>187</v>
      </c>
      <c r="C188" s="174" t="s">
        <v>580</v>
      </c>
      <c r="D188" s="132" t="s">
        <v>580</v>
      </c>
    </row>
    <row r="189" spans="1:4" x14ac:dyDescent="0.35">
      <c r="A189" s="190"/>
      <c r="B189" s="180">
        <v>188</v>
      </c>
      <c r="C189" s="74" t="s">
        <v>581</v>
      </c>
      <c r="D189" s="198" t="s">
        <v>582</v>
      </c>
    </row>
    <row r="190" spans="1:4" x14ac:dyDescent="0.35">
      <c r="A190" s="183" t="s">
        <v>583</v>
      </c>
      <c r="B190" s="184">
        <v>189</v>
      </c>
      <c r="C190" s="72" t="s">
        <v>584</v>
      </c>
      <c r="D190" s="152" t="s">
        <v>585</v>
      </c>
    </row>
    <row r="191" spans="1:4" x14ac:dyDescent="0.35">
      <c r="A191" s="178" t="s">
        <v>586</v>
      </c>
      <c r="B191" s="177">
        <v>190</v>
      </c>
      <c r="C191" s="68" t="s">
        <v>587</v>
      </c>
      <c r="D191" s="132" t="s">
        <v>588</v>
      </c>
    </row>
    <row r="192" spans="1:4" ht="21" x14ac:dyDescent="0.35">
      <c r="A192" s="183" t="s">
        <v>589</v>
      </c>
      <c r="B192" s="184">
        <v>191</v>
      </c>
      <c r="C192" s="80" t="s">
        <v>590</v>
      </c>
      <c r="D192" s="154" t="s">
        <v>591</v>
      </c>
    </row>
    <row r="193" spans="1:5" ht="21" x14ac:dyDescent="0.35">
      <c r="A193" s="187" t="s">
        <v>592</v>
      </c>
      <c r="B193" s="177">
        <v>192</v>
      </c>
      <c r="C193" s="68" t="s">
        <v>593</v>
      </c>
      <c r="D193" s="155" t="s">
        <v>594</v>
      </c>
    </row>
    <row r="194" spans="1:5" ht="21" x14ac:dyDescent="0.35">
      <c r="A194" s="186" t="s">
        <v>595</v>
      </c>
      <c r="B194" s="184">
        <v>193</v>
      </c>
      <c r="C194" s="80" t="s">
        <v>596</v>
      </c>
      <c r="D194" s="154" t="s">
        <v>597</v>
      </c>
    </row>
    <row r="195" spans="1:5" x14ac:dyDescent="0.35">
      <c r="A195" s="178" t="s">
        <v>598</v>
      </c>
      <c r="B195" s="177">
        <v>194</v>
      </c>
      <c r="C195" s="68" t="s">
        <v>599</v>
      </c>
      <c r="D195" s="132" t="s">
        <v>600</v>
      </c>
    </row>
    <row r="196" spans="1:5" ht="21" x14ac:dyDescent="0.35">
      <c r="A196" s="183" t="s">
        <v>601</v>
      </c>
      <c r="B196" s="184">
        <v>195</v>
      </c>
      <c r="C196" s="66" t="s">
        <v>602</v>
      </c>
      <c r="D196" s="136" t="s">
        <v>603</v>
      </c>
    </row>
    <row r="197" spans="1:5" ht="21" x14ac:dyDescent="0.35">
      <c r="A197" s="187" t="s">
        <v>604</v>
      </c>
      <c r="B197" s="177">
        <v>196</v>
      </c>
      <c r="C197" s="68" t="s">
        <v>605</v>
      </c>
      <c r="D197" s="132" t="s">
        <v>606</v>
      </c>
    </row>
    <row r="198" spans="1:5" x14ac:dyDescent="0.35">
      <c r="A198" s="183" t="s">
        <v>607</v>
      </c>
      <c r="B198" s="184">
        <v>197</v>
      </c>
      <c r="C198" s="70" t="s">
        <v>608</v>
      </c>
      <c r="D198" s="128" t="s">
        <v>609</v>
      </c>
    </row>
    <row r="199" spans="1:5" ht="21" x14ac:dyDescent="0.35">
      <c r="A199" s="178" t="s">
        <v>610</v>
      </c>
      <c r="B199" s="177">
        <v>198</v>
      </c>
      <c r="C199" s="68" t="s">
        <v>611</v>
      </c>
      <c r="D199" s="132" t="s">
        <v>612</v>
      </c>
    </row>
    <row r="200" spans="1:5" ht="21" x14ac:dyDescent="0.35">
      <c r="A200" s="183"/>
      <c r="B200" s="184">
        <v>199</v>
      </c>
      <c r="C200" s="66" t="s">
        <v>613</v>
      </c>
      <c r="D200" s="136" t="s">
        <v>614</v>
      </c>
    </row>
    <row r="201" spans="1:5" x14ac:dyDescent="0.35">
      <c r="A201" s="178" t="s">
        <v>615</v>
      </c>
      <c r="B201" s="177">
        <v>200</v>
      </c>
      <c r="C201" s="73" t="s">
        <v>616</v>
      </c>
      <c r="D201" s="131" t="s">
        <v>617</v>
      </c>
    </row>
    <row r="202" spans="1:5" x14ac:dyDescent="0.35">
      <c r="A202" s="183" t="s">
        <v>618</v>
      </c>
      <c r="B202" s="184">
        <v>201</v>
      </c>
      <c r="C202" s="66" t="s">
        <v>619</v>
      </c>
      <c r="D202" s="136" t="s">
        <v>620</v>
      </c>
    </row>
    <row r="203" spans="1:5" x14ac:dyDescent="0.35">
      <c r="A203" s="178" t="s">
        <v>621</v>
      </c>
      <c r="B203" s="177">
        <v>202</v>
      </c>
      <c r="C203" s="68" t="s">
        <v>622</v>
      </c>
      <c r="D203" s="132" t="s">
        <v>623</v>
      </c>
    </row>
    <row r="204" spans="1:5" x14ac:dyDescent="0.35">
      <c r="A204" s="183" t="s">
        <v>624</v>
      </c>
      <c r="B204" s="184">
        <v>203</v>
      </c>
      <c r="C204" s="66" t="s">
        <v>625</v>
      </c>
      <c r="D204" s="136" t="s">
        <v>626</v>
      </c>
    </row>
    <row r="205" spans="1:5" x14ac:dyDescent="0.35">
      <c r="A205" s="178" t="s">
        <v>627</v>
      </c>
      <c r="B205" s="177">
        <v>204</v>
      </c>
      <c r="C205" s="68" t="s">
        <v>628</v>
      </c>
      <c r="D205" s="132" t="s">
        <v>629</v>
      </c>
    </row>
    <row r="206" spans="1:5" x14ac:dyDescent="0.35">
      <c r="A206" s="183" t="s">
        <v>630</v>
      </c>
      <c r="B206" s="184">
        <v>205</v>
      </c>
      <c r="C206" s="66" t="s">
        <v>631</v>
      </c>
      <c r="D206" s="128" t="s">
        <v>632</v>
      </c>
      <c r="E206" s="173"/>
    </row>
    <row r="207" spans="1:5" ht="21" x14ac:dyDescent="0.35">
      <c r="A207" s="178" t="s">
        <v>633</v>
      </c>
      <c r="B207" s="177">
        <v>206</v>
      </c>
      <c r="C207" s="73" t="s">
        <v>634</v>
      </c>
      <c r="D207" s="131" t="s">
        <v>635</v>
      </c>
    </row>
    <row r="208" spans="1:5" x14ac:dyDescent="0.35">
      <c r="A208" s="190"/>
      <c r="B208" s="180">
        <v>207</v>
      </c>
      <c r="C208" s="74" t="s">
        <v>636</v>
      </c>
      <c r="D208" s="182" t="s">
        <v>637</v>
      </c>
    </row>
    <row r="209" spans="1:4" x14ac:dyDescent="0.35">
      <c r="A209" s="178" t="s">
        <v>638</v>
      </c>
      <c r="B209" s="177">
        <v>208</v>
      </c>
      <c r="C209" s="73" t="s">
        <v>639</v>
      </c>
      <c r="D209" s="126" t="s">
        <v>640</v>
      </c>
    </row>
    <row r="210" spans="1:4" x14ac:dyDescent="0.35">
      <c r="A210" s="186" t="s">
        <v>641</v>
      </c>
      <c r="B210" s="184">
        <v>209</v>
      </c>
      <c r="C210" s="70" t="s">
        <v>642</v>
      </c>
      <c r="D210" s="128" t="s">
        <v>643</v>
      </c>
    </row>
    <row r="211" spans="1:4" x14ac:dyDescent="0.35">
      <c r="A211" s="187" t="s">
        <v>644</v>
      </c>
      <c r="B211" s="177">
        <v>210</v>
      </c>
      <c r="C211" s="68" t="s">
        <v>645</v>
      </c>
      <c r="D211" s="132" t="s">
        <v>646</v>
      </c>
    </row>
    <row r="212" spans="1:4" x14ac:dyDescent="0.35">
      <c r="A212" s="186" t="s">
        <v>647</v>
      </c>
      <c r="B212" s="184">
        <v>211</v>
      </c>
      <c r="C212" s="70" t="s">
        <v>648</v>
      </c>
      <c r="D212" s="128" t="s">
        <v>649</v>
      </c>
    </row>
    <row r="213" spans="1:4" x14ac:dyDescent="0.35">
      <c r="A213" s="187" t="s">
        <v>650</v>
      </c>
      <c r="B213" s="177">
        <v>212</v>
      </c>
      <c r="C213" s="68" t="s">
        <v>651</v>
      </c>
      <c r="D213" s="132" t="s">
        <v>652</v>
      </c>
    </row>
    <row r="214" spans="1:4" x14ac:dyDescent="0.35">
      <c r="A214" s="183" t="s">
        <v>653</v>
      </c>
      <c r="B214" s="184">
        <v>213</v>
      </c>
      <c r="C214" s="70" t="s">
        <v>654</v>
      </c>
      <c r="D214" s="128" t="s">
        <v>655</v>
      </c>
    </row>
    <row r="215" spans="1:4" ht="21" x14ac:dyDescent="0.35">
      <c r="A215" s="190"/>
      <c r="B215" s="180">
        <v>214</v>
      </c>
      <c r="C215" s="75" t="s">
        <v>656</v>
      </c>
      <c r="D215" s="158" t="s">
        <v>657</v>
      </c>
    </row>
    <row r="216" spans="1:4" x14ac:dyDescent="0.35">
      <c r="A216" s="183" t="s">
        <v>658</v>
      </c>
      <c r="B216" s="184">
        <v>215</v>
      </c>
      <c r="C216" s="84" t="s">
        <v>659</v>
      </c>
      <c r="D216" s="144" t="s">
        <v>659</v>
      </c>
    </row>
    <row r="217" spans="1:4" x14ac:dyDescent="0.35">
      <c r="A217" s="178" t="s">
        <v>660</v>
      </c>
      <c r="B217" s="177">
        <v>216</v>
      </c>
      <c r="C217" s="78" t="s">
        <v>661</v>
      </c>
      <c r="D217" s="126" t="s">
        <v>662</v>
      </c>
    </row>
    <row r="218" spans="1:4" x14ac:dyDescent="0.35">
      <c r="A218" s="183" t="s">
        <v>663</v>
      </c>
      <c r="B218" s="184">
        <v>217</v>
      </c>
      <c r="C218" s="84" t="s">
        <v>664</v>
      </c>
      <c r="D218" s="137" t="s">
        <v>665</v>
      </c>
    </row>
    <row r="219" spans="1:4" x14ac:dyDescent="0.35">
      <c r="A219" s="178" t="s">
        <v>666</v>
      </c>
      <c r="B219" s="177">
        <v>218</v>
      </c>
      <c r="C219" s="68" t="s">
        <v>667</v>
      </c>
      <c r="D219" s="132" t="s">
        <v>668</v>
      </c>
    </row>
    <row r="220" spans="1:4" x14ac:dyDescent="0.35">
      <c r="A220" s="183" t="s">
        <v>669</v>
      </c>
      <c r="B220" s="184">
        <v>219</v>
      </c>
      <c r="C220" s="82" t="s">
        <v>670</v>
      </c>
      <c r="D220" s="154" t="s">
        <v>671</v>
      </c>
    </row>
    <row r="221" spans="1:4" x14ac:dyDescent="0.35">
      <c r="A221" s="187" t="s">
        <v>672</v>
      </c>
      <c r="B221" s="177">
        <v>220</v>
      </c>
      <c r="C221" s="68" t="s">
        <v>673</v>
      </c>
      <c r="D221" s="132" t="s">
        <v>674</v>
      </c>
    </row>
    <row r="222" spans="1:4" x14ac:dyDescent="0.35">
      <c r="A222" s="183" t="s">
        <v>675</v>
      </c>
      <c r="B222" s="184">
        <v>221</v>
      </c>
      <c r="C222" s="71" t="s">
        <v>676</v>
      </c>
      <c r="D222" s="144" t="s">
        <v>677</v>
      </c>
    </row>
    <row r="223" spans="1:4" x14ac:dyDescent="0.35">
      <c r="A223" s="178" t="s">
        <v>678</v>
      </c>
      <c r="B223" s="177">
        <v>222</v>
      </c>
      <c r="C223" s="78" t="s">
        <v>679</v>
      </c>
      <c r="D223" s="131" t="s">
        <v>680</v>
      </c>
    </row>
    <row r="224" spans="1:4" x14ac:dyDescent="0.35">
      <c r="A224" s="186" t="s">
        <v>681</v>
      </c>
      <c r="B224" s="184">
        <v>223</v>
      </c>
      <c r="C224" s="72" t="s">
        <v>682</v>
      </c>
      <c r="D224" s="152" t="s">
        <v>677</v>
      </c>
    </row>
    <row r="225" spans="1:4" x14ac:dyDescent="0.35">
      <c r="A225" s="187" t="s">
        <v>683</v>
      </c>
      <c r="B225" s="177">
        <v>224</v>
      </c>
      <c r="C225" s="73" t="s">
        <v>684</v>
      </c>
      <c r="D225" s="131" t="s">
        <v>685</v>
      </c>
    </row>
    <row r="226" spans="1:4" x14ac:dyDescent="0.35">
      <c r="A226" s="186" t="s">
        <v>686</v>
      </c>
      <c r="B226" s="184">
        <v>225</v>
      </c>
      <c r="C226" s="79" t="s">
        <v>687</v>
      </c>
      <c r="D226" s="152" t="s">
        <v>688</v>
      </c>
    </row>
    <row r="227" spans="1:4" x14ac:dyDescent="0.35">
      <c r="A227" s="178" t="s">
        <v>689</v>
      </c>
      <c r="B227" s="177">
        <v>226</v>
      </c>
      <c r="C227" s="78" t="s">
        <v>690</v>
      </c>
      <c r="D227" s="131" t="s">
        <v>691</v>
      </c>
    </row>
    <row r="228" spans="1:4" x14ac:dyDescent="0.35">
      <c r="A228" s="183" t="s">
        <v>692</v>
      </c>
      <c r="B228" s="184">
        <v>227</v>
      </c>
      <c r="C228" s="84" t="s">
        <v>693</v>
      </c>
      <c r="D228" s="134" t="s">
        <v>694</v>
      </c>
    </row>
    <row r="229" spans="1:4" x14ac:dyDescent="0.35">
      <c r="A229" s="178" t="s">
        <v>695</v>
      </c>
      <c r="B229" s="177">
        <v>228</v>
      </c>
      <c r="C229" s="78" t="s">
        <v>696</v>
      </c>
      <c r="D229" s="131" t="s">
        <v>696</v>
      </c>
    </row>
    <row r="230" spans="1:4" x14ac:dyDescent="0.35">
      <c r="A230" s="183" t="s">
        <v>697</v>
      </c>
      <c r="B230" s="184">
        <v>229</v>
      </c>
      <c r="C230" s="84" t="s">
        <v>698</v>
      </c>
      <c r="D230" s="134" t="s">
        <v>698</v>
      </c>
    </row>
    <row r="231" spans="1:4" x14ac:dyDescent="0.35">
      <c r="A231" s="178" t="s">
        <v>699</v>
      </c>
      <c r="B231" s="177">
        <v>230</v>
      </c>
      <c r="C231" s="78" t="s">
        <v>700</v>
      </c>
      <c r="D231" s="131" t="s">
        <v>701</v>
      </c>
    </row>
    <row r="232" spans="1:4" x14ac:dyDescent="0.35">
      <c r="A232" s="183" t="s">
        <v>702</v>
      </c>
      <c r="B232" s="184">
        <v>231</v>
      </c>
      <c r="C232" s="84" t="s">
        <v>703</v>
      </c>
      <c r="D232" s="134" t="s">
        <v>704</v>
      </c>
    </row>
    <row r="233" spans="1:4" x14ac:dyDescent="0.35">
      <c r="A233" s="178" t="s">
        <v>1253</v>
      </c>
      <c r="B233" s="177">
        <v>232</v>
      </c>
      <c r="C233" s="78" t="s">
        <v>705</v>
      </c>
      <c r="D233" s="131" t="s">
        <v>706</v>
      </c>
    </row>
    <row r="234" spans="1:4" x14ac:dyDescent="0.35">
      <c r="A234" s="179"/>
      <c r="B234" s="180">
        <v>233</v>
      </c>
      <c r="C234" s="75" t="s">
        <v>707</v>
      </c>
      <c r="D234" s="191" t="s">
        <v>708</v>
      </c>
    </row>
    <row r="235" spans="1:4" x14ac:dyDescent="0.35">
      <c r="A235" s="186" t="s">
        <v>709</v>
      </c>
      <c r="B235" s="184">
        <v>234</v>
      </c>
      <c r="C235" s="84" t="s">
        <v>710</v>
      </c>
      <c r="D235" s="185" t="s">
        <v>711</v>
      </c>
    </row>
    <row r="236" spans="1:4" x14ac:dyDescent="0.35">
      <c r="A236" s="178" t="s">
        <v>712</v>
      </c>
      <c r="B236" s="177">
        <v>235</v>
      </c>
      <c r="C236" s="68" t="s">
        <v>713</v>
      </c>
      <c r="D236" s="155" t="s">
        <v>714</v>
      </c>
    </row>
    <row r="237" spans="1:4" x14ac:dyDescent="0.35">
      <c r="A237" s="183" t="s">
        <v>715</v>
      </c>
      <c r="B237" s="184">
        <v>236</v>
      </c>
      <c r="C237" s="80" t="s">
        <v>716</v>
      </c>
      <c r="D237" s="149" t="s">
        <v>717</v>
      </c>
    </row>
    <row r="238" spans="1:4" x14ac:dyDescent="0.35">
      <c r="A238" s="178" t="s">
        <v>718</v>
      </c>
      <c r="B238" s="177">
        <v>237</v>
      </c>
      <c r="C238" s="81" t="s">
        <v>719</v>
      </c>
      <c r="D238" s="155" t="s">
        <v>720</v>
      </c>
    </row>
    <row r="239" spans="1:4" x14ac:dyDescent="0.35">
      <c r="A239" s="183" t="s">
        <v>721</v>
      </c>
      <c r="B239" s="184">
        <v>238</v>
      </c>
      <c r="C239" s="66" t="s">
        <v>722</v>
      </c>
      <c r="D239" s="136" t="s">
        <v>723</v>
      </c>
    </row>
    <row r="240" spans="1:4" x14ac:dyDescent="0.35">
      <c r="A240" s="178" t="s">
        <v>724</v>
      </c>
      <c r="B240" s="177">
        <v>239</v>
      </c>
      <c r="C240" s="81" t="s">
        <v>725</v>
      </c>
      <c r="D240" s="155" t="s">
        <v>726</v>
      </c>
    </row>
    <row r="241" spans="1:4" x14ac:dyDescent="0.35">
      <c r="A241" s="183" t="s">
        <v>727</v>
      </c>
      <c r="B241" s="184">
        <v>240</v>
      </c>
      <c r="C241" s="80" t="s">
        <v>728</v>
      </c>
      <c r="D241" s="149" t="s">
        <v>729</v>
      </c>
    </row>
    <row r="242" spans="1:4" x14ac:dyDescent="0.35">
      <c r="A242" s="178" t="s">
        <v>730</v>
      </c>
      <c r="B242" s="177">
        <v>241</v>
      </c>
      <c r="C242" s="81" t="s">
        <v>731</v>
      </c>
      <c r="D242" s="155" t="s">
        <v>732</v>
      </c>
    </row>
    <row r="243" spans="1:4" x14ac:dyDescent="0.35">
      <c r="A243" s="183" t="s">
        <v>733</v>
      </c>
      <c r="B243" s="184">
        <v>242</v>
      </c>
      <c r="C243" s="80" t="s">
        <v>734</v>
      </c>
      <c r="D243" s="149" t="s">
        <v>735</v>
      </c>
    </row>
    <row r="244" spans="1:4" x14ac:dyDescent="0.35">
      <c r="A244" s="178" t="s">
        <v>736</v>
      </c>
      <c r="B244" s="177">
        <v>243</v>
      </c>
      <c r="C244" s="83" t="s">
        <v>737</v>
      </c>
      <c r="D244" s="192" t="s">
        <v>738</v>
      </c>
    </row>
    <row r="245" spans="1:4" x14ac:dyDescent="0.35">
      <c r="A245" s="183" t="s">
        <v>739</v>
      </c>
      <c r="B245" s="184">
        <v>244</v>
      </c>
      <c r="C245" s="66" t="s">
        <v>740</v>
      </c>
      <c r="D245" s="149" t="s">
        <v>741</v>
      </c>
    </row>
    <row r="246" spans="1:4" x14ac:dyDescent="0.35">
      <c r="A246" s="178" t="s">
        <v>742</v>
      </c>
      <c r="B246" s="177">
        <v>245</v>
      </c>
      <c r="C246" s="68" t="s">
        <v>743</v>
      </c>
      <c r="D246" s="155" t="s">
        <v>744</v>
      </c>
    </row>
    <row r="247" spans="1:4" x14ac:dyDescent="0.35">
      <c r="A247" s="183" t="s">
        <v>745</v>
      </c>
      <c r="B247" s="184">
        <v>246</v>
      </c>
      <c r="C247" s="66" t="s">
        <v>746</v>
      </c>
      <c r="D247" s="149" t="s">
        <v>747</v>
      </c>
    </row>
    <row r="248" spans="1:4" x14ac:dyDescent="0.35">
      <c r="A248" s="190"/>
      <c r="B248" s="180">
        <v>247</v>
      </c>
      <c r="C248" s="75" t="s">
        <v>748</v>
      </c>
      <c r="D248" s="143" t="s">
        <v>749</v>
      </c>
    </row>
    <row r="249" spans="1:4" x14ac:dyDescent="0.35">
      <c r="A249" s="183" t="s">
        <v>750</v>
      </c>
      <c r="B249" s="184">
        <v>248</v>
      </c>
      <c r="C249" s="84" t="s">
        <v>751</v>
      </c>
      <c r="D249" s="134" t="s">
        <v>752</v>
      </c>
    </row>
    <row r="250" spans="1:4" x14ac:dyDescent="0.35">
      <c r="A250" s="178" t="s">
        <v>753</v>
      </c>
      <c r="B250" s="177">
        <v>249</v>
      </c>
      <c r="C250" s="68" t="s">
        <v>754</v>
      </c>
      <c r="D250" s="178" t="s">
        <v>755</v>
      </c>
    </row>
    <row r="251" spans="1:4" x14ac:dyDescent="0.35">
      <c r="A251" s="179"/>
      <c r="B251" s="180">
        <v>250</v>
      </c>
      <c r="C251" s="75" t="s">
        <v>756</v>
      </c>
      <c r="D251" s="143" t="s">
        <v>757</v>
      </c>
    </row>
    <row r="252" spans="1:4" x14ac:dyDescent="0.35">
      <c r="A252" s="183" t="s">
        <v>758</v>
      </c>
      <c r="B252" s="184">
        <v>251</v>
      </c>
      <c r="C252" s="84" t="s">
        <v>759</v>
      </c>
      <c r="D252" s="137" t="s">
        <v>1177</v>
      </c>
    </row>
    <row r="253" spans="1:4" ht="21" x14ac:dyDescent="0.35">
      <c r="A253" s="187" t="s">
        <v>760</v>
      </c>
      <c r="B253" s="177">
        <v>252</v>
      </c>
      <c r="C253" s="78" t="s">
        <v>761</v>
      </c>
      <c r="D253" s="126" t="s">
        <v>762</v>
      </c>
    </row>
    <row r="254" spans="1:4" ht="21" x14ac:dyDescent="0.35">
      <c r="A254" s="183" t="s">
        <v>763</v>
      </c>
      <c r="B254" s="184">
        <v>253</v>
      </c>
      <c r="C254" s="72" t="s">
        <v>764</v>
      </c>
      <c r="D254" s="137" t="s">
        <v>765</v>
      </c>
    </row>
    <row r="255" spans="1:4" x14ac:dyDescent="0.35">
      <c r="A255" s="178" t="s">
        <v>766</v>
      </c>
      <c r="B255" s="177">
        <v>254</v>
      </c>
      <c r="C255" s="73" t="s">
        <v>767</v>
      </c>
      <c r="D255" s="131" t="s">
        <v>768</v>
      </c>
    </row>
    <row r="256" spans="1:4" x14ac:dyDescent="0.35">
      <c r="A256" s="183" t="s">
        <v>769</v>
      </c>
      <c r="B256" s="184">
        <v>255</v>
      </c>
      <c r="C256" s="72" t="s">
        <v>770</v>
      </c>
      <c r="D256" s="134" t="s">
        <v>771</v>
      </c>
    </row>
    <row r="257" spans="1:4" x14ac:dyDescent="0.35">
      <c r="A257" s="178" t="s">
        <v>772</v>
      </c>
      <c r="B257" s="177">
        <v>256</v>
      </c>
      <c r="C257" s="73" t="s">
        <v>773</v>
      </c>
      <c r="D257" s="131" t="s">
        <v>774</v>
      </c>
    </row>
    <row r="258" spans="1:4" x14ac:dyDescent="0.35">
      <c r="A258" s="183" t="s">
        <v>775</v>
      </c>
      <c r="B258" s="184">
        <v>257</v>
      </c>
      <c r="C258" s="72" t="s">
        <v>776</v>
      </c>
      <c r="D258" s="134" t="s">
        <v>777</v>
      </c>
    </row>
    <row r="259" spans="1:4" x14ac:dyDescent="0.35">
      <c r="A259" s="178" t="s">
        <v>778</v>
      </c>
      <c r="B259" s="177">
        <v>258</v>
      </c>
      <c r="C259" s="73" t="s">
        <v>779</v>
      </c>
      <c r="D259" s="131" t="s">
        <v>780</v>
      </c>
    </row>
    <row r="260" spans="1:4" x14ac:dyDescent="0.35">
      <c r="A260" s="190"/>
      <c r="B260" s="180">
        <v>259</v>
      </c>
      <c r="C260" s="74" t="s">
        <v>781</v>
      </c>
      <c r="D260" s="143" t="s">
        <v>782</v>
      </c>
    </row>
    <row r="261" spans="1:4" x14ac:dyDescent="0.35">
      <c r="A261" s="178" t="s">
        <v>783</v>
      </c>
      <c r="B261" s="177">
        <v>260</v>
      </c>
      <c r="C261" s="73" t="s">
        <v>784</v>
      </c>
      <c r="D261" s="131" t="s">
        <v>785</v>
      </c>
    </row>
    <row r="262" spans="1:4" x14ac:dyDescent="0.35">
      <c r="A262" s="183" t="s">
        <v>786</v>
      </c>
      <c r="B262" s="184">
        <v>261</v>
      </c>
      <c r="C262" s="66" t="s">
        <v>787</v>
      </c>
      <c r="D262" s="136" t="s">
        <v>787</v>
      </c>
    </row>
    <row r="263" spans="1:4" x14ac:dyDescent="0.35">
      <c r="A263" s="178" t="s">
        <v>788</v>
      </c>
      <c r="B263" s="177">
        <v>262</v>
      </c>
      <c r="C263" s="68" t="s">
        <v>789</v>
      </c>
      <c r="D263" s="132" t="s">
        <v>789</v>
      </c>
    </row>
    <row r="264" spans="1:4" ht="21" x14ac:dyDescent="0.35">
      <c r="A264" s="183" t="s">
        <v>790</v>
      </c>
      <c r="B264" s="184">
        <v>263</v>
      </c>
      <c r="C264" s="66" t="s">
        <v>791</v>
      </c>
      <c r="D264" s="136" t="s">
        <v>792</v>
      </c>
    </row>
    <row r="265" spans="1:4" x14ac:dyDescent="0.35">
      <c r="A265" s="178" t="s">
        <v>793</v>
      </c>
      <c r="B265" s="177">
        <v>264</v>
      </c>
      <c r="C265" s="68" t="s">
        <v>794</v>
      </c>
      <c r="D265" s="132" t="s">
        <v>795</v>
      </c>
    </row>
    <row r="266" spans="1:4" ht="21" x14ac:dyDescent="0.35">
      <c r="A266" s="183" t="s">
        <v>796</v>
      </c>
      <c r="B266" s="184">
        <v>265</v>
      </c>
      <c r="C266" s="66" t="s">
        <v>797</v>
      </c>
      <c r="D266" s="136" t="s">
        <v>798</v>
      </c>
    </row>
    <row r="267" spans="1:4" x14ac:dyDescent="0.35">
      <c r="A267" s="178" t="s">
        <v>799</v>
      </c>
      <c r="B267" s="177">
        <v>266</v>
      </c>
      <c r="C267" s="68" t="s">
        <v>800</v>
      </c>
      <c r="D267" s="132" t="s">
        <v>800</v>
      </c>
    </row>
    <row r="268" spans="1:4" x14ac:dyDescent="0.35">
      <c r="A268" s="183" t="s">
        <v>801</v>
      </c>
      <c r="B268" s="184">
        <v>267</v>
      </c>
      <c r="C268" s="66" t="s">
        <v>802</v>
      </c>
      <c r="D268" s="136" t="s">
        <v>802</v>
      </c>
    </row>
    <row r="269" spans="1:4" x14ac:dyDescent="0.35">
      <c r="A269" s="178" t="s">
        <v>803</v>
      </c>
      <c r="B269" s="177">
        <v>268</v>
      </c>
      <c r="C269" s="68" t="s">
        <v>804</v>
      </c>
      <c r="D269" s="132" t="s">
        <v>804</v>
      </c>
    </row>
    <row r="270" spans="1:4" ht="21" x14ac:dyDescent="0.35">
      <c r="A270" s="183" t="s">
        <v>805</v>
      </c>
      <c r="B270" s="184">
        <v>269</v>
      </c>
      <c r="C270" s="66" t="s">
        <v>806</v>
      </c>
      <c r="D270" s="136" t="s">
        <v>807</v>
      </c>
    </row>
    <row r="271" spans="1:4" x14ac:dyDescent="0.35">
      <c r="A271" s="178" t="s">
        <v>808</v>
      </c>
      <c r="B271" s="177">
        <v>270</v>
      </c>
      <c r="C271" s="68" t="s">
        <v>809</v>
      </c>
      <c r="D271" s="132" t="s">
        <v>810</v>
      </c>
    </row>
    <row r="272" spans="1:4" x14ac:dyDescent="0.35">
      <c r="A272" s="183" t="s">
        <v>811</v>
      </c>
      <c r="B272" s="184">
        <v>271</v>
      </c>
      <c r="C272" s="66" t="s">
        <v>812</v>
      </c>
      <c r="D272" s="136" t="s">
        <v>813</v>
      </c>
    </row>
    <row r="273" spans="1:4" x14ac:dyDescent="0.35">
      <c r="A273" s="178" t="s">
        <v>814</v>
      </c>
      <c r="B273" s="177">
        <v>272</v>
      </c>
      <c r="C273" s="68" t="s">
        <v>815</v>
      </c>
      <c r="D273" s="132" t="s">
        <v>816</v>
      </c>
    </row>
    <row r="274" spans="1:4" x14ac:dyDescent="0.35">
      <c r="A274" s="183" t="s">
        <v>817</v>
      </c>
      <c r="B274" s="184">
        <v>273</v>
      </c>
      <c r="C274" s="66" t="s">
        <v>818</v>
      </c>
      <c r="D274" s="136" t="s">
        <v>819</v>
      </c>
    </row>
    <row r="275" spans="1:4" x14ac:dyDescent="0.35">
      <c r="A275" s="198"/>
      <c r="B275" s="180">
        <v>274</v>
      </c>
      <c r="C275" s="75" t="s">
        <v>820</v>
      </c>
      <c r="D275" s="143"/>
    </row>
    <row r="276" spans="1:4" x14ac:dyDescent="0.35">
      <c r="A276" s="183" t="s">
        <v>821</v>
      </c>
      <c r="B276" s="184">
        <v>275</v>
      </c>
      <c r="C276" s="72" t="s">
        <v>822</v>
      </c>
      <c r="D276" s="134" t="s">
        <v>823</v>
      </c>
    </row>
    <row r="277" spans="1:4" x14ac:dyDescent="0.35">
      <c r="A277" s="187" t="s">
        <v>824</v>
      </c>
      <c r="B277" s="177">
        <v>276</v>
      </c>
      <c r="C277" s="73" t="s">
        <v>825</v>
      </c>
      <c r="D277" s="131" t="s">
        <v>826</v>
      </c>
    </row>
    <row r="278" spans="1:4" ht="21" x14ac:dyDescent="0.35">
      <c r="A278" s="179"/>
      <c r="B278" s="180">
        <v>277</v>
      </c>
      <c r="C278" s="74" t="s">
        <v>827</v>
      </c>
      <c r="D278" s="143" t="s">
        <v>828</v>
      </c>
    </row>
    <row r="279" spans="1:4" x14ac:dyDescent="0.35">
      <c r="A279" s="183" t="s">
        <v>829</v>
      </c>
      <c r="B279" s="184">
        <v>278</v>
      </c>
      <c r="C279" s="72" t="s">
        <v>830</v>
      </c>
      <c r="D279" s="185" t="s">
        <v>831</v>
      </c>
    </row>
    <row r="280" spans="1:4" ht="21" x14ac:dyDescent="0.35">
      <c r="A280" s="187" t="s">
        <v>832</v>
      </c>
      <c r="B280" s="177">
        <v>279</v>
      </c>
      <c r="C280" s="73" t="s">
        <v>833</v>
      </c>
      <c r="D280" s="126" t="s">
        <v>834</v>
      </c>
    </row>
    <row r="281" spans="1:4" x14ac:dyDescent="0.35">
      <c r="A281" s="183" t="s">
        <v>835</v>
      </c>
      <c r="B281" s="184">
        <v>280</v>
      </c>
      <c r="C281" s="72" t="s">
        <v>836</v>
      </c>
      <c r="D281" s="137" t="s">
        <v>837</v>
      </c>
    </row>
    <row r="282" spans="1:4" x14ac:dyDescent="0.35">
      <c r="A282" s="187" t="s">
        <v>838</v>
      </c>
      <c r="B282" s="177">
        <v>281</v>
      </c>
      <c r="C282" s="73" t="s">
        <v>839</v>
      </c>
      <c r="D282" s="126" t="s">
        <v>840</v>
      </c>
    </row>
    <row r="283" spans="1:4" x14ac:dyDescent="0.35">
      <c r="A283" s="183" t="s">
        <v>841</v>
      </c>
      <c r="B283" s="184">
        <v>282</v>
      </c>
      <c r="C283" s="66" t="s">
        <v>842</v>
      </c>
      <c r="D283" s="136" t="s">
        <v>842</v>
      </c>
    </row>
    <row r="284" spans="1:4" ht="21" x14ac:dyDescent="0.35">
      <c r="A284" s="178" t="s">
        <v>843</v>
      </c>
      <c r="B284" s="177">
        <v>283</v>
      </c>
      <c r="C284" s="68" t="s">
        <v>844</v>
      </c>
      <c r="D284" s="132" t="s">
        <v>845</v>
      </c>
    </row>
    <row r="285" spans="1:4" ht="21" x14ac:dyDescent="0.35">
      <c r="A285" s="183" t="s">
        <v>846</v>
      </c>
      <c r="B285" s="184">
        <v>284</v>
      </c>
      <c r="C285" s="72" t="s">
        <v>847</v>
      </c>
      <c r="D285" s="137" t="s">
        <v>848</v>
      </c>
    </row>
    <row r="286" spans="1:4" x14ac:dyDescent="0.35">
      <c r="A286" s="178" t="s">
        <v>849</v>
      </c>
      <c r="B286" s="177">
        <v>285</v>
      </c>
      <c r="C286" s="73" t="s">
        <v>850</v>
      </c>
      <c r="D286" s="126" t="s">
        <v>851</v>
      </c>
    </row>
    <row r="287" spans="1:4" ht="21" x14ac:dyDescent="0.35">
      <c r="A287" s="183" t="s">
        <v>852</v>
      </c>
      <c r="B287" s="184">
        <v>286</v>
      </c>
      <c r="C287" s="66" t="s">
        <v>853</v>
      </c>
      <c r="D287" s="136" t="s">
        <v>854</v>
      </c>
    </row>
    <row r="288" spans="1:4" x14ac:dyDescent="0.35">
      <c r="A288" s="178" t="s">
        <v>855</v>
      </c>
      <c r="B288" s="177">
        <v>287</v>
      </c>
      <c r="C288" s="68" t="s">
        <v>856</v>
      </c>
      <c r="D288" s="132" t="s">
        <v>857</v>
      </c>
    </row>
    <row r="289" spans="1:4" x14ac:dyDescent="0.35">
      <c r="A289" s="183" t="s">
        <v>858</v>
      </c>
      <c r="B289" s="184">
        <v>288</v>
      </c>
      <c r="C289" s="66" t="s">
        <v>859</v>
      </c>
      <c r="D289" s="136" t="s">
        <v>860</v>
      </c>
    </row>
    <row r="290" spans="1:4" ht="21" x14ac:dyDescent="0.35">
      <c r="A290" s="178" t="s">
        <v>861</v>
      </c>
      <c r="B290" s="177">
        <v>289</v>
      </c>
      <c r="C290" s="73" t="s">
        <v>862</v>
      </c>
      <c r="D290" s="126" t="s">
        <v>863</v>
      </c>
    </row>
    <row r="291" spans="1:4" x14ac:dyDescent="0.35">
      <c r="A291" s="183" t="s">
        <v>864</v>
      </c>
      <c r="B291" s="184">
        <v>290</v>
      </c>
      <c r="C291" s="72" t="s">
        <v>1084</v>
      </c>
      <c r="D291" s="72" t="s">
        <v>865</v>
      </c>
    </row>
    <row r="292" spans="1:4" x14ac:dyDescent="0.35">
      <c r="A292" s="178" t="s">
        <v>866</v>
      </c>
      <c r="B292" s="177">
        <v>291</v>
      </c>
      <c r="C292" s="73" t="s">
        <v>1085</v>
      </c>
      <c r="D292" s="73" t="s">
        <v>867</v>
      </c>
    </row>
    <row r="293" spans="1:4" ht="21" x14ac:dyDescent="0.35">
      <c r="A293" s="183" t="s">
        <v>868</v>
      </c>
      <c r="B293" s="184">
        <v>292</v>
      </c>
      <c r="C293" s="72" t="s">
        <v>1273</v>
      </c>
      <c r="D293" s="72" t="s">
        <v>869</v>
      </c>
    </row>
    <row r="294" spans="1:4" x14ac:dyDescent="0.35">
      <c r="A294" s="178" t="s">
        <v>870</v>
      </c>
      <c r="B294" s="177">
        <v>293</v>
      </c>
      <c r="C294" s="73" t="s">
        <v>1087</v>
      </c>
      <c r="D294" s="73" t="s">
        <v>871</v>
      </c>
    </row>
    <row r="295" spans="1:4" ht="21" x14ac:dyDescent="0.35">
      <c r="A295" s="183" t="s">
        <v>872</v>
      </c>
      <c r="B295" s="184">
        <v>294</v>
      </c>
      <c r="C295" s="72" t="s">
        <v>1088</v>
      </c>
      <c r="D295" s="72" t="s">
        <v>873</v>
      </c>
    </row>
    <row r="296" spans="1:4" x14ac:dyDescent="0.35">
      <c r="A296" s="178" t="s">
        <v>874</v>
      </c>
      <c r="B296" s="177">
        <v>295</v>
      </c>
      <c r="C296" s="73" t="s">
        <v>1089</v>
      </c>
      <c r="D296" s="73" t="s">
        <v>875</v>
      </c>
    </row>
    <row r="297" spans="1:4" ht="21" x14ac:dyDescent="0.35">
      <c r="A297" s="183" t="s">
        <v>876</v>
      </c>
      <c r="B297" s="184">
        <v>296</v>
      </c>
      <c r="C297" s="72" t="s">
        <v>1090</v>
      </c>
      <c r="D297" s="72" t="s">
        <v>877</v>
      </c>
    </row>
    <row r="298" spans="1:4" x14ac:dyDescent="0.35">
      <c r="A298" s="178" t="s">
        <v>878</v>
      </c>
      <c r="B298" s="177">
        <v>297</v>
      </c>
      <c r="C298" s="73" t="s">
        <v>1091</v>
      </c>
      <c r="D298" s="73" t="s">
        <v>879</v>
      </c>
    </row>
    <row r="299" spans="1:4" x14ac:dyDescent="0.35">
      <c r="A299" s="183" t="s">
        <v>880</v>
      </c>
      <c r="B299" s="184">
        <v>298</v>
      </c>
      <c r="C299" s="72" t="s">
        <v>1092</v>
      </c>
      <c r="D299" s="72" t="s">
        <v>881</v>
      </c>
    </row>
    <row r="300" spans="1:4" x14ac:dyDescent="0.35">
      <c r="A300" s="178" t="s">
        <v>1254</v>
      </c>
      <c r="B300" s="177">
        <v>299</v>
      </c>
      <c r="C300" s="73" t="s">
        <v>1093</v>
      </c>
      <c r="D300" s="73" t="s">
        <v>882</v>
      </c>
    </row>
    <row r="301" spans="1:4" x14ac:dyDescent="0.35">
      <c r="A301" s="183" t="s">
        <v>1255</v>
      </c>
      <c r="B301" s="184">
        <v>300</v>
      </c>
      <c r="C301" s="72" t="s">
        <v>1094</v>
      </c>
      <c r="D301" s="72" t="s">
        <v>883</v>
      </c>
    </row>
    <row r="302" spans="1:4" x14ac:dyDescent="0.35">
      <c r="A302" s="178" t="s">
        <v>1256</v>
      </c>
      <c r="B302" s="177">
        <v>301</v>
      </c>
      <c r="C302" s="73" t="s">
        <v>1095</v>
      </c>
      <c r="D302" s="73" t="s">
        <v>884</v>
      </c>
    </row>
    <row r="303" spans="1:4" x14ac:dyDescent="0.35">
      <c r="A303" s="183" t="s">
        <v>1257</v>
      </c>
      <c r="B303" s="184">
        <v>302</v>
      </c>
      <c r="C303" s="72" t="s">
        <v>1096</v>
      </c>
      <c r="D303" s="72" t="s">
        <v>885</v>
      </c>
    </row>
    <row r="304" spans="1:4" x14ac:dyDescent="0.35">
      <c r="A304" s="179"/>
      <c r="B304" s="180">
        <v>303</v>
      </c>
      <c r="C304" s="74" t="s">
        <v>886</v>
      </c>
      <c r="D304" s="158"/>
    </row>
    <row r="305" spans="1:4" ht="21" x14ac:dyDescent="0.35">
      <c r="A305" s="183"/>
      <c r="B305" s="184">
        <v>304</v>
      </c>
      <c r="C305" s="72" t="s">
        <v>1097</v>
      </c>
      <c r="D305" s="72" t="s">
        <v>887</v>
      </c>
    </row>
    <row r="306" spans="1:4" ht="21" x14ac:dyDescent="0.35">
      <c r="A306" s="178" t="s">
        <v>1258</v>
      </c>
      <c r="B306" s="177">
        <v>305</v>
      </c>
      <c r="C306" s="73" t="s">
        <v>1274</v>
      </c>
      <c r="D306" s="170" t="s">
        <v>888</v>
      </c>
    </row>
    <row r="307" spans="1:4" x14ac:dyDescent="0.35">
      <c r="A307" s="183" t="s">
        <v>1265</v>
      </c>
      <c r="B307" s="184">
        <v>306</v>
      </c>
      <c r="C307" s="72" t="s">
        <v>1275</v>
      </c>
      <c r="D307" s="169" t="s">
        <v>889</v>
      </c>
    </row>
    <row r="308" spans="1:4" ht="21" x14ac:dyDescent="0.35">
      <c r="A308" s="178" t="s">
        <v>1259</v>
      </c>
      <c r="B308" s="177">
        <v>307</v>
      </c>
      <c r="C308" s="73" t="s">
        <v>1100</v>
      </c>
      <c r="D308" s="73" t="s">
        <v>890</v>
      </c>
    </row>
    <row r="309" spans="1:4" x14ac:dyDescent="0.35">
      <c r="A309" s="183" t="s">
        <v>1260</v>
      </c>
      <c r="B309" s="184">
        <v>308</v>
      </c>
      <c r="C309" s="72" t="s">
        <v>1101</v>
      </c>
      <c r="D309" s="72" t="s">
        <v>891</v>
      </c>
    </row>
    <row r="310" spans="1:4" x14ac:dyDescent="0.35">
      <c r="A310" s="179"/>
      <c r="B310" s="180">
        <v>309</v>
      </c>
      <c r="C310" s="74" t="s">
        <v>892</v>
      </c>
      <c r="D310" s="158" t="s">
        <v>893</v>
      </c>
    </row>
    <row r="311" spans="1:4" x14ac:dyDescent="0.35">
      <c r="A311" s="183" t="s">
        <v>894</v>
      </c>
      <c r="B311" s="184">
        <v>310</v>
      </c>
      <c r="C311" s="72" t="s">
        <v>895</v>
      </c>
      <c r="D311" s="137" t="s">
        <v>896</v>
      </c>
    </row>
    <row r="312" spans="1:4" x14ac:dyDescent="0.35">
      <c r="A312" s="187" t="s">
        <v>1261</v>
      </c>
      <c r="B312" s="177">
        <v>311</v>
      </c>
      <c r="C312" s="201" t="s">
        <v>897</v>
      </c>
    </row>
    <row r="313" spans="1:4" ht="21" x14ac:dyDescent="0.35">
      <c r="A313" s="183" t="s">
        <v>898</v>
      </c>
      <c r="B313" s="184">
        <v>312</v>
      </c>
      <c r="C313" s="72" t="s">
        <v>899</v>
      </c>
      <c r="D313" s="137" t="s">
        <v>900</v>
      </c>
    </row>
    <row r="314" spans="1:4" ht="21" x14ac:dyDescent="0.35">
      <c r="A314" s="178" t="s">
        <v>1262</v>
      </c>
      <c r="B314" s="177">
        <v>313</v>
      </c>
      <c r="C314" s="78" t="s">
        <v>901</v>
      </c>
      <c r="D314" s="126" t="s">
        <v>902</v>
      </c>
    </row>
    <row r="315" spans="1:4" ht="21" x14ac:dyDescent="0.35">
      <c r="A315" s="183" t="s">
        <v>1263</v>
      </c>
      <c r="B315" s="184">
        <v>314</v>
      </c>
      <c r="C315" s="84" t="s">
        <v>903</v>
      </c>
      <c r="D315" s="137" t="s">
        <v>904</v>
      </c>
    </row>
    <row r="316" spans="1:4" ht="21" x14ac:dyDescent="0.35">
      <c r="A316" s="187" t="s">
        <v>1264</v>
      </c>
      <c r="B316" s="177">
        <v>315</v>
      </c>
      <c r="C316" s="73" t="s">
        <v>905</v>
      </c>
      <c r="D316" s="126" t="s">
        <v>906</v>
      </c>
    </row>
    <row r="317" spans="1:4" ht="21" x14ac:dyDescent="0.35">
      <c r="A317" s="183" t="s">
        <v>907</v>
      </c>
      <c r="B317" s="184">
        <v>316</v>
      </c>
      <c r="C317" s="72" t="s">
        <v>908</v>
      </c>
      <c r="D317" s="137" t="s">
        <v>909</v>
      </c>
    </row>
    <row r="318" spans="1:4" x14ac:dyDescent="0.35">
      <c r="A318" s="179"/>
      <c r="B318" s="180">
        <v>317</v>
      </c>
      <c r="C318" s="146" t="s">
        <v>910</v>
      </c>
      <c r="D318" s="158"/>
    </row>
    <row r="319" spans="1:4" ht="21" x14ac:dyDescent="0.35">
      <c r="A319" s="183" t="s">
        <v>1266</v>
      </c>
      <c r="B319" s="184">
        <v>318</v>
      </c>
      <c r="C319" s="84" t="s">
        <v>911</v>
      </c>
      <c r="D319" s="137" t="s">
        <v>912</v>
      </c>
    </row>
    <row r="320" spans="1:4" x14ac:dyDescent="0.35">
      <c r="A320" s="178" t="s">
        <v>913</v>
      </c>
      <c r="B320" s="177">
        <v>319</v>
      </c>
      <c r="C320" s="78" t="s">
        <v>914</v>
      </c>
      <c r="D320" s="131" t="s">
        <v>915</v>
      </c>
    </row>
    <row r="321" spans="1:4" x14ac:dyDescent="0.35">
      <c r="A321" s="183" t="s">
        <v>916</v>
      </c>
      <c r="B321" s="184">
        <v>320</v>
      </c>
      <c r="C321" s="84" t="s">
        <v>917</v>
      </c>
      <c r="D321" s="134" t="s">
        <v>918</v>
      </c>
    </row>
    <row r="322" spans="1:4" x14ac:dyDescent="0.35">
      <c r="A322" s="178" t="s">
        <v>919</v>
      </c>
      <c r="B322" s="177">
        <v>321</v>
      </c>
      <c r="C322" s="78" t="s">
        <v>920</v>
      </c>
      <c r="D322" s="126" t="s">
        <v>921</v>
      </c>
    </row>
    <row r="323" spans="1:4" x14ac:dyDescent="0.35">
      <c r="A323" s="183" t="s">
        <v>922</v>
      </c>
      <c r="B323" s="184">
        <v>322</v>
      </c>
      <c r="C323" s="87" t="s">
        <v>923</v>
      </c>
      <c r="D323" s="137" t="s">
        <v>924</v>
      </c>
    </row>
    <row r="324" spans="1:4" x14ac:dyDescent="0.35">
      <c r="A324" s="179"/>
      <c r="B324" s="180">
        <v>323</v>
      </c>
      <c r="C324" s="74" t="s">
        <v>925</v>
      </c>
      <c r="D324" s="182" t="s">
        <v>926</v>
      </c>
    </row>
    <row r="325" spans="1:4" x14ac:dyDescent="0.35">
      <c r="A325" s="178" t="s">
        <v>1280</v>
      </c>
      <c r="B325" s="177">
        <v>324</v>
      </c>
      <c r="C325" s="78" t="s">
        <v>927</v>
      </c>
      <c r="D325" s="189" t="s">
        <v>928</v>
      </c>
    </row>
    <row r="326" spans="1:4" x14ac:dyDescent="0.35">
      <c r="A326" s="183"/>
      <c r="B326" s="184">
        <v>325</v>
      </c>
      <c r="C326" s="72" t="s">
        <v>929</v>
      </c>
      <c r="D326" s="226" t="s">
        <v>930</v>
      </c>
    </row>
    <row r="327" spans="1:4" x14ac:dyDescent="0.35">
      <c r="A327" s="178" t="s">
        <v>1281</v>
      </c>
      <c r="B327" s="177">
        <v>326</v>
      </c>
      <c r="C327" s="68" t="s">
        <v>931</v>
      </c>
      <c r="D327" s="155" t="s">
        <v>932</v>
      </c>
    </row>
    <row r="328" spans="1:4" x14ac:dyDescent="0.35">
      <c r="A328" s="183" t="s">
        <v>1282</v>
      </c>
      <c r="B328" s="184">
        <v>327</v>
      </c>
      <c r="C328" s="66" t="s">
        <v>933</v>
      </c>
      <c r="D328" s="149" t="s">
        <v>934</v>
      </c>
    </row>
    <row r="329" spans="1:4" ht="21" x14ac:dyDescent="0.35">
      <c r="A329" s="178" t="s">
        <v>1283</v>
      </c>
      <c r="B329" s="177">
        <v>328</v>
      </c>
      <c r="C329" s="68" t="s">
        <v>935</v>
      </c>
      <c r="D329" s="155" t="s">
        <v>936</v>
      </c>
    </row>
    <row r="330" spans="1:4" x14ac:dyDescent="0.35">
      <c r="A330" s="183" t="s">
        <v>1284</v>
      </c>
      <c r="B330" s="184">
        <v>329</v>
      </c>
      <c r="C330" s="66" t="s">
        <v>937</v>
      </c>
      <c r="D330" s="136" t="s">
        <v>938</v>
      </c>
    </row>
    <row r="331" spans="1:4" x14ac:dyDescent="0.35">
      <c r="A331" s="178" t="s">
        <v>1285</v>
      </c>
      <c r="B331" s="177">
        <v>330</v>
      </c>
      <c r="C331" s="68" t="s">
        <v>939</v>
      </c>
      <c r="D331" s="132" t="s">
        <v>940</v>
      </c>
    </row>
    <row r="332" spans="1:4" x14ac:dyDescent="0.35">
      <c r="A332" s="183" t="s">
        <v>1286</v>
      </c>
      <c r="B332" s="184">
        <v>331</v>
      </c>
      <c r="C332" s="212" t="s">
        <v>941</v>
      </c>
      <c r="D332" s="227"/>
    </row>
    <row r="333" spans="1:4" x14ac:dyDescent="0.35">
      <c r="A333" s="178" t="s">
        <v>1287</v>
      </c>
      <c r="B333" s="177">
        <v>332</v>
      </c>
      <c r="C333" s="68" t="s">
        <v>942</v>
      </c>
      <c r="D333" s="200" t="s">
        <v>943</v>
      </c>
    </row>
    <row r="334" spans="1:4" ht="31.5" x14ac:dyDescent="0.35">
      <c r="A334" s="183"/>
      <c r="B334" s="184">
        <v>333</v>
      </c>
      <c r="C334" s="72" t="s">
        <v>1278</v>
      </c>
      <c r="D334" s="137" t="s">
        <v>1279</v>
      </c>
    </row>
    <row r="335" spans="1:4" x14ac:dyDescent="0.35">
      <c r="A335" s="224" t="s">
        <v>1271</v>
      </c>
      <c r="B335" s="177">
        <v>334</v>
      </c>
      <c r="C335" s="73" t="s">
        <v>1106</v>
      </c>
      <c r="D335" s="126" t="s">
        <v>945</v>
      </c>
    </row>
    <row r="336" spans="1:4" ht="21" x14ac:dyDescent="0.35">
      <c r="A336" s="223" t="s">
        <v>1272</v>
      </c>
      <c r="B336" s="184">
        <v>335</v>
      </c>
      <c r="C336" s="72" t="s">
        <v>1107</v>
      </c>
      <c r="D336" s="137" t="s">
        <v>946</v>
      </c>
    </row>
    <row r="337" spans="1:4" ht="21" x14ac:dyDescent="0.35">
      <c r="A337" s="178" t="s">
        <v>1277</v>
      </c>
      <c r="B337" s="177">
        <v>336</v>
      </c>
      <c r="C337" s="73" t="s">
        <v>947</v>
      </c>
      <c r="D337" s="126" t="s">
        <v>1276</v>
      </c>
    </row>
    <row r="338" spans="1:4" x14ac:dyDescent="0.35">
      <c r="A338" s="223" t="s">
        <v>1267</v>
      </c>
      <c r="B338" s="184">
        <v>337</v>
      </c>
      <c r="C338" s="72" t="s">
        <v>1109</v>
      </c>
      <c r="D338" s="137" t="s">
        <v>949</v>
      </c>
    </row>
    <row r="339" spans="1:4" x14ac:dyDescent="0.35">
      <c r="A339" s="224" t="s">
        <v>1268</v>
      </c>
      <c r="B339" s="177">
        <v>338</v>
      </c>
      <c r="C339" s="73" t="s">
        <v>1110</v>
      </c>
      <c r="D339" s="126" t="s">
        <v>950</v>
      </c>
    </row>
    <row r="340" spans="1:4" x14ac:dyDescent="0.35">
      <c r="A340" s="223" t="s">
        <v>1269</v>
      </c>
      <c r="B340" s="184">
        <v>339</v>
      </c>
      <c r="C340" s="72" t="s">
        <v>1111</v>
      </c>
      <c r="D340" s="137" t="s">
        <v>951</v>
      </c>
    </row>
    <row r="341" spans="1:4" x14ac:dyDescent="0.35">
      <c r="A341" s="224" t="s">
        <v>1270</v>
      </c>
      <c r="B341" s="177">
        <v>340</v>
      </c>
      <c r="C341" s="73" t="s">
        <v>952</v>
      </c>
      <c r="D341" s="126" t="s">
        <v>952</v>
      </c>
    </row>
    <row r="342" spans="1:4" x14ac:dyDescent="0.35">
      <c r="A342" s="183" t="s">
        <v>1288</v>
      </c>
      <c r="B342" s="184">
        <v>341</v>
      </c>
      <c r="C342" s="72" t="s">
        <v>1112</v>
      </c>
      <c r="D342" s="137" t="s">
        <v>953</v>
      </c>
    </row>
    <row r="343" spans="1:4" x14ac:dyDescent="0.35">
      <c r="A343" s="178" t="s">
        <v>1289</v>
      </c>
      <c r="B343" s="177">
        <v>342</v>
      </c>
      <c r="C343" s="73" t="s">
        <v>1113</v>
      </c>
      <c r="D343" s="126" t="s">
        <v>954</v>
      </c>
    </row>
    <row r="344" spans="1:4" x14ac:dyDescent="0.35">
      <c r="A344" s="183" t="s">
        <v>1290</v>
      </c>
      <c r="B344" s="184">
        <v>343</v>
      </c>
      <c r="C344" s="72" t="s">
        <v>1114</v>
      </c>
      <c r="D344" s="137" t="s">
        <v>955</v>
      </c>
    </row>
    <row r="345" spans="1:4" ht="31.5" x14ac:dyDescent="0.35">
      <c r="A345" s="178" t="s">
        <v>1291</v>
      </c>
      <c r="B345" s="177">
        <v>344</v>
      </c>
      <c r="C345" s="73" t="s">
        <v>1115</v>
      </c>
      <c r="D345" s="126" t="s">
        <v>956</v>
      </c>
    </row>
    <row r="346" spans="1:4" x14ac:dyDescent="0.35">
      <c r="A346" s="179"/>
      <c r="B346" s="180">
        <v>345</v>
      </c>
      <c r="C346" s="85" t="s">
        <v>957</v>
      </c>
      <c r="D346" s="158" t="s">
        <v>958</v>
      </c>
    </row>
    <row r="347" spans="1:4" ht="31.5" x14ac:dyDescent="0.35">
      <c r="A347" s="183" t="s">
        <v>1292</v>
      </c>
      <c r="B347" s="184">
        <v>346</v>
      </c>
      <c r="C347" s="176" t="s">
        <v>959</v>
      </c>
      <c r="D347" s="137" t="s">
        <v>960</v>
      </c>
    </row>
    <row r="348" spans="1:4" ht="21" x14ac:dyDescent="0.35">
      <c r="A348" s="178" t="s">
        <v>961</v>
      </c>
      <c r="B348" s="177">
        <v>347</v>
      </c>
      <c r="C348" s="78" t="s">
        <v>962</v>
      </c>
      <c r="D348" s="131" t="s">
        <v>963</v>
      </c>
    </row>
    <row r="349" spans="1:4" ht="21" x14ac:dyDescent="0.35">
      <c r="A349" s="183" t="s">
        <v>964</v>
      </c>
      <c r="B349" s="184">
        <v>348</v>
      </c>
      <c r="C349" s="72" t="s">
        <v>965</v>
      </c>
      <c r="D349" s="134" t="s">
        <v>966</v>
      </c>
    </row>
    <row r="350" spans="1:4" x14ac:dyDescent="0.35">
      <c r="A350" s="178" t="s">
        <v>967</v>
      </c>
      <c r="B350" s="177">
        <v>349</v>
      </c>
      <c r="C350" s="68" t="s">
        <v>968</v>
      </c>
      <c r="D350" s="132" t="s">
        <v>969</v>
      </c>
    </row>
    <row r="351" spans="1:4" x14ac:dyDescent="0.35">
      <c r="A351" s="183" t="s">
        <v>970</v>
      </c>
      <c r="B351" s="184">
        <v>350</v>
      </c>
      <c r="C351" s="66" t="s">
        <v>971</v>
      </c>
      <c r="D351" s="136" t="s">
        <v>972</v>
      </c>
    </row>
    <row r="352" spans="1:4" x14ac:dyDescent="0.35">
      <c r="A352" s="178" t="s">
        <v>973</v>
      </c>
      <c r="B352" s="177">
        <v>351</v>
      </c>
      <c r="C352" s="68" t="s">
        <v>974</v>
      </c>
      <c r="D352" s="132" t="s">
        <v>975</v>
      </c>
    </row>
    <row r="353" spans="1:4" x14ac:dyDescent="0.35">
      <c r="A353" s="183" t="s">
        <v>1293</v>
      </c>
      <c r="B353" s="184">
        <v>352</v>
      </c>
      <c r="C353" s="66" t="s">
        <v>976</v>
      </c>
      <c r="D353" s="136" t="s">
        <v>976</v>
      </c>
    </row>
    <row r="354" spans="1:4" x14ac:dyDescent="0.35">
      <c r="A354" s="178" t="s">
        <v>977</v>
      </c>
      <c r="B354" s="177">
        <v>353</v>
      </c>
      <c r="C354" s="68" t="s">
        <v>978</v>
      </c>
      <c r="D354" s="132" t="s">
        <v>979</v>
      </c>
    </row>
    <row r="355" spans="1:4" x14ac:dyDescent="0.35">
      <c r="A355" s="183" t="s">
        <v>980</v>
      </c>
      <c r="B355" s="184">
        <v>354</v>
      </c>
      <c r="C355" s="66" t="s">
        <v>981</v>
      </c>
      <c r="D355" s="136" t="s">
        <v>982</v>
      </c>
    </row>
    <row r="356" spans="1:4" x14ac:dyDescent="0.35">
      <c r="A356" s="178" t="s">
        <v>983</v>
      </c>
      <c r="B356" s="177">
        <v>355</v>
      </c>
      <c r="C356" s="174" t="s">
        <v>984</v>
      </c>
      <c r="D356" s="132" t="s">
        <v>985</v>
      </c>
    </row>
    <row r="357" spans="1:4" x14ac:dyDescent="0.35">
      <c r="A357" s="183" t="s">
        <v>986</v>
      </c>
      <c r="B357" s="184">
        <v>356</v>
      </c>
      <c r="C357" s="66" t="s">
        <v>987</v>
      </c>
      <c r="D357" s="136" t="s">
        <v>988</v>
      </c>
    </row>
    <row r="358" spans="1:4" x14ac:dyDescent="0.35">
      <c r="A358" s="178" t="s">
        <v>989</v>
      </c>
      <c r="B358" s="177">
        <v>357</v>
      </c>
      <c r="C358" s="68" t="s">
        <v>990</v>
      </c>
      <c r="D358" s="132" t="s">
        <v>991</v>
      </c>
    </row>
    <row r="359" spans="1:4" x14ac:dyDescent="0.35">
      <c r="A359" s="183" t="s">
        <v>992</v>
      </c>
      <c r="B359" s="184">
        <v>358</v>
      </c>
      <c r="C359" s="66" t="s">
        <v>993</v>
      </c>
      <c r="D359" s="66" t="s">
        <v>994</v>
      </c>
    </row>
    <row r="360" spans="1:4" ht="42" x14ac:dyDescent="0.35">
      <c r="A360" s="178" t="s">
        <v>995</v>
      </c>
      <c r="B360" s="177">
        <v>359</v>
      </c>
      <c r="C360" s="73" t="s">
        <v>996</v>
      </c>
      <c r="D360" s="189" t="s">
        <v>997</v>
      </c>
    </row>
    <row r="361" spans="1:4" ht="21" x14ac:dyDescent="0.35">
      <c r="A361" s="183" t="s">
        <v>998</v>
      </c>
      <c r="B361" s="184">
        <v>360</v>
      </c>
      <c r="C361" s="88" t="s">
        <v>999</v>
      </c>
      <c r="D361" s="136" t="s">
        <v>1000</v>
      </c>
    </row>
    <row r="362" spans="1:4" ht="21" x14ac:dyDescent="0.35">
      <c r="A362" s="178" t="s">
        <v>1001</v>
      </c>
      <c r="B362" s="177">
        <v>361</v>
      </c>
      <c r="C362" s="138" t="s">
        <v>1002</v>
      </c>
      <c r="D362" s="189" t="s">
        <v>1003</v>
      </c>
    </row>
    <row r="363" spans="1:4" ht="21" x14ac:dyDescent="0.35">
      <c r="A363" s="183" t="s">
        <v>1004</v>
      </c>
      <c r="B363" s="184">
        <v>362</v>
      </c>
      <c r="C363" s="66" t="s">
        <v>1005</v>
      </c>
      <c r="D363" s="136" t="s">
        <v>1006</v>
      </c>
    </row>
    <row r="364" spans="1:4" ht="21" x14ac:dyDescent="0.35">
      <c r="A364" s="178" t="s">
        <v>1007</v>
      </c>
      <c r="B364" s="177">
        <v>363</v>
      </c>
      <c r="C364" s="68" t="s">
        <v>1008</v>
      </c>
      <c r="D364" s="132" t="s">
        <v>1009</v>
      </c>
    </row>
    <row r="365" spans="1:4" ht="21" x14ac:dyDescent="0.35">
      <c r="A365" s="183" t="s">
        <v>1010</v>
      </c>
      <c r="B365" s="184">
        <v>364</v>
      </c>
      <c r="C365" s="66" t="s">
        <v>1011</v>
      </c>
      <c r="D365" s="136" t="s">
        <v>1012</v>
      </c>
    </row>
    <row r="366" spans="1:4" ht="22" x14ac:dyDescent="0.35">
      <c r="A366" s="178" t="s">
        <v>1013</v>
      </c>
      <c r="B366" s="177">
        <v>365</v>
      </c>
      <c r="C366" s="175" t="s">
        <v>1014</v>
      </c>
      <c r="D366" s="132" t="s">
        <v>1015</v>
      </c>
    </row>
    <row r="367" spans="1:4" ht="21" x14ac:dyDescent="0.35">
      <c r="A367" s="183" t="s">
        <v>1016</v>
      </c>
      <c r="B367" s="184">
        <v>366</v>
      </c>
      <c r="C367" s="66" t="s">
        <v>1017</v>
      </c>
      <c r="D367" s="136" t="s">
        <v>1018</v>
      </c>
    </row>
    <row r="368" spans="1:4" ht="21" x14ac:dyDescent="0.35">
      <c r="A368" s="178" t="s">
        <v>1019</v>
      </c>
      <c r="B368" s="177">
        <v>367</v>
      </c>
      <c r="C368" s="68" t="s">
        <v>1020</v>
      </c>
      <c r="D368" s="132" t="s">
        <v>1021</v>
      </c>
    </row>
    <row r="369" spans="1:4" ht="26.25" customHeight="1" x14ac:dyDescent="0.35">
      <c r="A369" s="183" t="s">
        <v>1294</v>
      </c>
      <c r="B369" s="184">
        <v>368</v>
      </c>
      <c r="C369" s="66" t="s">
        <v>1022</v>
      </c>
      <c r="D369" s="136" t="s">
        <v>1023</v>
      </c>
    </row>
    <row r="370" spans="1:4" ht="21" x14ac:dyDescent="0.35">
      <c r="A370" s="178" t="s">
        <v>1024</v>
      </c>
      <c r="B370" s="177">
        <v>369</v>
      </c>
      <c r="C370" s="78" t="s">
        <v>1025</v>
      </c>
      <c r="D370" s="131" t="s">
        <v>1026</v>
      </c>
    </row>
    <row r="371" spans="1:4" x14ac:dyDescent="0.35">
      <c r="A371" s="183" t="s">
        <v>1027</v>
      </c>
      <c r="B371" s="184">
        <v>370</v>
      </c>
      <c r="C371" s="66" t="s">
        <v>1028</v>
      </c>
      <c r="D371" s="136" t="s">
        <v>1029</v>
      </c>
    </row>
    <row r="372" spans="1:4" x14ac:dyDescent="0.35">
      <c r="A372" s="178" t="s">
        <v>1030</v>
      </c>
      <c r="B372" s="177">
        <v>371</v>
      </c>
      <c r="C372" s="68" t="s">
        <v>1031</v>
      </c>
      <c r="D372" s="132" t="s">
        <v>582</v>
      </c>
    </row>
    <row r="373" spans="1:4" x14ac:dyDescent="0.35">
      <c r="A373" s="183" t="s">
        <v>1032</v>
      </c>
      <c r="B373" s="184">
        <v>372</v>
      </c>
      <c r="C373" s="66" t="s">
        <v>1033</v>
      </c>
      <c r="D373" s="136" t="s">
        <v>1034</v>
      </c>
    </row>
    <row r="374" spans="1:4" x14ac:dyDescent="0.35">
      <c r="A374" s="178" t="s">
        <v>1035</v>
      </c>
      <c r="B374" s="177">
        <v>373</v>
      </c>
      <c r="C374" s="68" t="s">
        <v>1036</v>
      </c>
      <c r="D374" s="132" t="s">
        <v>1037</v>
      </c>
    </row>
    <row r="375" spans="1:4" x14ac:dyDescent="0.35">
      <c r="A375" s="183" t="s">
        <v>1295</v>
      </c>
      <c r="B375" s="184">
        <v>374</v>
      </c>
      <c r="C375" s="66" t="s">
        <v>1309</v>
      </c>
      <c r="D375" s="136" t="s">
        <v>1038</v>
      </c>
    </row>
    <row r="376" spans="1:4" ht="21" x14ac:dyDescent="0.35">
      <c r="A376" s="178" t="s">
        <v>1039</v>
      </c>
      <c r="B376" s="177">
        <v>375</v>
      </c>
      <c r="C376" s="138" t="s">
        <v>1040</v>
      </c>
      <c r="D376" s="131" t="s">
        <v>1041</v>
      </c>
    </row>
    <row r="377" spans="1:4" ht="31.5" x14ac:dyDescent="0.35">
      <c r="A377" s="183" t="s">
        <v>1042</v>
      </c>
      <c r="B377" s="184">
        <v>376</v>
      </c>
      <c r="C377" s="87" t="s">
        <v>1043</v>
      </c>
      <c r="D377" s="134" t="s">
        <v>1044</v>
      </c>
    </row>
    <row r="378" spans="1:4" x14ac:dyDescent="0.35">
      <c r="A378" s="178" t="s">
        <v>1045</v>
      </c>
      <c r="B378" s="177">
        <v>377</v>
      </c>
      <c r="C378" s="138" t="s">
        <v>1046</v>
      </c>
      <c r="D378" s="132" t="s">
        <v>1047</v>
      </c>
    </row>
    <row r="379" spans="1:4" x14ac:dyDescent="0.35">
      <c r="A379" s="183" t="s">
        <v>1296</v>
      </c>
      <c r="B379" s="184">
        <v>378</v>
      </c>
      <c r="C379" s="87" t="s">
        <v>1048</v>
      </c>
      <c r="D379" s="136" t="s">
        <v>1049</v>
      </c>
    </row>
    <row r="380" spans="1:4" x14ac:dyDescent="0.35">
      <c r="A380" s="178" t="s">
        <v>1297</v>
      </c>
      <c r="B380" s="177">
        <v>379</v>
      </c>
      <c r="C380" s="138" t="s">
        <v>1050</v>
      </c>
      <c r="D380" s="132" t="s">
        <v>1051</v>
      </c>
    </row>
    <row r="381" spans="1:4" x14ac:dyDescent="0.35">
      <c r="A381" s="183" t="s">
        <v>1298</v>
      </c>
      <c r="B381" s="184">
        <v>380</v>
      </c>
      <c r="C381" s="87" t="s">
        <v>1052</v>
      </c>
      <c r="D381" s="136" t="s">
        <v>1053</v>
      </c>
    </row>
    <row r="382" spans="1:4" x14ac:dyDescent="0.35">
      <c r="A382" s="178"/>
      <c r="B382" s="177">
        <v>381</v>
      </c>
      <c r="D382" s="132"/>
    </row>
    <row r="383" spans="1:4" x14ac:dyDescent="0.35">
      <c r="A383" s="178"/>
      <c r="B383" s="177">
        <v>381</v>
      </c>
      <c r="D383" s="132"/>
    </row>
    <row r="384" spans="1:4" x14ac:dyDescent="0.35">
      <c r="A384" s="178"/>
      <c r="B384" s="177">
        <v>381</v>
      </c>
      <c r="D384" s="132"/>
    </row>
    <row r="385" spans="1:4" x14ac:dyDescent="0.35">
      <c r="A385" s="178"/>
      <c r="B385" s="177">
        <v>381</v>
      </c>
      <c r="D385" s="132"/>
    </row>
    <row r="386" spans="1:4" x14ac:dyDescent="0.35">
      <c r="A386" s="178"/>
      <c r="B386" s="177">
        <v>381</v>
      </c>
      <c r="D386" s="132"/>
    </row>
    <row r="387" spans="1:4" x14ac:dyDescent="0.35">
      <c r="A387" s="178"/>
      <c r="B387" s="177">
        <v>381</v>
      </c>
      <c r="D387" s="132"/>
    </row>
    <row r="388" spans="1:4" x14ac:dyDescent="0.35">
      <c r="A388" s="178"/>
      <c r="B388" s="177">
        <v>381</v>
      </c>
      <c r="D388" s="132"/>
    </row>
    <row r="389" spans="1:4" x14ac:dyDescent="0.35">
      <c r="A389" s="178"/>
      <c r="B389" s="177">
        <v>381</v>
      </c>
      <c r="D389" s="132"/>
    </row>
    <row r="390" spans="1:4" x14ac:dyDescent="0.35">
      <c r="A390" s="178"/>
      <c r="B390" s="177">
        <v>381</v>
      </c>
      <c r="D390" s="132"/>
    </row>
    <row r="391" spans="1:4" x14ac:dyDescent="0.35">
      <c r="A391" s="178"/>
      <c r="B391" s="177">
        <v>381</v>
      </c>
      <c r="D391" s="132"/>
    </row>
    <row r="392" spans="1:4" x14ac:dyDescent="0.35">
      <c r="A392" s="178"/>
      <c r="B392" s="177">
        <v>381</v>
      </c>
      <c r="D392" s="132"/>
    </row>
    <row r="393" spans="1:4" x14ac:dyDescent="0.35">
      <c r="A393" s="178"/>
      <c r="B393" s="177">
        <v>381</v>
      </c>
      <c r="D393" s="132"/>
    </row>
    <row r="394" spans="1:4" x14ac:dyDescent="0.35">
      <c r="A394" s="178"/>
      <c r="B394" s="177">
        <v>381</v>
      </c>
      <c r="D394" s="132"/>
    </row>
    <row r="395" spans="1:4" x14ac:dyDescent="0.35">
      <c r="A395" s="178"/>
      <c r="B395" s="177">
        <v>381</v>
      </c>
      <c r="D395" s="132"/>
    </row>
    <row r="396" spans="1:4" x14ac:dyDescent="0.35">
      <c r="A396" s="178"/>
      <c r="B396" s="177">
        <v>381</v>
      </c>
      <c r="D396" s="132"/>
    </row>
    <row r="397" spans="1:4" x14ac:dyDescent="0.35">
      <c r="A397" s="178"/>
      <c r="B397" s="177">
        <v>381</v>
      </c>
      <c r="D397" s="132"/>
    </row>
    <row r="398" spans="1:4" x14ac:dyDescent="0.35">
      <c r="A398" s="178"/>
      <c r="B398" s="177">
        <v>381</v>
      </c>
      <c r="D398" s="132"/>
    </row>
    <row r="399" spans="1:4" x14ac:dyDescent="0.35">
      <c r="A399" s="178"/>
      <c r="B399" s="177">
        <v>381</v>
      </c>
      <c r="D399" s="132"/>
    </row>
    <row r="400" spans="1:4" x14ac:dyDescent="0.35">
      <c r="A400" s="178"/>
      <c r="B400" s="177">
        <v>381</v>
      </c>
      <c r="D400" s="132"/>
    </row>
    <row r="401" spans="1:4" x14ac:dyDescent="0.35">
      <c r="A401" s="178"/>
      <c r="B401" s="177">
        <v>381</v>
      </c>
      <c r="D401" s="132"/>
    </row>
    <row r="402" spans="1:4" x14ac:dyDescent="0.35">
      <c r="A402" s="178"/>
      <c r="B402" s="177">
        <v>381</v>
      </c>
      <c r="D402" s="132"/>
    </row>
    <row r="403" spans="1:4" x14ac:dyDescent="0.35">
      <c r="A403" s="178"/>
      <c r="B403" s="177">
        <v>381</v>
      </c>
      <c r="D403" s="132"/>
    </row>
    <row r="404" spans="1:4" x14ac:dyDescent="0.35">
      <c r="A404" s="178"/>
      <c r="B404" s="177">
        <v>381</v>
      </c>
      <c r="D404" s="132"/>
    </row>
    <row r="405" spans="1:4" x14ac:dyDescent="0.35">
      <c r="A405" s="178"/>
      <c r="B405" s="177">
        <v>381</v>
      </c>
      <c r="D405" s="132"/>
    </row>
    <row r="406" spans="1:4" x14ac:dyDescent="0.35">
      <c r="A406" s="178"/>
      <c r="B406" s="177">
        <v>381</v>
      </c>
      <c r="D406" s="132"/>
    </row>
    <row r="407" spans="1:4" x14ac:dyDescent="0.35">
      <c r="A407" s="178"/>
      <c r="B407" s="177">
        <v>381</v>
      </c>
      <c r="D407" s="132"/>
    </row>
    <row r="408" spans="1:4" x14ac:dyDescent="0.35">
      <c r="A408" s="178"/>
      <c r="B408" s="177">
        <v>381</v>
      </c>
      <c r="D408" s="132"/>
    </row>
    <row r="409" spans="1:4" x14ac:dyDescent="0.35">
      <c r="A409" s="178"/>
      <c r="B409" s="177">
        <v>381</v>
      </c>
      <c r="D409" s="132"/>
    </row>
    <row r="410" spans="1:4" x14ac:dyDescent="0.35">
      <c r="A410" s="178"/>
      <c r="B410" s="177">
        <v>381</v>
      </c>
      <c r="D410" s="132"/>
    </row>
    <row r="411" spans="1:4" x14ac:dyDescent="0.35">
      <c r="A411" s="178"/>
      <c r="B411" s="177">
        <v>381</v>
      </c>
      <c r="D411" s="132"/>
    </row>
    <row r="412" spans="1:4" x14ac:dyDescent="0.35">
      <c r="A412" s="178"/>
      <c r="B412" s="177">
        <v>381</v>
      </c>
      <c r="D412" s="132"/>
    </row>
    <row r="413" spans="1:4" x14ac:dyDescent="0.35">
      <c r="A413" s="178"/>
      <c r="B413" s="177">
        <v>381</v>
      </c>
      <c r="D413" s="132"/>
    </row>
    <row r="414" spans="1:4" x14ac:dyDescent="0.35">
      <c r="A414" s="178"/>
      <c r="B414" s="177">
        <v>381</v>
      </c>
      <c r="D414" s="132"/>
    </row>
    <row r="415" spans="1:4" x14ac:dyDescent="0.35">
      <c r="A415" s="178"/>
      <c r="B415" s="177">
        <v>381</v>
      </c>
      <c r="D415" s="132"/>
    </row>
    <row r="416" spans="1:4" x14ac:dyDescent="0.35">
      <c r="A416" s="178"/>
      <c r="B416" s="177">
        <v>381</v>
      </c>
      <c r="D416" s="132"/>
    </row>
    <row r="417" spans="1:4" x14ac:dyDescent="0.35">
      <c r="A417" s="178"/>
      <c r="B417" s="177">
        <v>381</v>
      </c>
      <c r="D417" s="132"/>
    </row>
    <row r="418" spans="1:4" x14ac:dyDescent="0.35">
      <c r="A418" s="178"/>
      <c r="B418" s="177">
        <v>381</v>
      </c>
      <c r="D418" s="132"/>
    </row>
    <row r="419" spans="1:4" x14ac:dyDescent="0.35">
      <c r="A419" s="178"/>
      <c r="B419" s="177">
        <v>381</v>
      </c>
      <c r="D419" s="132"/>
    </row>
    <row r="420" spans="1:4" x14ac:dyDescent="0.35">
      <c r="A420" s="178"/>
      <c r="B420" s="177">
        <v>381</v>
      </c>
      <c r="D420" s="132"/>
    </row>
    <row r="421" spans="1:4" x14ac:dyDescent="0.35">
      <c r="A421" s="178"/>
      <c r="B421" s="177">
        <v>381</v>
      </c>
      <c r="D421" s="132"/>
    </row>
    <row r="422" spans="1:4" x14ac:dyDescent="0.35">
      <c r="A422" s="178"/>
      <c r="B422" s="177">
        <v>381</v>
      </c>
      <c r="D422" s="132"/>
    </row>
    <row r="423" spans="1:4" x14ac:dyDescent="0.35">
      <c r="A423" s="178"/>
      <c r="B423" s="177">
        <v>381</v>
      </c>
      <c r="D423" s="132"/>
    </row>
    <row r="424" spans="1:4" x14ac:dyDescent="0.35">
      <c r="A424" s="178"/>
      <c r="B424" s="177">
        <v>381</v>
      </c>
      <c r="D424" s="132"/>
    </row>
    <row r="425" spans="1:4" x14ac:dyDescent="0.35">
      <c r="A425" s="178"/>
      <c r="B425" s="177">
        <v>381</v>
      </c>
      <c r="D425" s="132"/>
    </row>
    <row r="426" spans="1:4" x14ac:dyDescent="0.35">
      <c r="A426" s="178"/>
      <c r="B426" s="177">
        <v>381</v>
      </c>
      <c r="D426" s="132"/>
    </row>
    <row r="427" spans="1:4" x14ac:dyDescent="0.35">
      <c r="A427" s="178"/>
      <c r="B427" s="177">
        <v>381</v>
      </c>
      <c r="D427" s="132"/>
    </row>
    <row r="428" spans="1:4" x14ac:dyDescent="0.35">
      <c r="A428" s="178"/>
      <c r="B428" s="177">
        <v>381</v>
      </c>
      <c r="D428" s="132"/>
    </row>
    <row r="429" spans="1:4" x14ac:dyDescent="0.35">
      <c r="A429" s="178"/>
      <c r="B429" s="177">
        <v>381</v>
      </c>
      <c r="D429" s="132"/>
    </row>
    <row r="430" spans="1:4" x14ac:dyDescent="0.35">
      <c r="A430" s="178"/>
      <c r="B430" s="177">
        <v>381</v>
      </c>
      <c r="D430" s="132"/>
    </row>
    <row r="431" spans="1:4" x14ac:dyDescent="0.35">
      <c r="A431" s="178"/>
      <c r="B431" s="177">
        <v>381</v>
      </c>
      <c r="D431" s="132"/>
    </row>
    <row r="432" spans="1:4" x14ac:dyDescent="0.35">
      <c r="A432" s="178"/>
      <c r="B432" s="177">
        <v>381</v>
      </c>
      <c r="D432" s="132"/>
    </row>
    <row r="433" spans="1:4" x14ac:dyDescent="0.35">
      <c r="A433" s="178"/>
      <c r="B433" s="177">
        <v>381</v>
      </c>
      <c r="D433" s="132"/>
    </row>
    <row r="434" spans="1:4" x14ac:dyDescent="0.35">
      <c r="A434" s="178"/>
      <c r="B434" s="177">
        <v>381</v>
      </c>
      <c r="D434" s="132"/>
    </row>
    <row r="435" spans="1:4" x14ac:dyDescent="0.35">
      <c r="A435" s="178"/>
      <c r="B435" s="177">
        <v>381</v>
      </c>
      <c r="D435" s="132"/>
    </row>
    <row r="436" spans="1:4" x14ac:dyDescent="0.35">
      <c r="A436" s="178"/>
      <c r="B436" s="177">
        <v>381</v>
      </c>
      <c r="D436" s="132"/>
    </row>
    <row r="437" spans="1:4" x14ac:dyDescent="0.35">
      <c r="A437" s="178"/>
      <c r="B437" s="177">
        <v>381</v>
      </c>
      <c r="D437" s="132"/>
    </row>
    <row r="438" spans="1:4" x14ac:dyDescent="0.35">
      <c r="A438" s="178"/>
      <c r="B438" s="177">
        <v>381</v>
      </c>
      <c r="D438" s="132"/>
    </row>
    <row r="439" spans="1:4" x14ac:dyDescent="0.35">
      <c r="A439" s="178"/>
      <c r="B439" s="177">
        <v>381</v>
      </c>
      <c r="D439" s="132"/>
    </row>
    <row r="440" spans="1:4" x14ac:dyDescent="0.35">
      <c r="A440" s="178"/>
      <c r="B440" s="177">
        <v>381</v>
      </c>
      <c r="D440" s="132"/>
    </row>
    <row r="441" spans="1:4" x14ac:dyDescent="0.35">
      <c r="A441" s="178"/>
      <c r="B441" s="177">
        <v>381</v>
      </c>
      <c r="D441" s="132"/>
    </row>
    <row r="442" spans="1:4" x14ac:dyDescent="0.35">
      <c r="A442" s="178"/>
      <c r="B442" s="177">
        <v>381</v>
      </c>
      <c r="D442" s="132"/>
    </row>
    <row r="443" spans="1:4" x14ac:dyDescent="0.35">
      <c r="A443" s="178"/>
      <c r="B443" s="177">
        <v>381</v>
      </c>
      <c r="D443" s="132"/>
    </row>
    <row r="444" spans="1:4" x14ac:dyDescent="0.35">
      <c r="A444" s="178"/>
      <c r="B444" s="177">
        <v>381</v>
      </c>
      <c r="D444" s="132"/>
    </row>
    <row r="445" spans="1:4" x14ac:dyDescent="0.35">
      <c r="A445" s="178"/>
      <c r="B445" s="177"/>
      <c r="D445" s="132"/>
    </row>
    <row r="446" spans="1:4" x14ac:dyDescent="0.35">
      <c r="A446" s="178"/>
      <c r="B446" s="177"/>
      <c r="D446" s="132"/>
    </row>
    <row r="447" spans="1:4" x14ac:dyDescent="0.35">
      <c r="A447" s="178"/>
      <c r="B447" s="177"/>
      <c r="D447" s="132"/>
    </row>
    <row r="448" spans="1:4" x14ac:dyDescent="0.35">
      <c r="A448" s="178"/>
      <c r="B448" s="177"/>
      <c r="D448" s="132"/>
    </row>
    <row r="449" spans="1:4" x14ac:dyDescent="0.35">
      <c r="A449" s="178"/>
      <c r="B449" s="177"/>
      <c r="D449" s="132"/>
    </row>
  </sheetData>
  <conditionalFormatting sqref="A377">
    <cfRule type="duplicateValues" dxfId="28" priority="1"/>
  </conditionalFormatting>
  <conditionalFormatting sqref="A391:A400">
    <cfRule type="duplicateValues" dxfId="27" priority="3"/>
  </conditionalFormatting>
  <conditionalFormatting sqref="A401:A449">
    <cfRule type="duplicateValues" dxfId="26" priority="2"/>
  </conditionalFormatting>
  <conditionalFormatting sqref="A450:A1048576 A21:A22 A24:A26 A73:A76 A317:A334 A152 A154 A149:A150 A98:A147 A158:A162 A176:A180 A182:A183 A167:A170 A185 A190:A192 A195:A196 A198:A207 A209 A214 A216:A220 A222:A223 A227:A234 A236:A247 A278:A279 A313:A315 A283:A311 A281 A254:A259 A249:A252 A261:A276 A79:A89 A39:A71 A29:A37 A1:A15 A378:A390 A342:A376 A337">
    <cfRule type="duplicateValues" dxfId="25" priority="698"/>
  </conditionalFormatting>
  <pageMargins left="0.7" right="0.7" top="0.75" bottom="0.75" header="0.3" footer="0.3"/>
  <pageSetup orientation="portrait" r:id="rId1"/>
  <headerFooter>
    <oddHeader>&amp;R&amp;"Calibri"&amp;12&amp;K000000 Unclassified / Non classifié&amp;1#_x000D_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6"/>
  <sheetViews>
    <sheetView tabSelected="1" workbookViewId="0">
      <pane ySplit="4" topLeftCell="A5" activePane="bottomLeft" state="frozen"/>
      <selection pane="bottomLeft" activeCell="L5" sqref="L5"/>
    </sheetView>
  </sheetViews>
  <sheetFormatPr defaultColWidth="9.1796875" defaultRowHeight="14.5" x14ac:dyDescent="0.35"/>
  <cols>
    <col min="1" max="1" width="12.1796875" style="7" customWidth="1"/>
    <col min="2" max="2" width="6.81640625" style="7" customWidth="1"/>
    <col min="3" max="3" width="32.54296875" style="60" customWidth="1"/>
    <col min="4" max="7" width="4.54296875" customWidth="1"/>
    <col min="8" max="9" width="6.1796875" customWidth="1"/>
    <col min="10" max="10" width="8.1796875" customWidth="1"/>
    <col min="11" max="11" width="7.54296875" customWidth="1"/>
    <col min="12" max="12" width="10.453125" customWidth="1"/>
    <col min="13" max="13" width="8.453125" customWidth="1"/>
    <col min="14" max="14" width="12.54296875" style="18" customWidth="1"/>
    <col min="15" max="15" width="14.1796875" customWidth="1"/>
    <col min="16" max="16" width="10.453125" customWidth="1"/>
    <col min="17" max="17" width="13.54296875" customWidth="1"/>
    <col min="19" max="19" width="19.54296875" customWidth="1"/>
  </cols>
  <sheetData>
    <row r="1" spans="1:18" s="10" customFormat="1" ht="23.5" x14ac:dyDescent="0.35">
      <c r="A1" s="9"/>
      <c r="B1" s="9"/>
      <c r="C1" s="57" t="s">
        <v>13</v>
      </c>
      <c r="D1" s="8"/>
      <c r="E1" s="8"/>
      <c r="F1" s="8"/>
      <c r="G1" s="8"/>
      <c r="H1" s="8"/>
      <c r="I1" s="8"/>
      <c r="J1" s="8"/>
      <c r="K1" s="8"/>
      <c r="L1" s="8"/>
      <c r="M1" s="8"/>
      <c r="N1" s="16"/>
      <c r="O1" s="254" t="s">
        <v>14</v>
      </c>
      <c r="P1" s="254"/>
      <c r="Q1" s="39" t="s">
        <v>15</v>
      </c>
    </row>
    <row r="2" spans="1:18" s="10" customFormat="1" ht="12.75" customHeight="1" x14ac:dyDescent="0.35">
      <c r="A2" s="9"/>
      <c r="B2" s="9"/>
      <c r="C2" s="58"/>
      <c r="E2" s="4"/>
      <c r="F2" s="4"/>
      <c r="G2" s="4"/>
      <c r="H2" s="4"/>
      <c r="I2" s="4"/>
      <c r="J2" s="4"/>
      <c r="K2" s="4"/>
      <c r="L2" s="4"/>
      <c r="M2" s="4"/>
      <c r="N2" s="17"/>
      <c r="P2" s="44" t="s">
        <v>16</v>
      </c>
      <c r="Q2" s="45">
        <f>VLOOKUP(Q1,PTs!A1:C14,3,FALSE)</f>
        <v>20320</v>
      </c>
    </row>
    <row r="3" spans="1:18" s="10" customFormat="1" ht="15" customHeight="1" x14ac:dyDescent="0.35">
      <c r="A3" s="265" t="s">
        <v>58</v>
      </c>
      <c r="B3" s="266" t="s">
        <v>17</v>
      </c>
      <c r="C3" s="267" t="s">
        <v>18</v>
      </c>
      <c r="D3" s="258" t="s">
        <v>19</v>
      </c>
      <c r="E3" s="258"/>
      <c r="F3" s="258"/>
      <c r="G3" s="258"/>
      <c r="H3" s="258" t="s">
        <v>20</v>
      </c>
      <c r="I3" s="258"/>
      <c r="J3" s="258" t="s">
        <v>21</v>
      </c>
      <c r="K3" s="258"/>
      <c r="L3" s="268" t="s">
        <v>22</v>
      </c>
      <c r="M3" s="261" t="s">
        <v>23</v>
      </c>
      <c r="N3" s="261"/>
      <c r="O3" s="47" t="s">
        <v>24</v>
      </c>
      <c r="P3" s="261" t="s">
        <v>23</v>
      </c>
      <c r="Q3" s="261"/>
    </row>
    <row r="4" spans="1:18" s="10" customFormat="1" ht="26" x14ac:dyDescent="0.35">
      <c r="A4" s="265"/>
      <c r="B4" s="266"/>
      <c r="C4" s="267"/>
      <c r="D4" s="26" t="s">
        <v>25</v>
      </c>
      <c r="E4" s="26" t="s">
        <v>26</v>
      </c>
      <c r="F4" s="26" t="s">
        <v>27</v>
      </c>
      <c r="G4" s="26" t="s">
        <v>28</v>
      </c>
      <c r="H4" s="26" t="s">
        <v>29</v>
      </c>
      <c r="I4" s="26" t="s">
        <v>30</v>
      </c>
      <c r="J4" s="26" t="s">
        <v>31</v>
      </c>
      <c r="K4" s="26" t="s">
        <v>32</v>
      </c>
      <c r="L4" s="268"/>
      <c r="M4" s="26" t="s">
        <v>33</v>
      </c>
      <c r="N4" s="27" t="s">
        <v>35</v>
      </c>
      <c r="O4" s="48" t="str">
        <f>CONCATENATE(Q1,"          (n=",Q2,")")</f>
        <v>Canada          (n=20320)</v>
      </c>
      <c r="P4" s="26" t="s">
        <v>33</v>
      </c>
      <c r="Q4" s="27" t="s">
        <v>35</v>
      </c>
    </row>
    <row r="5" spans="1:18" s="50" customFormat="1" ht="14.25" customHeight="1" x14ac:dyDescent="0.35">
      <c r="A5" s="52"/>
      <c r="B5" s="49" t="e">
        <f>VLOOKUP(A5,Variables!$A:$D,2,FALSE)</f>
        <v>#N/A</v>
      </c>
      <c r="C5" s="59" t="e">
        <f>VLOOKUP(A5,Variables!$A:$D,3,FALSE)</f>
        <v>#N/A</v>
      </c>
      <c r="D5" s="15">
        <f>'Values-Valeurs'!B2</f>
        <v>0</v>
      </c>
      <c r="E5" s="15">
        <f>'Values-Valeurs'!C2</f>
        <v>0</v>
      </c>
      <c r="F5" s="15">
        <f>'Values-Valeurs'!D2</f>
        <v>0</v>
      </c>
      <c r="G5" s="15">
        <f>'Values-Valeurs'!E2</f>
        <v>0</v>
      </c>
      <c r="H5" s="12">
        <f>D5+E5</f>
        <v>0</v>
      </c>
      <c r="I5" s="12">
        <f>D5+E5+F5</f>
        <v>0</v>
      </c>
      <c r="J5" s="13" t="e">
        <f>IF((COUNTA(D5)=0),0,(D5)/(D5+F5))</f>
        <v>#DIV/0!</v>
      </c>
      <c r="K5" s="13" t="e">
        <f>IF((COUNTA(D5:E5)=0),0,(D5+E5)/(D5+E5+F5))</f>
        <v>#DIV/0!</v>
      </c>
      <c r="L5" s="14" t="e">
        <f>VLOOKUP(B5,'Table 6'!$A$2:$P$267,16,FALSE)</f>
        <v>#N/A</v>
      </c>
      <c r="M5" s="19" t="str">
        <f>IF(I5=0,"",IF(L5="no data","",((IF(AND($H5&lt;=$I5,$H5&gt;=0),BINOMDIST($H5,$I5,L5/100,0),"")))))</f>
        <v/>
      </c>
      <c r="N5" s="19" t="str">
        <f>IF(I5=0,"",(IF(AND(M5&lt;=0.05,K5*100&gt;L5),"Alert",IF(AND(M5&lt;=0.05,K5*100&lt;L5),"protective",""))))</f>
        <v/>
      </c>
      <c r="O5" s="20" t="e">
        <f>HLOOKUP($Q$1,'Table 6'!$A$2:$P$267,B5,FALSE)</f>
        <v>#REF!</v>
      </c>
      <c r="P5" s="19" t="str">
        <f>IF(I5=0,"",IF(O5="no data","",(IF(AND($H5&lt;=$I5,$H5&gt;=0),BINOMDIST($H5,$I5,O5/100,0),""))))</f>
        <v/>
      </c>
      <c r="Q5" s="19" t="str">
        <f>IF(I5=0,"",(IF(AND(P5&lt;=0.05,K5*100&gt;O5),"Alert",IF(AND(P5&lt;=0.05,K5*100&lt;O5),"protective",""))))</f>
        <v/>
      </c>
    </row>
    <row r="6" spans="1:18" s="50" customFormat="1" ht="14.25" customHeight="1" x14ac:dyDescent="0.35">
      <c r="A6" s="52"/>
      <c r="B6" s="49" t="e">
        <f>VLOOKUP(A6,Variables!$A:$D,2,FALSE)</f>
        <v>#N/A</v>
      </c>
      <c r="C6" s="59" t="e">
        <f>VLOOKUP(A6,Variables!$A:$D,3,FALSE)</f>
        <v>#N/A</v>
      </c>
      <c r="D6" s="15">
        <f>'Values-Valeurs'!B3</f>
        <v>0</v>
      </c>
      <c r="E6" s="15">
        <f>'Values-Valeurs'!C3</f>
        <v>0</v>
      </c>
      <c r="F6" s="15">
        <f>'Values-Valeurs'!D3</f>
        <v>0</v>
      </c>
      <c r="G6" s="15">
        <f>'Values-Valeurs'!E3</f>
        <v>0</v>
      </c>
      <c r="H6" s="12">
        <f t="shared" ref="H6:H66" si="0">D6+E6</f>
        <v>0</v>
      </c>
      <c r="I6" s="12">
        <f t="shared" ref="I6:I66" si="1">D6+E6+F6</f>
        <v>0</v>
      </c>
      <c r="J6" s="13" t="e">
        <f t="shared" ref="J6:J41" si="2">IF((COUNTA(D6)=0),0,(D6)/(D6+F6))</f>
        <v>#DIV/0!</v>
      </c>
      <c r="K6" s="13" t="e">
        <f t="shared" ref="K6:K41" si="3">IF((COUNTA(D6:E6)=0),0,(D6+E6)/(D6+E6+F6))</f>
        <v>#DIV/0!</v>
      </c>
      <c r="L6" s="14" t="e">
        <f>VLOOKUP(B6,'Table 6'!$A$2:$P$267,16,FALSE)</f>
        <v>#N/A</v>
      </c>
      <c r="M6" s="19" t="str">
        <f t="shared" ref="M6:M69" si="4">IF(I6=0,"",IF(L6="no data","",((IF(AND($H6&lt;=$I6,$H6&gt;=0),BINOMDIST($H6,$I6,L6/100,0),"")))))</f>
        <v/>
      </c>
      <c r="N6" s="19" t="str">
        <f t="shared" ref="N6:N66" si="5">IF(I6=0,"",(IF(AND(M6&lt;=0.05,K6*100&gt;L6),"Alert",IF(AND(M6&lt;=0.05,K6*100&lt;L6),"protective",""))))</f>
        <v/>
      </c>
      <c r="O6" s="20" t="e">
        <f>HLOOKUP($Q$1,'Table 6'!$A$2:$P$267,B6,FALSE)</f>
        <v>#REF!</v>
      </c>
      <c r="P6" s="19" t="str">
        <f t="shared" ref="P6:P69" si="6">IF(I6=0,"",IF(O6="no data","",(IF(AND($H6&lt;=$I6,$H6&gt;=0),BINOMDIST($H6,$I6,O6/100,0),""))))</f>
        <v/>
      </c>
      <c r="Q6" s="19" t="str">
        <f t="shared" ref="Q6:Q66" si="7">IF(I6=0,"",(IF(AND(P6&lt;=0.05,K6*100&gt;O6),"Alert",IF(AND(P6&lt;=0.05,K6*100&lt;O6),"protective",""))))</f>
        <v/>
      </c>
    </row>
    <row r="7" spans="1:18" s="50" customFormat="1" ht="14.25" customHeight="1" x14ac:dyDescent="0.35">
      <c r="A7" s="52"/>
      <c r="B7" s="49" t="e">
        <f>VLOOKUP(A7,Variables!$A:$D,2,FALSE)</f>
        <v>#N/A</v>
      </c>
      <c r="C7" s="59" t="e">
        <f>VLOOKUP(A7,Variables!$A:$D,3,FALSE)</f>
        <v>#N/A</v>
      </c>
      <c r="D7" s="15">
        <f>'Values-Valeurs'!B4</f>
        <v>0</v>
      </c>
      <c r="E7" s="15">
        <f>'Values-Valeurs'!C4</f>
        <v>0</v>
      </c>
      <c r="F7" s="15">
        <f>'Values-Valeurs'!D4</f>
        <v>0</v>
      </c>
      <c r="G7" s="15">
        <f>'Values-Valeurs'!E4</f>
        <v>0</v>
      </c>
      <c r="H7" s="12">
        <f t="shared" si="0"/>
        <v>0</v>
      </c>
      <c r="I7" s="12">
        <f t="shared" si="1"/>
        <v>0</v>
      </c>
      <c r="J7" s="13" t="e">
        <f t="shared" si="2"/>
        <v>#DIV/0!</v>
      </c>
      <c r="K7" s="13" t="e">
        <f t="shared" si="3"/>
        <v>#DIV/0!</v>
      </c>
      <c r="L7" s="14" t="e">
        <f>VLOOKUP(B7,'Table 6'!$A$2:$P$267,16,FALSE)</f>
        <v>#N/A</v>
      </c>
      <c r="M7" s="19" t="str">
        <f t="shared" si="4"/>
        <v/>
      </c>
      <c r="N7" s="19" t="str">
        <f t="shared" si="5"/>
        <v/>
      </c>
      <c r="O7" s="20" t="e">
        <f>HLOOKUP($Q$1,'Table 6'!$A$2:$P$267,B7,FALSE)</f>
        <v>#REF!</v>
      </c>
      <c r="P7" s="19" t="str">
        <f t="shared" si="6"/>
        <v/>
      </c>
      <c r="Q7" s="19" t="str">
        <f t="shared" si="7"/>
        <v/>
      </c>
      <c r="R7" s="3"/>
    </row>
    <row r="8" spans="1:18" s="50" customFormat="1" ht="14.25" customHeight="1" x14ac:dyDescent="0.35">
      <c r="A8" s="52" t="str">
        <f>IF('Values-Valeurs'!A5="","",'Values-Valeurs'!A5)</f>
        <v/>
      </c>
      <c r="B8" s="49" t="e">
        <f>VLOOKUP(A8,Variables!$A:$D,2,FALSE)</f>
        <v>#N/A</v>
      </c>
      <c r="C8" s="59" t="e">
        <f>VLOOKUP(A8,Variables!$A:$D,3,FALSE)</f>
        <v>#N/A</v>
      </c>
      <c r="D8" s="15">
        <f>'Values-Valeurs'!B5</f>
        <v>0</v>
      </c>
      <c r="E8" s="15">
        <f>'Values-Valeurs'!C5</f>
        <v>0</v>
      </c>
      <c r="F8" s="15">
        <f>'Values-Valeurs'!D5</f>
        <v>0</v>
      </c>
      <c r="G8" s="15">
        <f>'Values-Valeurs'!E5</f>
        <v>0</v>
      </c>
      <c r="H8" s="12">
        <f t="shared" si="0"/>
        <v>0</v>
      </c>
      <c r="I8" s="12">
        <f t="shared" si="1"/>
        <v>0</v>
      </c>
      <c r="J8" s="13" t="e">
        <f t="shared" si="2"/>
        <v>#DIV/0!</v>
      </c>
      <c r="K8" s="13" t="e">
        <f t="shared" si="3"/>
        <v>#DIV/0!</v>
      </c>
      <c r="L8" s="14" t="e">
        <f>VLOOKUP(B8,'Table 6'!$A$2:$P$267,16,FALSE)</f>
        <v>#N/A</v>
      </c>
      <c r="M8" s="19" t="str">
        <f t="shared" si="4"/>
        <v/>
      </c>
      <c r="N8" s="19" t="str">
        <f t="shared" si="5"/>
        <v/>
      </c>
      <c r="O8" s="20" t="e">
        <f>HLOOKUP($Q$1,'Table 6'!$A$2:$P$267,B8,FALSE)</f>
        <v>#REF!</v>
      </c>
      <c r="P8" s="19" t="str">
        <f t="shared" si="6"/>
        <v/>
      </c>
      <c r="Q8" s="19" t="str">
        <f t="shared" si="7"/>
        <v/>
      </c>
      <c r="R8" s="3"/>
    </row>
    <row r="9" spans="1:18" s="50" customFormat="1" ht="14.25" customHeight="1" x14ac:dyDescent="0.35">
      <c r="A9" s="52" t="str">
        <f>IF('Values-Valeurs'!A6="","",'Values-Valeurs'!A6)</f>
        <v/>
      </c>
      <c r="B9" s="49" t="e">
        <f>VLOOKUP(A9,Variables!$A:$D,2,FALSE)</f>
        <v>#N/A</v>
      </c>
      <c r="C9" s="59" t="e">
        <f>VLOOKUP(A9,Variables!$A:$D,3,FALSE)</f>
        <v>#N/A</v>
      </c>
      <c r="D9" s="15">
        <f>'Values-Valeurs'!B6</f>
        <v>0</v>
      </c>
      <c r="E9" s="15">
        <f>'Values-Valeurs'!C6</f>
        <v>0</v>
      </c>
      <c r="F9" s="15">
        <f>'Values-Valeurs'!D6</f>
        <v>0</v>
      </c>
      <c r="G9" s="15">
        <f>'Values-Valeurs'!E6</f>
        <v>0</v>
      </c>
      <c r="H9" s="12">
        <f t="shared" si="0"/>
        <v>0</v>
      </c>
      <c r="I9" s="12">
        <f t="shared" si="1"/>
        <v>0</v>
      </c>
      <c r="J9" s="13" t="e">
        <f t="shared" si="2"/>
        <v>#DIV/0!</v>
      </c>
      <c r="K9" s="13" t="e">
        <f t="shared" si="3"/>
        <v>#DIV/0!</v>
      </c>
      <c r="L9" s="14" t="e">
        <f>VLOOKUP(B9,'Table 6'!$A$2:$P$267,16,FALSE)</f>
        <v>#N/A</v>
      </c>
      <c r="M9" s="19" t="str">
        <f t="shared" si="4"/>
        <v/>
      </c>
      <c r="N9" s="19" t="str">
        <f t="shared" si="5"/>
        <v/>
      </c>
      <c r="O9" s="20" t="e">
        <f>HLOOKUP($Q$1,'Table 6'!$A$2:$P$267,B9,FALSE)</f>
        <v>#REF!</v>
      </c>
      <c r="P9" s="19" t="str">
        <f t="shared" si="6"/>
        <v/>
      </c>
      <c r="Q9" s="19" t="str">
        <f t="shared" si="7"/>
        <v/>
      </c>
      <c r="R9" s="3"/>
    </row>
    <row r="10" spans="1:18" s="50" customFormat="1" ht="14.25" customHeight="1" x14ac:dyDescent="0.35">
      <c r="A10" s="52" t="str">
        <f>IF('Values-Valeurs'!A7="","",'Values-Valeurs'!A7)</f>
        <v/>
      </c>
      <c r="B10" s="49" t="e">
        <f>VLOOKUP(A10,Variables!$A:$D,2,FALSE)</f>
        <v>#N/A</v>
      </c>
      <c r="C10" s="59" t="e">
        <f>VLOOKUP(A10,Variables!$A:$D,3,FALSE)</f>
        <v>#N/A</v>
      </c>
      <c r="D10" s="15">
        <f>'Values-Valeurs'!B7</f>
        <v>0</v>
      </c>
      <c r="E10" s="15">
        <f>'Values-Valeurs'!C7</f>
        <v>0</v>
      </c>
      <c r="F10" s="15">
        <f>'Values-Valeurs'!D7</f>
        <v>0</v>
      </c>
      <c r="G10" s="15">
        <f>'Values-Valeurs'!E7</f>
        <v>0</v>
      </c>
      <c r="H10" s="12">
        <f t="shared" si="0"/>
        <v>0</v>
      </c>
      <c r="I10" s="12">
        <f t="shared" si="1"/>
        <v>0</v>
      </c>
      <c r="J10" s="13" t="e">
        <f t="shared" si="2"/>
        <v>#DIV/0!</v>
      </c>
      <c r="K10" s="13" t="e">
        <f t="shared" si="3"/>
        <v>#DIV/0!</v>
      </c>
      <c r="L10" s="14" t="e">
        <f>VLOOKUP(B10,'Table 6'!$A$2:$P$267,16,FALSE)</f>
        <v>#N/A</v>
      </c>
      <c r="M10" s="19" t="str">
        <f t="shared" si="4"/>
        <v/>
      </c>
      <c r="N10" s="19" t="str">
        <f t="shared" si="5"/>
        <v/>
      </c>
      <c r="O10" s="20" t="e">
        <f>HLOOKUP($Q$1,'Table 6'!$A$2:$P$267,B10,FALSE)</f>
        <v>#REF!</v>
      </c>
      <c r="P10" s="19" t="str">
        <f t="shared" si="6"/>
        <v/>
      </c>
      <c r="Q10" s="19" t="str">
        <f t="shared" si="7"/>
        <v/>
      </c>
      <c r="R10" s="3"/>
    </row>
    <row r="11" spans="1:18" s="50" customFormat="1" ht="14.25" customHeight="1" x14ac:dyDescent="0.35">
      <c r="A11" s="52" t="str">
        <f>IF('Values-Valeurs'!A8="","",'Values-Valeurs'!A8)</f>
        <v/>
      </c>
      <c r="B11" s="49" t="e">
        <f>VLOOKUP(A11,Variables!$A:$D,2,FALSE)</f>
        <v>#N/A</v>
      </c>
      <c r="C11" s="59" t="e">
        <f>VLOOKUP(A11,Variables!$A:$D,3,FALSE)</f>
        <v>#N/A</v>
      </c>
      <c r="D11" s="15">
        <f>'Values-Valeurs'!B8</f>
        <v>0</v>
      </c>
      <c r="E11" s="15">
        <f>'Values-Valeurs'!C8</f>
        <v>0</v>
      </c>
      <c r="F11" s="15">
        <f>'Values-Valeurs'!D8</f>
        <v>0</v>
      </c>
      <c r="G11" s="15">
        <f>'Values-Valeurs'!E8</f>
        <v>0</v>
      </c>
      <c r="H11" s="12">
        <f t="shared" si="0"/>
        <v>0</v>
      </c>
      <c r="I11" s="12">
        <f t="shared" si="1"/>
        <v>0</v>
      </c>
      <c r="J11" s="13" t="e">
        <f t="shared" si="2"/>
        <v>#DIV/0!</v>
      </c>
      <c r="K11" s="13" t="e">
        <f t="shared" si="3"/>
        <v>#DIV/0!</v>
      </c>
      <c r="L11" s="14" t="e">
        <f>VLOOKUP(B11,'Table 6'!$A$2:$P$267,16,FALSE)</f>
        <v>#N/A</v>
      </c>
      <c r="M11" s="19" t="str">
        <f t="shared" si="4"/>
        <v/>
      </c>
      <c r="N11" s="19" t="str">
        <f t="shared" si="5"/>
        <v/>
      </c>
      <c r="O11" s="20" t="e">
        <f>HLOOKUP($Q$1,'Table 6'!$A$2:$P$267,B11,FALSE)</f>
        <v>#REF!</v>
      </c>
      <c r="P11" s="19" t="str">
        <f t="shared" si="6"/>
        <v/>
      </c>
      <c r="Q11" s="19" t="str">
        <f t="shared" si="7"/>
        <v/>
      </c>
      <c r="R11" s="3"/>
    </row>
    <row r="12" spans="1:18" s="50" customFormat="1" ht="14.25" customHeight="1" x14ac:dyDescent="0.35">
      <c r="A12" s="52" t="str">
        <f>IF('Values-Valeurs'!A9="","",'Values-Valeurs'!A9)</f>
        <v/>
      </c>
      <c r="B12" s="49" t="e">
        <f>VLOOKUP(A12,Variables!$A:$D,2,FALSE)</f>
        <v>#N/A</v>
      </c>
      <c r="C12" s="59" t="e">
        <f>VLOOKUP(A12,Variables!$A:$D,3,FALSE)</f>
        <v>#N/A</v>
      </c>
      <c r="D12" s="15">
        <f>'Values-Valeurs'!B9</f>
        <v>0</v>
      </c>
      <c r="E12" s="15">
        <f>'Values-Valeurs'!C9</f>
        <v>0</v>
      </c>
      <c r="F12" s="15">
        <f>'Values-Valeurs'!D9</f>
        <v>0</v>
      </c>
      <c r="G12" s="15">
        <f>'Values-Valeurs'!E9</f>
        <v>0</v>
      </c>
      <c r="H12" s="12">
        <f t="shared" si="0"/>
        <v>0</v>
      </c>
      <c r="I12" s="12">
        <f t="shared" si="1"/>
        <v>0</v>
      </c>
      <c r="J12" s="13" t="e">
        <f t="shared" si="2"/>
        <v>#DIV/0!</v>
      </c>
      <c r="K12" s="13" t="e">
        <f t="shared" si="3"/>
        <v>#DIV/0!</v>
      </c>
      <c r="L12" s="14" t="e">
        <f>VLOOKUP(B12,'Table 6'!$A$2:$P$267,16,FALSE)</f>
        <v>#N/A</v>
      </c>
      <c r="M12" s="19" t="str">
        <f t="shared" si="4"/>
        <v/>
      </c>
      <c r="N12" s="19" t="str">
        <f t="shared" si="5"/>
        <v/>
      </c>
      <c r="O12" s="20" t="e">
        <f>HLOOKUP($Q$1,'Table 6'!$A$2:$P$267,B12,FALSE)</f>
        <v>#REF!</v>
      </c>
      <c r="P12" s="19" t="str">
        <f t="shared" si="6"/>
        <v/>
      </c>
      <c r="Q12" s="19" t="str">
        <f t="shared" si="7"/>
        <v/>
      </c>
      <c r="R12" s="3"/>
    </row>
    <row r="13" spans="1:18" s="50" customFormat="1" ht="14.25" customHeight="1" x14ac:dyDescent="0.35">
      <c r="A13" s="52" t="str">
        <f>IF('Values-Valeurs'!A10="","",'Values-Valeurs'!A10)</f>
        <v/>
      </c>
      <c r="B13" s="49" t="e">
        <f>VLOOKUP(A13,Variables!$A:$D,2,FALSE)</f>
        <v>#N/A</v>
      </c>
      <c r="C13" s="59" t="e">
        <f>VLOOKUP(A13,Variables!$A:$D,3,FALSE)</f>
        <v>#N/A</v>
      </c>
      <c r="D13" s="15">
        <f>'Values-Valeurs'!B10</f>
        <v>0</v>
      </c>
      <c r="E13" s="15">
        <f>'Values-Valeurs'!C10</f>
        <v>0</v>
      </c>
      <c r="F13" s="15">
        <f>'Values-Valeurs'!D10</f>
        <v>0</v>
      </c>
      <c r="G13" s="15">
        <f>'Values-Valeurs'!E10</f>
        <v>0</v>
      </c>
      <c r="H13" s="12">
        <f t="shared" si="0"/>
        <v>0</v>
      </c>
      <c r="I13" s="12">
        <f t="shared" si="1"/>
        <v>0</v>
      </c>
      <c r="J13" s="13" t="e">
        <f t="shared" si="2"/>
        <v>#DIV/0!</v>
      </c>
      <c r="K13" s="13" t="e">
        <f t="shared" si="3"/>
        <v>#DIV/0!</v>
      </c>
      <c r="L13" s="14" t="e">
        <f>VLOOKUP(B13,'Table 6'!$A$2:$P$267,16,FALSE)</f>
        <v>#N/A</v>
      </c>
      <c r="M13" s="19" t="str">
        <f t="shared" si="4"/>
        <v/>
      </c>
      <c r="N13" s="19" t="str">
        <f t="shared" si="5"/>
        <v/>
      </c>
      <c r="O13" s="20" t="e">
        <f>HLOOKUP($Q$1,'Table 6'!$A$2:$P$267,B13,FALSE)</f>
        <v>#REF!</v>
      </c>
      <c r="P13" s="19" t="str">
        <f t="shared" si="6"/>
        <v/>
      </c>
      <c r="Q13" s="19" t="str">
        <f t="shared" si="7"/>
        <v/>
      </c>
      <c r="R13" s="3"/>
    </row>
    <row r="14" spans="1:18" s="50" customFormat="1" ht="14.25" customHeight="1" x14ac:dyDescent="0.35">
      <c r="A14" s="52" t="str">
        <f>IF('Values-Valeurs'!A11="","",'Values-Valeurs'!A11)</f>
        <v/>
      </c>
      <c r="B14" s="49" t="e">
        <f>VLOOKUP(A14,Variables!$A:$D,2,FALSE)</f>
        <v>#N/A</v>
      </c>
      <c r="C14" s="59" t="e">
        <f>VLOOKUP(A14,Variables!$A:$D,3,FALSE)</f>
        <v>#N/A</v>
      </c>
      <c r="D14" s="15">
        <f>'Values-Valeurs'!B11</f>
        <v>0</v>
      </c>
      <c r="E14" s="15">
        <f>'Values-Valeurs'!C11</f>
        <v>0</v>
      </c>
      <c r="F14" s="15">
        <f>'Values-Valeurs'!D11</f>
        <v>0</v>
      </c>
      <c r="G14" s="15">
        <f>'Values-Valeurs'!E11</f>
        <v>0</v>
      </c>
      <c r="H14" s="12">
        <f t="shared" si="0"/>
        <v>0</v>
      </c>
      <c r="I14" s="12">
        <f t="shared" si="1"/>
        <v>0</v>
      </c>
      <c r="J14" s="13" t="e">
        <f t="shared" si="2"/>
        <v>#DIV/0!</v>
      </c>
      <c r="K14" s="13" t="e">
        <f t="shared" si="3"/>
        <v>#DIV/0!</v>
      </c>
      <c r="L14" s="14" t="e">
        <f>VLOOKUP(B14,'Table 6'!$A$2:$P$267,16,FALSE)</f>
        <v>#N/A</v>
      </c>
      <c r="M14" s="19" t="str">
        <f t="shared" si="4"/>
        <v/>
      </c>
      <c r="N14" s="19" t="str">
        <f t="shared" si="5"/>
        <v/>
      </c>
      <c r="O14" s="20" t="e">
        <f>HLOOKUP($Q$1,'Table 6'!$A$2:$P$267,B14,FALSE)</f>
        <v>#REF!</v>
      </c>
      <c r="P14" s="19" t="str">
        <f t="shared" si="6"/>
        <v/>
      </c>
      <c r="Q14" s="19" t="str">
        <f t="shared" si="7"/>
        <v/>
      </c>
      <c r="R14" s="3"/>
    </row>
    <row r="15" spans="1:18" s="50" customFormat="1" ht="14.25" customHeight="1" x14ac:dyDescent="0.35">
      <c r="A15" s="52" t="str">
        <f>IF('Values-Valeurs'!A12="","",'Values-Valeurs'!A12)</f>
        <v/>
      </c>
      <c r="B15" s="49" t="e">
        <f>VLOOKUP(A15,Variables!$A:$D,2,FALSE)</f>
        <v>#N/A</v>
      </c>
      <c r="C15" s="59" t="e">
        <f>VLOOKUP(A15,Variables!$A:$D,3,FALSE)</f>
        <v>#N/A</v>
      </c>
      <c r="D15" s="15">
        <f>'Values-Valeurs'!B12</f>
        <v>0</v>
      </c>
      <c r="E15" s="15">
        <f>'Values-Valeurs'!C12</f>
        <v>0</v>
      </c>
      <c r="F15" s="15">
        <f>'Values-Valeurs'!D12</f>
        <v>0</v>
      </c>
      <c r="G15" s="15">
        <f>'Values-Valeurs'!E12</f>
        <v>0</v>
      </c>
      <c r="H15" s="12">
        <f t="shared" si="0"/>
        <v>0</v>
      </c>
      <c r="I15" s="12">
        <f t="shared" si="1"/>
        <v>0</v>
      </c>
      <c r="J15" s="13" t="e">
        <f t="shared" si="2"/>
        <v>#DIV/0!</v>
      </c>
      <c r="K15" s="13" t="e">
        <f t="shared" si="3"/>
        <v>#DIV/0!</v>
      </c>
      <c r="L15" s="14" t="e">
        <f>VLOOKUP(B15,'Table 6'!$A$2:$P$267,16,FALSE)</f>
        <v>#N/A</v>
      </c>
      <c r="M15" s="19" t="str">
        <f t="shared" si="4"/>
        <v/>
      </c>
      <c r="N15" s="19" t="str">
        <f t="shared" si="5"/>
        <v/>
      </c>
      <c r="O15" s="20" t="e">
        <f>HLOOKUP($Q$1,'Table 6'!$A$2:$P$267,B15,FALSE)</f>
        <v>#REF!</v>
      </c>
      <c r="P15" s="19" t="str">
        <f t="shared" si="6"/>
        <v/>
      </c>
      <c r="Q15" s="19" t="str">
        <f t="shared" si="7"/>
        <v/>
      </c>
      <c r="R15" s="3"/>
    </row>
    <row r="16" spans="1:18" s="50" customFormat="1" ht="14.25" customHeight="1" x14ac:dyDescent="0.35">
      <c r="A16" s="52" t="str">
        <f>IF('Values-Valeurs'!A13="","",'Values-Valeurs'!A13)</f>
        <v/>
      </c>
      <c r="B16" s="49" t="e">
        <f>VLOOKUP(A16,Variables!$A:$D,2,FALSE)</f>
        <v>#N/A</v>
      </c>
      <c r="C16" s="59" t="e">
        <f>VLOOKUP(A16,Variables!$A:$D,3,FALSE)</f>
        <v>#N/A</v>
      </c>
      <c r="D16" s="15">
        <f>'Values-Valeurs'!B13</f>
        <v>0</v>
      </c>
      <c r="E16" s="15">
        <f>'Values-Valeurs'!C13</f>
        <v>0</v>
      </c>
      <c r="F16" s="15">
        <f>'Values-Valeurs'!D13</f>
        <v>0</v>
      </c>
      <c r="G16" s="15">
        <f>'Values-Valeurs'!E13</f>
        <v>0</v>
      </c>
      <c r="H16" s="12">
        <f t="shared" si="0"/>
        <v>0</v>
      </c>
      <c r="I16" s="12">
        <f t="shared" si="1"/>
        <v>0</v>
      </c>
      <c r="J16" s="13" t="e">
        <f t="shared" si="2"/>
        <v>#DIV/0!</v>
      </c>
      <c r="K16" s="13" t="e">
        <f t="shared" si="3"/>
        <v>#DIV/0!</v>
      </c>
      <c r="L16" s="14" t="e">
        <f>VLOOKUP(B16,'Table 6'!$A$2:$P$267,16,FALSE)</f>
        <v>#N/A</v>
      </c>
      <c r="M16" s="19" t="str">
        <f t="shared" si="4"/>
        <v/>
      </c>
      <c r="N16" s="19" t="str">
        <f t="shared" si="5"/>
        <v/>
      </c>
      <c r="O16" s="20" t="e">
        <f>HLOOKUP($Q$1,'Table 6'!$A$2:$P$267,B16,FALSE)</f>
        <v>#REF!</v>
      </c>
      <c r="P16" s="19" t="str">
        <f t="shared" si="6"/>
        <v/>
      </c>
      <c r="Q16" s="19" t="str">
        <f t="shared" si="7"/>
        <v/>
      </c>
      <c r="R16" s="3"/>
    </row>
    <row r="17" spans="1:25" s="50" customFormat="1" ht="14.25" customHeight="1" x14ac:dyDescent="0.35">
      <c r="A17" s="52" t="str">
        <f>IF('Values-Valeurs'!A14="","",'Values-Valeurs'!A14)</f>
        <v/>
      </c>
      <c r="B17" s="49" t="e">
        <f>VLOOKUP(A17,Variables!$A:$D,2,FALSE)</f>
        <v>#N/A</v>
      </c>
      <c r="C17" s="59" t="e">
        <f>VLOOKUP(A17,Variables!$A:$D,3,FALSE)</f>
        <v>#N/A</v>
      </c>
      <c r="D17" s="15">
        <f>'Values-Valeurs'!B14</f>
        <v>0</v>
      </c>
      <c r="E17" s="15">
        <f>'Values-Valeurs'!C14</f>
        <v>0</v>
      </c>
      <c r="F17" s="15">
        <f>'Values-Valeurs'!D14</f>
        <v>0</v>
      </c>
      <c r="G17" s="15">
        <f>'Values-Valeurs'!E14</f>
        <v>0</v>
      </c>
      <c r="H17" s="12">
        <f t="shared" si="0"/>
        <v>0</v>
      </c>
      <c r="I17" s="12">
        <f t="shared" si="1"/>
        <v>0</v>
      </c>
      <c r="J17" s="13" t="e">
        <f t="shared" si="2"/>
        <v>#DIV/0!</v>
      </c>
      <c r="K17" s="13" t="e">
        <f t="shared" si="3"/>
        <v>#DIV/0!</v>
      </c>
      <c r="L17" s="14" t="e">
        <f>VLOOKUP(B17,'Table 6'!$A$2:$P$267,16,FALSE)</f>
        <v>#N/A</v>
      </c>
      <c r="M17" s="19" t="str">
        <f t="shared" si="4"/>
        <v/>
      </c>
      <c r="N17" s="19" t="str">
        <f t="shared" si="5"/>
        <v/>
      </c>
      <c r="O17" s="20" t="e">
        <f>HLOOKUP($Q$1,'Table 6'!$A$2:$P$267,B17,FALSE)</f>
        <v>#REF!</v>
      </c>
      <c r="P17" s="19" t="str">
        <f t="shared" si="6"/>
        <v/>
      </c>
      <c r="Q17" s="19" t="str">
        <f t="shared" si="7"/>
        <v/>
      </c>
      <c r="R17" s="3"/>
      <c r="S17" s="51"/>
    </row>
    <row r="18" spans="1:25" s="50" customFormat="1" ht="14.25" customHeight="1" x14ac:dyDescent="0.35">
      <c r="A18" s="52" t="str">
        <f>IF('Values-Valeurs'!A15="","",'Values-Valeurs'!A15)</f>
        <v/>
      </c>
      <c r="B18" s="49" t="e">
        <f>VLOOKUP(A18,Variables!$A:$D,2,FALSE)</f>
        <v>#N/A</v>
      </c>
      <c r="C18" s="59" t="e">
        <f>VLOOKUP(A18,Variables!$A:$D,3,FALSE)</f>
        <v>#N/A</v>
      </c>
      <c r="D18" s="15">
        <f>'Values-Valeurs'!B15</f>
        <v>0</v>
      </c>
      <c r="E18" s="15">
        <f>'Values-Valeurs'!C15</f>
        <v>0</v>
      </c>
      <c r="F18" s="15">
        <f>'Values-Valeurs'!D15</f>
        <v>0</v>
      </c>
      <c r="G18" s="15">
        <f>'Values-Valeurs'!E15</f>
        <v>0</v>
      </c>
      <c r="H18" s="12">
        <f t="shared" si="0"/>
        <v>0</v>
      </c>
      <c r="I18" s="12">
        <f t="shared" si="1"/>
        <v>0</v>
      </c>
      <c r="J18" s="13" t="e">
        <f t="shared" si="2"/>
        <v>#DIV/0!</v>
      </c>
      <c r="K18" s="13" t="e">
        <f t="shared" si="3"/>
        <v>#DIV/0!</v>
      </c>
      <c r="L18" s="14" t="e">
        <f>VLOOKUP(B18,'Table 6'!$A$2:$P$267,16,FALSE)</f>
        <v>#N/A</v>
      </c>
      <c r="M18" s="19" t="str">
        <f t="shared" si="4"/>
        <v/>
      </c>
      <c r="N18" s="19" t="str">
        <f t="shared" si="5"/>
        <v/>
      </c>
      <c r="O18" s="20" t="e">
        <f>HLOOKUP($Q$1,'Table 6'!$A$2:$P$267,B18,FALSE)</f>
        <v>#REF!</v>
      </c>
      <c r="P18" s="19" t="str">
        <f t="shared" si="6"/>
        <v/>
      </c>
      <c r="Q18" s="19" t="str">
        <f t="shared" si="7"/>
        <v/>
      </c>
      <c r="R18" s="3"/>
    </row>
    <row r="19" spans="1:25" s="50" customFormat="1" ht="14.25" customHeight="1" x14ac:dyDescent="0.35">
      <c r="A19" s="52" t="str">
        <f>IF('Values-Valeurs'!A16="","",'Values-Valeurs'!A16)</f>
        <v/>
      </c>
      <c r="B19" s="49" t="e">
        <f>VLOOKUP(A19,Variables!$A:$D,2,FALSE)</f>
        <v>#N/A</v>
      </c>
      <c r="C19" s="59" t="e">
        <f>VLOOKUP(A19,Variables!$A:$D,3,FALSE)</f>
        <v>#N/A</v>
      </c>
      <c r="D19" s="15">
        <f>'Values-Valeurs'!B16</f>
        <v>0</v>
      </c>
      <c r="E19" s="15">
        <f>'Values-Valeurs'!C16</f>
        <v>0</v>
      </c>
      <c r="F19" s="15">
        <f>'Values-Valeurs'!D16</f>
        <v>0</v>
      </c>
      <c r="G19" s="15">
        <f>'Values-Valeurs'!E16</f>
        <v>0</v>
      </c>
      <c r="H19" s="12">
        <f t="shared" si="0"/>
        <v>0</v>
      </c>
      <c r="I19" s="12">
        <f t="shared" si="1"/>
        <v>0</v>
      </c>
      <c r="J19" s="13" t="e">
        <f t="shared" si="2"/>
        <v>#DIV/0!</v>
      </c>
      <c r="K19" s="13" t="e">
        <f t="shared" si="3"/>
        <v>#DIV/0!</v>
      </c>
      <c r="L19" s="14" t="e">
        <f>VLOOKUP(B19,'Table 6'!$A$2:$P$267,16,FALSE)</f>
        <v>#N/A</v>
      </c>
      <c r="M19" s="19" t="str">
        <f t="shared" si="4"/>
        <v/>
      </c>
      <c r="N19" s="19" t="str">
        <f t="shared" si="5"/>
        <v/>
      </c>
      <c r="O19" s="20" t="e">
        <f>HLOOKUP($Q$1,'Table 6'!$A$2:$P$267,B19,FALSE)</f>
        <v>#REF!</v>
      </c>
      <c r="P19" s="19" t="str">
        <f t="shared" si="6"/>
        <v/>
      </c>
      <c r="Q19" s="19" t="str">
        <f t="shared" si="7"/>
        <v/>
      </c>
      <c r="R19" s="3"/>
    </row>
    <row r="20" spans="1:25" s="50" customFormat="1" ht="14.25" customHeight="1" x14ac:dyDescent="0.35">
      <c r="A20" s="52" t="str">
        <f>IF('Values-Valeurs'!A17="","",'Values-Valeurs'!A17)</f>
        <v/>
      </c>
      <c r="B20" s="49" t="e">
        <f>VLOOKUP(A20,Variables!$A:$D,2,FALSE)</f>
        <v>#N/A</v>
      </c>
      <c r="C20" s="59" t="e">
        <f>VLOOKUP(A20,Variables!$A:$D,3,FALSE)</f>
        <v>#N/A</v>
      </c>
      <c r="D20" s="15">
        <f>'Values-Valeurs'!B17</f>
        <v>0</v>
      </c>
      <c r="E20" s="15">
        <f>'Values-Valeurs'!C17</f>
        <v>0</v>
      </c>
      <c r="F20" s="15">
        <f>'Values-Valeurs'!D17</f>
        <v>0</v>
      </c>
      <c r="G20" s="15">
        <f>'Values-Valeurs'!E17</f>
        <v>0</v>
      </c>
      <c r="H20" s="12">
        <f t="shared" si="0"/>
        <v>0</v>
      </c>
      <c r="I20" s="12">
        <f t="shared" si="1"/>
        <v>0</v>
      </c>
      <c r="J20" s="13" t="e">
        <f t="shared" si="2"/>
        <v>#DIV/0!</v>
      </c>
      <c r="K20" s="13" t="e">
        <f t="shared" si="3"/>
        <v>#DIV/0!</v>
      </c>
      <c r="L20" s="14" t="e">
        <f>VLOOKUP(B20,'Table 6'!$A$2:$P$267,16,FALSE)</f>
        <v>#N/A</v>
      </c>
      <c r="M20" s="19" t="str">
        <f t="shared" si="4"/>
        <v/>
      </c>
      <c r="N20" s="19" t="str">
        <f t="shared" si="5"/>
        <v/>
      </c>
      <c r="O20" s="20" t="e">
        <f>HLOOKUP($Q$1,'Table 6'!$A$2:$P$267,B20,FALSE)</f>
        <v>#REF!</v>
      </c>
      <c r="P20" s="19" t="str">
        <f t="shared" si="6"/>
        <v/>
      </c>
      <c r="Q20" s="19" t="str">
        <f t="shared" si="7"/>
        <v/>
      </c>
    </row>
    <row r="21" spans="1:25" s="50" customFormat="1" ht="14.25" customHeight="1" x14ac:dyDescent="0.35">
      <c r="A21" s="52" t="str">
        <f>IF('Values-Valeurs'!A18="","",'Values-Valeurs'!A18)</f>
        <v/>
      </c>
      <c r="B21" s="49" t="e">
        <f>VLOOKUP(A21,Variables!$A:$D,2,FALSE)</f>
        <v>#N/A</v>
      </c>
      <c r="C21" s="59" t="e">
        <f>VLOOKUP(A21,Variables!$A:$D,3,FALSE)</f>
        <v>#N/A</v>
      </c>
      <c r="D21" s="15">
        <f>'Values-Valeurs'!B18</f>
        <v>0</v>
      </c>
      <c r="E21" s="15">
        <f>'Values-Valeurs'!C18</f>
        <v>0</v>
      </c>
      <c r="F21" s="15">
        <f>'Values-Valeurs'!D18</f>
        <v>0</v>
      </c>
      <c r="G21" s="15">
        <f>'Values-Valeurs'!E18</f>
        <v>0</v>
      </c>
      <c r="H21" s="12">
        <f t="shared" si="0"/>
        <v>0</v>
      </c>
      <c r="I21" s="12">
        <f t="shared" si="1"/>
        <v>0</v>
      </c>
      <c r="J21" s="13" t="e">
        <f t="shared" si="2"/>
        <v>#DIV/0!</v>
      </c>
      <c r="K21" s="13" t="e">
        <f t="shared" si="3"/>
        <v>#DIV/0!</v>
      </c>
      <c r="L21" s="14" t="e">
        <f>VLOOKUP(B21,'Table 6'!$A$2:$P$267,16,FALSE)</f>
        <v>#N/A</v>
      </c>
      <c r="M21" s="19" t="str">
        <f t="shared" si="4"/>
        <v/>
      </c>
      <c r="N21" s="19" t="str">
        <f t="shared" si="5"/>
        <v/>
      </c>
      <c r="O21" s="20" t="e">
        <f>HLOOKUP($Q$1,'Table 6'!$A$2:$P$267,B21,FALSE)</f>
        <v>#REF!</v>
      </c>
      <c r="P21" s="19" t="str">
        <f t="shared" si="6"/>
        <v/>
      </c>
      <c r="Q21" s="19" t="str">
        <f t="shared" si="7"/>
        <v/>
      </c>
    </row>
    <row r="22" spans="1:25" s="50" customFormat="1" ht="14.25" customHeight="1" x14ac:dyDescent="0.35">
      <c r="A22" s="52" t="str">
        <f>IF('Values-Valeurs'!A19="","",'Values-Valeurs'!A19)</f>
        <v/>
      </c>
      <c r="B22" s="49" t="e">
        <f>VLOOKUP(A22,Variables!$A:$D,2,FALSE)</f>
        <v>#N/A</v>
      </c>
      <c r="C22" s="59" t="e">
        <f>VLOOKUP(A22,Variables!$A:$D,3,FALSE)</f>
        <v>#N/A</v>
      </c>
      <c r="D22" s="15">
        <f>'Values-Valeurs'!B19</f>
        <v>0</v>
      </c>
      <c r="E22" s="15">
        <f>'Values-Valeurs'!C19</f>
        <v>0</v>
      </c>
      <c r="F22" s="15">
        <f>'Values-Valeurs'!D19</f>
        <v>0</v>
      </c>
      <c r="G22" s="15">
        <f>'Values-Valeurs'!E19</f>
        <v>0</v>
      </c>
      <c r="H22" s="12">
        <f t="shared" si="0"/>
        <v>0</v>
      </c>
      <c r="I22" s="12">
        <f t="shared" si="1"/>
        <v>0</v>
      </c>
      <c r="J22" s="13" t="e">
        <f t="shared" si="2"/>
        <v>#DIV/0!</v>
      </c>
      <c r="K22" s="13" t="e">
        <f t="shared" si="3"/>
        <v>#DIV/0!</v>
      </c>
      <c r="L22" s="14" t="e">
        <f>VLOOKUP(B22,'Table 6'!$A$2:$P$267,16,FALSE)</f>
        <v>#N/A</v>
      </c>
      <c r="M22" s="19" t="str">
        <f t="shared" si="4"/>
        <v/>
      </c>
      <c r="N22" s="19" t="str">
        <f t="shared" si="5"/>
        <v/>
      </c>
      <c r="O22" s="20" t="e">
        <f>HLOOKUP($Q$1,'Table 6'!$A$2:$P$267,B22,FALSE)</f>
        <v>#REF!</v>
      </c>
      <c r="P22" s="19" t="str">
        <f t="shared" si="6"/>
        <v/>
      </c>
      <c r="Q22" s="19" t="str">
        <f t="shared" si="7"/>
        <v/>
      </c>
      <c r="R22" s="6"/>
      <c r="S22" s="6"/>
      <c r="T22" s="6"/>
      <c r="U22" s="6"/>
      <c r="V22" s="6"/>
      <c r="W22" s="6"/>
      <c r="X22" s="6"/>
      <c r="Y22" s="6"/>
    </row>
    <row r="23" spans="1:25" s="50" customFormat="1" ht="14.25" customHeight="1" x14ac:dyDescent="0.35">
      <c r="A23" s="52" t="str">
        <f>IF('Values-Valeurs'!A20="","",'Values-Valeurs'!A20)</f>
        <v/>
      </c>
      <c r="B23" s="49" t="e">
        <f>VLOOKUP(A23,Variables!$A:$D,2,FALSE)</f>
        <v>#N/A</v>
      </c>
      <c r="C23" s="59" t="e">
        <f>VLOOKUP(A23,Variables!$A:$D,3,FALSE)</f>
        <v>#N/A</v>
      </c>
      <c r="D23" s="15">
        <f>'Values-Valeurs'!B20</f>
        <v>0</v>
      </c>
      <c r="E23" s="15">
        <f>'Values-Valeurs'!C20</f>
        <v>0</v>
      </c>
      <c r="F23" s="15">
        <f>'Values-Valeurs'!D20</f>
        <v>0</v>
      </c>
      <c r="G23" s="15">
        <f>'Values-Valeurs'!E20</f>
        <v>0</v>
      </c>
      <c r="H23" s="12">
        <f t="shared" si="0"/>
        <v>0</v>
      </c>
      <c r="I23" s="12">
        <f t="shared" si="1"/>
        <v>0</v>
      </c>
      <c r="J23" s="13" t="e">
        <f t="shared" si="2"/>
        <v>#DIV/0!</v>
      </c>
      <c r="K23" s="13" t="e">
        <f t="shared" si="3"/>
        <v>#DIV/0!</v>
      </c>
      <c r="L23" s="14" t="e">
        <f>VLOOKUP(B23,'Table 6'!$A$2:$P$267,16,FALSE)</f>
        <v>#N/A</v>
      </c>
      <c r="M23" s="19" t="str">
        <f t="shared" si="4"/>
        <v/>
      </c>
      <c r="N23" s="19" t="str">
        <f t="shared" si="5"/>
        <v/>
      </c>
      <c r="O23" s="20" t="e">
        <f>HLOOKUP($Q$1,'Table 6'!$A$2:$P$267,B23,FALSE)</f>
        <v>#REF!</v>
      </c>
      <c r="P23" s="19" t="str">
        <f t="shared" si="6"/>
        <v/>
      </c>
      <c r="Q23" s="19" t="str">
        <f t="shared" si="7"/>
        <v/>
      </c>
      <c r="R23" s="3"/>
      <c r="S23" s="3"/>
      <c r="T23" s="3"/>
      <c r="U23" s="3"/>
      <c r="V23" s="3"/>
      <c r="W23" s="3"/>
      <c r="X23" s="3"/>
      <c r="Y23" s="3"/>
    </row>
    <row r="24" spans="1:25" s="50" customFormat="1" ht="14.25" customHeight="1" x14ac:dyDescent="0.35">
      <c r="A24" s="52" t="str">
        <f>IF('Values-Valeurs'!A21="","",'Values-Valeurs'!A21)</f>
        <v/>
      </c>
      <c r="B24" s="49" t="e">
        <f>VLOOKUP(A24,Variables!$A:$D,2,FALSE)</f>
        <v>#N/A</v>
      </c>
      <c r="C24" s="59" t="e">
        <f>VLOOKUP(A24,Variables!$A:$D,3,FALSE)</f>
        <v>#N/A</v>
      </c>
      <c r="D24" s="15">
        <f>'Values-Valeurs'!B21</f>
        <v>0</v>
      </c>
      <c r="E24" s="15">
        <f>'Values-Valeurs'!C21</f>
        <v>0</v>
      </c>
      <c r="F24" s="15">
        <f>'Values-Valeurs'!D21</f>
        <v>0</v>
      </c>
      <c r="G24" s="15">
        <f>'Values-Valeurs'!E21</f>
        <v>0</v>
      </c>
      <c r="H24" s="12">
        <f t="shared" si="0"/>
        <v>0</v>
      </c>
      <c r="I24" s="12">
        <f t="shared" si="1"/>
        <v>0</v>
      </c>
      <c r="J24" s="13" t="e">
        <f t="shared" si="2"/>
        <v>#DIV/0!</v>
      </c>
      <c r="K24" s="13" t="e">
        <f t="shared" si="3"/>
        <v>#DIV/0!</v>
      </c>
      <c r="L24" s="14" t="e">
        <f>VLOOKUP(B24,'Table 6'!$A$2:$P$267,16,FALSE)</f>
        <v>#N/A</v>
      </c>
      <c r="M24" s="19" t="str">
        <f t="shared" si="4"/>
        <v/>
      </c>
      <c r="N24" s="19" t="str">
        <f t="shared" si="5"/>
        <v/>
      </c>
      <c r="O24" s="20" t="e">
        <f>HLOOKUP($Q$1,'Table 6'!$A$2:$P$267,B24,FALSE)</f>
        <v>#REF!</v>
      </c>
      <c r="P24" s="19" t="str">
        <f t="shared" si="6"/>
        <v/>
      </c>
      <c r="Q24" s="19" t="str">
        <f t="shared" si="7"/>
        <v/>
      </c>
    </row>
    <row r="25" spans="1:25" s="50" customFormat="1" ht="14.25" customHeight="1" x14ac:dyDescent="0.35">
      <c r="A25" s="52" t="str">
        <f>IF('Values-Valeurs'!A22="","",'Values-Valeurs'!A22)</f>
        <v/>
      </c>
      <c r="B25" s="49" t="e">
        <f>VLOOKUP(A25,Variables!$A:$D,2,FALSE)</f>
        <v>#N/A</v>
      </c>
      <c r="C25" s="59" t="e">
        <f>VLOOKUP(A25,Variables!$A:$D,3,FALSE)</f>
        <v>#N/A</v>
      </c>
      <c r="D25" s="15">
        <f>'Values-Valeurs'!B22</f>
        <v>0</v>
      </c>
      <c r="E25" s="15">
        <f>'Values-Valeurs'!C22</f>
        <v>0</v>
      </c>
      <c r="F25" s="15">
        <f>'Values-Valeurs'!D22</f>
        <v>0</v>
      </c>
      <c r="G25" s="15">
        <f>'Values-Valeurs'!E22</f>
        <v>0</v>
      </c>
      <c r="H25" s="12">
        <f t="shared" si="0"/>
        <v>0</v>
      </c>
      <c r="I25" s="12">
        <f t="shared" si="1"/>
        <v>0</v>
      </c>
      <c r="J25" s="13" t="e">
        <f t="shared" si="2"/>
        <v>#DIV/0!</v>
      </c>
      <c r="K25" s="13" t="e">
        <f t="shared" si="3"/>
        <v>#DIV/0!</v>
      </c>
      <c r="L25" s="14" t="e">
        <f>VLOOKUP(B25,'Table 6'!$A$2:$P$267,16,FALSE)</f>
        <v>#N/A</v>
      </c>
      <c r="M25" s="19" t="str">
        <f t="shared" si="4"/>
        <v/>
      </c>
      <c r="N25" s="19" t="str">
        <f t="shared" si="5"/>
        <v/>
      </c>
      <c r="O25" s="20" t="e">
        <f>HLOOKUP($Q$1,'Table 6'!$A$2:$P$267,B25,FALSE)</f>
        <v>#REF!</v>
      </c>
      <c r="P25" s="19" t="str">
        <f t="shared" si="6"/>
        <v/>
      </c>
      <c r="Q25" s="19" t="str">
        <f t="shared" si="7"/>
        <v/>
      </c>
    </row>
    <row r="26" spans="1:25" s="50" customFormat="1" ht="14.25" customHeight="1" x14ac:dyDescent="0.35">
      <c r="A26" s="52" t="str">
        <f>IF('Values-Valeurs'!A23="","",'Values-Valeurs'!A23)</f>
        <v/>
      </c>
      <c r="B26" s="49" t="e">
        <f>VLOOKUP(A26,Variables!$A:$D,2,FALSE)</f>
        <v>#N/A</v>
      </c>
      <c r="C26" s="59" t="e">
        <f>VLOOKUP(A26,Variables!$A:$D,3,FALSE)</f>
        <v>#N/A</v>
      </c>
      <c r="D26" s="15">
        <f>'Values-Valeurs'!B23</f>
        <v>0</v>
      </c>
      <c r="E26" s="15">
        <f>'Values-Valeurs'!C23</f>
        <v>0</v>
      </c>
      <c r="F26" s="15">
        <f>'Values-Valeurs'!D23</f>
        <v>0</v>
      </c>
      <c r="G26" s="15">
        <f>'Values-Valeurs'!E23</f>
        <v>0</v>
      </c>
      <c r="H26" s="12">
        <f t="shared" si="0"/>
        <v>0</v>
      </c>
      <c r="I26" s="12">
        <f t="shared" si="1"/>
        <v>0</v>
      </c>
      <c r="J26" s="13" t="e">
        <f t="shared" si="2"/>
        <v>#DIV/0!</v>
      </c>
      <c r="K26" s="13" t="e">
        <f t="shared" si="3"/>
        <v>#DIV/0!</v>
      </c>
      <c r="L26" s="14" t="e">
        <f>VLOOKUP(B26,'Table 6'!$A$2:$P$267,16,FALSE)</f>
        <v>#N/A</v>
      </c>
      <c r="M26" s="19" t="str">
        <f t="shared" si="4"/>
        <v/>
      </c>
      <c r="N26" s="19" t="str">
        <f t="shared" si="5"/>
        <v/>
      </c>
      <c r="O26" s="20" t="e">
        <f>HLOOKUP($Q$1,'Table 6'!$A$2:$P$267,B26,FALSE)</f>
        <v>#REF!</v>
      </c>
      <c r="P26" s="19" t="str">
        <f t="shared" si="6"/>
        <v/>
      </c>
      <c r="Q26" s="19" t="str">
        <f t="shared" si="7"/>
        <v/>
      </c>
    </row>
    <row r="27" spans="1:25" s="50" customFormat="1" ht="14.25" customHeight="1" x14ac:dyDescent="0.35">
      <c r="A27" s="52" t="str">
        <f>IF('Values-Valeurs'!A24="","",'Values-Valeurs'!A24)</f>
        <v/>
      </c>
      <c r="B27" s="49" t="e">
        <f>VLOOKUP(A27,Variables!$A:$D,2,FALSE)</f>
        <v>#N/A</v>
      </c>
      <c r="C27" s="59" t="e">
        <f>VLOOKUP(A27,Variables!$A:$D,3,FALSE)</f>
        <v>#N/A</v>
      </c>
      <c r="D27" s="15">
        <f>'Values-Valeurs'!B24</f>
        <v>0</v>
      </c>
      <c r="E27" s="15">
        <f>'Values-Valeurs'!C24</f>
        <v>0</v>
      </c>
      <c r="F27" s="15">
        <f>'Values-Valeurs'!D24</f>
        <v>0</v>
      </c>
      <c r="G27" s="15">
        <f>'Values-Valeurs'!E24</f>
        <v>0</v>
      </c>
      <c r="H27" s="12">
        <f t="shared" si="0"/>
        <v>0</v>
      </c>
      <c r="I27" s="12">
        <f t="shared" si="1"/>
        <v>0</v>
      </c>
      <c r="J27" s="13" t="e">
        <f t="shared" si="2"/>
        <v>#DIV/0!</v>
      </c>
      <c r="K27" s="13" t="e">
        <f t="shared" si="3"/>
        <v>#DIV/0!</v>
      </c>
      <c r="L27" s="14" t="e">
        <f>VLOOKUP(B27,'Table 6'!$A$2:$P$267,16,FALSE)</f>
        <v>#N/A</v>
      </c>
      <c r="M27" s="19" t="str">
        <f t="shared" si="4"/>
        <v/>
      </c>
      <c r="N27" s="19" t="str">
        <f t="shared" si="5"/>
        <v/>
      </c>
      <c r="O27" s="20" t="e">
        <f>HLOOKUP($Q$1,'Table 6'!$A$2:$P$267,B27,FALSE)</f>
        <v>#REF!</v>
      </c>
      <c r="P27" s="19" t="str">
        <f t="shared" si="6"/>
        <v/>
      </c>
      <c r="Q27" s="19" t="str">
        <f t="shared" si="7"/>
        <v/>
      </c>
    </row>
    <row r="28" spans="1:25" s="50" customFormat="1" ht="14.25" customHeight="1" x14ac:dyDescent="0.35">
      <c r="A28" s="52" t="str">
        <f>IF('Values-Valeurs'!A25="","",'Values-Valeurs'!A25)</f>
        <v/>
      </c>
      <c r="B28" s="49" t="e">
        <f>VLOOKUP(A28,Variables!$A:$D,2,FALSE)</f>
        <v>#N/A</v>
      </c>
      <c r="C28" s="59" t="e">
        <f>VLOOKUP(A28,Variables!$A:$D,3,FALSE)</f>
        <v>#N/A</v>
      </c>
      <c r="D28" s="15">
        <f>'Values-Valeurs'!B25</f>
        <v>0</v>
      </c>
      <c r="E28" s="15">
        <f>'Values-Valeurs'!C25</f>
        <v>0</v>
      </c>
      <c r="F28" s="15">
        <f>'Values-Valeurs'!D25</f>
        <v>0</v>
      </c>
      <c r="G28" s="15">
        <f>'Values-Valeurs'!E25</f>
        <v>0</v>
      </c>
      <c r="H28" s="12">
        <f t="shared" si="0"/>
        <v>0</v>
      </c>
      <c r="I28" s="12">
        <f t="shared" si="1"/>
        <v>0</v>
      </c>
      <c r="J28" s="13" t="e">
        <f t="shared" si="2"/>
        <v>#DIV/0!</v>
      </c>
      <c r="K28" s="13" t="e">
        <f t="shared" si="3"/>
        <v>#DIV/0!</v>
      </c>
      <c r="L28" s="14" t="e">
        <f>VLOOKUP(B28,'Table 6'!$A$2:$P$267,16,FALSE)</f>
        <v>#N/A</v>
      </c>
      <c r="M28" s="19" t="str">
        <f t="shared" si="4"/>
        <v/>
      </c>
      <c r="N28" s="19" t="str">
        <f t="shared" si="5"/>
        <v/>
      </c>
      <c r="O28" s="20" t="e">
        <f>HLOOKUP($Q$1,'Table 6'!$A$2:$P$267,B28,FALSE)</f>
        <v>#REF!</v>
      </c>
      <c r="P28" s="19" t="str">
        <f t="shared" si="6"/>
        <v/>
      </c>
      <c r="Q28" s="19" t="str">
        <f t="shared" si="7"/>
        <v/>
      </c>
    </row>
    <row r="29" spans="1:25" s="50" customFormat="1" ht="14.25" customHeight="1" x14ac:dyDescent="0.35">
      <c r="A29" s="52" t="str">
        <f>IF('Values-Valeurs'!A26="","",'Values-Valeurs'!A26)</f>
        <v/>
      </c>
      <c r="B29" s="49" t="e">
        <f>VLOOKUP(A29,Variables!$A:$D,2,FALSE)</f>
        <v>#N/A</v>
      </c>
      <c r="C29" s="59" t="e">
        <f>VLOOKUP(A29,Variables!$A:$D,3,FALSE)</f>
        <v>#N/A</v>
      </c>
      <c r="D29" s="15">
        <f>'Values-Valeurs'!B26</f>
        <v>0</v>
      </c>
      <c r="E29" s="15">
        <f>'Values-Valeurs'!C26</f>
        <v>0</v>
      </c>
      <c r="F29" s="15">
        <f>'Values-Valeurs'!D26</f>
        <v>0</v>
      </c>
      <c r="G29" s="15">
        <f>'Values-Valeurs'!E26</f>
        <v>0</v>
      </c>
      <c r="H29" s="12">
        <f t="shared" si="0"/>
        <v>0</v>
      </c>
      <c r="I29" s="12">
        <f t="shared" si="1"/>
        <v>0</v>
      </c>
      <c r="J29" s="13" t="e">
        <f t="shared" si="2"/>
        <v>#DIV/0!</v>
      </c>
      <c r="K29" s="13" t="e">
        <f t="shared" si="3"/>
        <v>#DIV/0!</v>
      </c>
      <c r="L29" s="14" t="e">
        <f>VLOOKUP(B29,'Table 6'!$A$2:$P$267,16,FALSE)</f>
        <v>#N/A</v>
      </c>
      <c r="M29" s="19" t="str">
        <f t="shared" si="4"/>
        <v/>
      </c>
      <c r="N29" s="19" t="str">
        <f t="shared" si="5"/>
        <v/>
      </c>
      <c r="O29" s="20" t="e">
        <f>HLOOKUP($Q$1,'Table 6'!$A$2:$P$267,B29,FALSE)</f>
        <v>#REF!</v>
      </c>
      <c r="P29" s="19" t="str">
        <f t="shared" si="6"/>
        <v/>
      </c>
      <c r="Q29" s="19" t="str">
        <f t="shared" si="7"/>
        <v/>
      </c>
    </row>
    <row r="30" spans="1:25" s="50" customFormat="1" ht="14.25" customHeight="1" x14ac:dyDescent="0.35">
      <c r="A30" s="52"/>
      <c r="B30" s="49" t="e">
        <f>VLOOKUP(A30,Variables!$A:$D,2,FALSE)</f>
        <v>#N/A</v>
      </c>
      <c r="C30" s="59" t="e">
        <f>VLOOKUP(A30,Variables!$A:$D,3,FALSE)</f>
        <v>#N/A</v>
      </c>
      <c r="D30" s="15">
        <f>'Values-Valeurs'!B27</f>
        <v>0</v>
      </c>
      <c r="E30" s="15">
        <f>'Values-Valeurs'!C27</f>
        <v>0</v>
      </c>
      <c r="F30" s="15">
        <f>'Values-Valeurs'!D27</f>
        <v>0</v>
      </c>
      <c r="G30" s="15">
        <f>'Values-Valeurs'!E27</f>
        <v>0</v>
      </c>
      <c r="H30" s="12">
        <f t="shared" si="0"/>
        <v>0</v>
      </c>
      <c r="I30" s="12">
        <f t="shared" si="1"/>
        <v>0</v>
      </c>
      <c r="J30" s="13" t="e">
        <f t="shared" si="2"/>
        <v>#DIV/0!</v>
      </c>
      <c r="K30" s="13" t="e">
        <f t="shared" si="3"/>
        <v>#DIV/0!</v>
      </c>
      <c r="L30" s="14" t="e">
        <f>VLOOKUP(B30,'Table 6'!$A$2:$P$267,16,FALSE)</f>
        <v>#N/A</v>
      </c>
      <c r="M30" s="19" t="str">
        <f t="shared" si="4"/>
        <v/>
      </c>
      <c r="N30" s="19" t="str">
        <f t="shared" si="5"/>
        <v/>
      </c>
      <c r="O30" s="20" t="e">
        <f>HLOOKUP($Q$1,'Table 6'!$A$2:$P$267,B30,FALSE)</f>
        <v>#REF!</v>
      </c>
      <c r="P30" s="19" t="str">
        <f t="shared" si="6"/>
        <v/>
      </c>
      <c r="Q30" s="19" t="str">
        <f t="shared" si="7"/>
        <v/>
      </c>
    </row>
    <row r="31" spans="1:25" s="50" customFormat="1" ht="14.25" customHeight="1" x14ac:dyDescent="0.35">
      <c r="A31" s="52" t="str">
        <f>IF('Values-Valeurs'!A28="","",'Values-Valeurs'!A28)</f>
        <v/>
      </c>
      <c r="B31" s="49" t="e">
        <f>VLOOKUP(A31,Variables!$A:$D,2,FALSE)</f>
        <v>#N/A</v>
      </c>
      <c r="C31" s="59" t="e">
        <f>VLOOKUP(A31,Variables!$A:$D,3,FALSE)</f>
        <v>#N/A</v>
      </c>
      <c r="D31" s="15">
        <f>'Values-Valeurs'!B28</f>
        <v>0</v>
      </c>
      <c r="E31" s="15">
        <f>'Values-Valeurs'!C28</f>
        <v>0</v>
      </c>
      <c r="F31" s="15">
        <f>'Values-Valeurs'!D28</f>
        <v>0</v>
      </c>
      <c r="G31" s="15">
        <f>'Values-Valeurs'!E28</f>
        <v>0</v>
      </c>
      <c r="H31" s="12">
        <f t="shared" si="0"/>
        <v>0</v>
      </c>
      <c r="I31" s="12">
        <f t="shared" si="1"/>
        <v>0</v>
      </c>
      <c r="J31" s="13" t="e">
        <f t="shared" si="2"/>
        <v>#DIV/0!</v>
      </c>
      <c r="K31" s="13" t="e">
        <f t="shared" si="3"/>
        <v>#DIV/0!</v>
      </c>
      <c r="L31" s="14" t="e">
        <f>VLOOKUP(B31,'Table 6'!$A$2:$P$267,16,FALSE)</f>
        <v>#N/A</v>
      </c>
      <c r="M31" s="19" t="str">
        <f t="shared" si="4"/>
        <v/>
      </c>
      <c r="N31" s="19" t="str">
        <f t="shared" si="5"/>
        <v/>
      </c>
      <c r="O31" s="20" t="e">
        <f>HLOOKUP($Q$1,'Table 6'!$A$2:$P$267,B31,FALSE)</f>
        <v>#REF!</v>
      </c>
      <c r="P31" s="19" t="str">
        <f t="shared" si="6"/>
        <v/>
      </c>
      <c r="Q31" s="19" t="str">
        <f t="shared" si="7"/>
        <v/>
      </c>
    </row>
    <row r="32" spans="1:25" s="50" customFormat="1" ht="14.25" customHeight="1" x14ac:dyDescent="0.35">
      <c r="A32" s="52" t="str">
        <f>IF('Values-Valeurs'!A29="","",'Values-Valeurs'!A29)</f>
        <v/>
      </c>
      <c r="B32" s="49" t="e">
        <f>VLOOKUP(A32,Variables!$A:$D,2,FALSE)</f>
        <v>#N/A</v>
      </c>
      <c r="C32" s="59" t="e">
        <f>VLOOKUP(A32,Variables!$A:$D,3,FALSE)</f>
        <v>#N/A</v>
      </c>
      <c r="D32" s="15">
        <f>'Values-Valeurs'!B29</f>
        <v>0</v>
      </c>
      <c r="E32" s="15">
        <f>'Values-Valeurs'!C29</f>
        <v>0</v>
      </c>
      <c r="F32" s="15">
        <f>'Values-Valeurs'!D29</f>
        <v>0</v>
      </c>
      <c r="G32" s="15">
        <f>'Values-Valeurs'!E29</f>
        <v>0</v>
      </c>
      <c r="H32" s="12">
        <f t="shared" si="0"/>
        <v>0</v>
      </c>
      <c r="I32" s="12">
        <f t="shared" si="1"/>
        <v>0</v>
      </c>
      <c r="J32" s="13" t="e">
        <f t="shared" si="2"/>
        <v>#DIV/0!</v>
      </c>
      <c r="K32" s="13" t="e">
        <f t="shared" si="3"/>
        <v>#DIV/0!</v>
      </c>
      <c r="L32" s="14" t="e">
        <f>VLOOKUP(B32,'Table 6'!$A$2:$P$267,16,FALSE)</f>
        <v>#N/A</v>
      </c>
      <c r="M32" s="19" t="str">
        <f t="shared" si="4"/>
        <v/>
      </c>
      <c r="N32" s="19" t="str">
        <f t="shared" si="5"/>
        <v/>
      </c>
      <c r="O32" s="20" t="e">
        <f>HLOOKUP($Q$1,'Table 6'!$A$2:$P$267,B32,FALSE)</f>
        <v>#REF!</v>
      </c>
      <c r="P32" s="19" t="str">
        <f t="shared" si="6"/>
        <v/>
      </c>
      <c r="Q32" s="19" t="str">
        <f t="shared" si="7"/>
        <v/>
      </c>
    </row>
    <row r="33" spans="1:17" s="50" customFormat="1" ht="14.25" customHeight="1" x14ac:dyDescent="0.35">
      <c r="A33" s="52" t="str">
        <f>IF('Values-Valeurs'!A30="","",'Values-Valeurs'!A30)</f>
        <v/>
      </c>
      <c r="B33" s="49" t="e">
        <f>VLOOKUP(A33,Variables!$A:$D,2,FALSE)</f>
        <v>#N/A</v>
      </c>
      <c r="C33" s="59" t="e">
        <f>VLOOKUP(A33,Variables!$A:$D,3,FALSE)</f>
        <v>#N/A</v>
      </c>
      <c r="D33" s="15">
        <f>'Values-Valeurs'!B30</f>
        <v>0</v>
      </c>
      <c r="E33" s="15">
        <f>'Values-Valeurs'!C30</f>
        <v>0</v>
      </c>
      <c r="F33" s="15">
        <f>'Values-Valeurs'!D30</f>
        <v>0</v>
      </c>
      <c r="G33" s="15">
        <f>'Values-Valeurs'!E30</f>
        <v>0</v>
      </c>
      <c r="H33" s="12">
        <f t="shared" si="0"/>
        <v>0</v>
      </c>
      <c r="I33" s="12">
        <f t="shared" si="1"/>
        <v>0</v>
      </c>
      <c r="J33" s="13" t="e">
        <f t="shared" si="2"/>
        <v>#DIV/0!</v>
      </c>
      <c r="K33" s="13" t="e">
        <f t="shared" si="3"/>
        <v>#DIV/0!</v>
      </c>
      <c r="L33" s="14" t="e">
        <f>VLOOKUP(B33,'Table 6'!$A$2:$P$267,16,FALSE)</f>
        <v>#N/A</v>
      </c>
      <c r="M33" s="19" t="str">
        <f t="shared" si="4"/>
        <v/>
      </c>
      <c r="N33" s="19" t="str">
        <f t="shared" si="5"/>
        <v/>
      </c>
      <c r="O33" s="20" t="e">
        <f>HLOOKUP($Q$1,'Table 6'!$A$2:$P$267,B33,FALSE)</f>
        <v>#REF!</v>
      </c>
      <c r="P33" s="19" t="str">
        <f t="shared" si="6"/>
        <v/>
      </c>
      <c r="Q33" s="19" t="str">
        <f t="shared" si="7"/>
        <v/>
      </c>
    </row>
    <row r="34" spans="1:17" s="50" customFormat="1" ht="14.25" customHeight="1" x14ac:dyDescent="0.35">
      <c r="A34" s="52" t="str">
        <f>IF('Values-Valeurs'!A31="","",'Values-Valeurs'!A31)</f>
        <v/>
      </c>
      <c r="B34" s="49" t="e">
        <f>VLOOKUP(A34,Variables!$A:$D,2,FALSE)</f>
        <v>#N/A</v>
      </c>
      <c r="C34" s="59" t="e">
        <f>VLOOKUP(A34,Variables!$A:$D,3,FALSE)</f>
        <v>#N/A</v>
      </c>
      <c r="D34" s="15">
        <f>'Values-Valeurs'!B31</f>
        <v>0</v>
      </c>
      <c r="E34" s="15">
        <f>'Values-Valeurs'!C31</f>
        <v>0</v>
      </c>
      <c r="F34" s="15">
        <f>'Values-Valeurs'!D31</f>
        <v>0</v>
      </c>
      <c r="G34" s="15">
        <f>'Values-Valeurs'!E31</f>
        <v>0</v>
      </c>
      <c r="H34" s="12">
        <f t="shared" si="0"/>
        <v>0</v>
      </c>
      <c r="I34" s="12">
        <f t="shared" si="1"/>
        <v>0</v>
      </c>
      <c r="J34" s="13" t="e">
        <f t="shared" si="2"/>
        <v>#DIV/0!</v>
      </c>
      <c r="K34" s="13" t="e">
        <f t="shared" si="3"/>
        <v>#DIV/0!</v>
      </c>
      <c r="L34" s="14" t="e">
        <f>VLOOKUP(B34,'Table 6'!$A$2:$P$267,16,FALSE)</f>
        <v>#N/A</v>
      </c>
      <c r="M34" s="19" t="str">
        <f t="shared" si="4"/>
        <v/>
      </c>
      <c r="N34" s="19" t="str">
        <f t="shared" si="5"/>
        <v/>
      </c>
      <c r="O34" s="20" t="e">
        <f>HLOOKUP($Q$1,'Table 6'!$A$2:$P$267,B34,FALSE)</f>
        <v>#REF!</v>
      </c>
      <c r="P34" s="19" t="str">
        <f t="shared" si="6"/>
        <v/>
      </c>
      <c r="Q34" s="19" t="str">
        <f t="shared" si="7"/>
        <v/>
      </c>
    </row>
    <row r="35" spans="1:17" s="50" customFormat="1" ht="14.25" customHeight="1" x14ac:dyDescent="0.35">
      <c r="A35" s="52" t="str">
        <f>IF('Values-Valeurs'!A32="","",'Values-Valeurs'!A32)</f>
        <v/>
      </c>
      <c r="B35" s="49" t="e">
        <f>VLOOKUP(A35,Variables!$A:$D,2,FALSE)</f>
        <v>#N/A</v>
      </c>
      <c r="C35" s="59" t="e">
        <f>VLOOKUP(A35,Variables!$A:$D,3,FALSE)</f>
        <v>#N/A</v>
      </c>
      <c r="D35" s="15">
        <f>'Values-Valeurs'!B32</f>
        <v>0</v>
      </c>
      <c r="E35" s="15">
        <f>'Values-Valeurs'!C32</f>
        <v>0</v>
      </c>
      <c r="F35" s="15">
        <f>'Values-Valeurs'!D32</f>
        <v>0</v>
      </c>
      <c r="G35" s="15">
        <f>'Values-Valeurs'!E32</f>
        <v>0</v>
      </c>
      <c r="H35" s="12">
        <f t="shared" si="0"/>
        <v>0</v>
      </c>
      <c r="I35" s="12">
        <f t="shared" si="1"/>
        <v>0</v>
      </c>
      <c r="J35" s="13" t="e">
        <f t="shared" si="2"/>
        <v>#DIV/0!</v>
      </c>
      <c r="K35" s="13" t="e">
        <f t="shared" si="3"/>
        <v>#DIV/0!</v>
      </c>
      <c r="L35" s="14" t="e">
        <f>VLOOKUP(B35,'Table 6'!$A$2:$P$267,16,FALSE)</f>
        <v>#N/A</v>
      </c>
      <c r="M35" s="19" t="str">
        <f t="shared" si="4"/>
        <v/>
      </c>
      <c r="N35" s="19" t="str">
        <f t="shared" si="5"/>
        <v/>
      </c>
      <c r="O35" s="20" t="e">
        <f>HLOOKUP($Q$1,'Table 6'!$A$2:$P$267,B35,FALSE)</f>
        <v>#REF!</v>
      </c>
      <c r="P35" s="19" t="str">
        <f t="shared" si="6"/>
        <v/>
      </c>
      <c r="Q35" s="19" t="str">
        <f t="shared" si="7"/>
        <v/>
      </c>
    </row>
    <row r="36" spans="1:17" s="50" customFormat="1" ht="14.25" customHeight="1" x14ac:dyDescent="0.35">
      <c r="A36" s="52" t="str">
        <f>IF('Values-Valeurs'!A33="","",'Values-Valeurs'!A33)</f>
        <v/>
      </c>
      <c r="B36" s="49" t="e">
        <f>VLOOKUP(A36,Variables!$A:$D,2,FALSE)</f>
        <v>#N/A</v>
      </c>
      <c r="C36" s="59" t="e">
        <f>VLOOKUP(A36,Variables!$A:$D,3,FALSE)</f>
        <v>#N/A</v>
      </c>
      <c r="D36" s="15">
        <f>'Values-Valeurs'!B33</f>
        <v>0</v>
      </c>
      <c r="E36" s="15">
        <f>'Values-Valeurs'!C33</f>
        <v>0</v>
      </c>
      <c r="F36" s="15">
        <f>'Values-Valeurs'!D33</f>
        <v>0</v>
      </c>
      <c r="G36" s="15">
        <f>'Values-Valeurs'!E33</f>
        <v>0</v>
      </c>
      <c r="H36" s="12">
        <f t="shared" si="0"/>
        <v>0</v>
      </c>
      <c r="I36" s="12">
        <f t="shared" si="1"/>
        <v>0</v>
      </c>
      <c r="J36" s="13" t="e">
        <f t="shared" si="2"/>
        <v>#DIV/0!</v>
      </c>
      <c r="K36" s="13" t="e">
        <f t="shared" si="3"/>
        <v>#DIV/0!</v>
      </c>
      <c r="L36" s="14" t="e">
        <f>VLOOKUP(B36,'Table 6'!$A$2:$P$267,16,FALSE)</f>
        <v>#N/A</v>
      </c>
      <c r="M36" s="19" t="str">
        <f t="shared" si="4"/>
        <v/>
      </c>
      <c r="N36" s="19" t="str">
        <f t="shared" si="5"/>
        <v/>
      </c>
      <c r="O36" s="20" t="e">
        <f>HLOOKUP($Q$1,'Table 6'!$A$2:$P$267,B36,FALSE)</f>
        <v>#REF!</v>
      </c>
      <c r="P36" s="19" t="str">
        <f t="shared" si="6"/>
        <v/>
      </c>
      <c r="Q36" s="19" t="str">
        <f t="shared" si="7"/>
        <v/>
      </c>
    </row>
    <row r="37" spans="1:17" s="50" customFormat="1" ht="14.25" customHeight="1" x14ac:dyDescent="0.35">
      <c r="A37" s="52" t="str">
        <f>IF('Values-Valeurs'!A34="","",'Values-Valeurs'!A34)</f>
        <v/>
      </c>
      <c r="B37" s="49" t="e">
        <f>VLOOKUP(A37,Variables!$A:$D,2,FALSE)</f>
        <v>#N/A</v>
      </c>
      <c r="C37" s="59" t="e">
        <f>VLOOKUP(A37,Variables!$A:$D,3,FALSE)</f>
        <v>#N/A</v>
      </c>
      <c r="D37" s="15">
        <f>'Values-Valeurs'!B34</f>
        <v>0</v>
      </c>
      <c r="E37" s="15">
        <f>'Values-Valeurs'!C34</f>
        <v>0</v>
      </c>
      <c r="F37" s="15">
        <f>'Values-Valeurs'!D34</f>
        <v>0</v>
      </c>
      <c r="G37" s="15">
        <f>'Values-Valeurs'!E34</f>
        <v>0</v>
      </c>
      <c r="H37" s="12">
        <f t="shared" si="0"/>
        <v>0</v>
      </c>
      <c r="I37" s="12">
        <f t="shared" si="1"/>
        <v>0</v>
      </c>
      <c r="J37" s="13" t="e">
        <f t="shared" si="2"/>
        <v>#DIV/0!</v>
      </c>
      <c r="K37" s="13" t="e">
        <f t="shared" si="3"/>
        <v>#DIV/0!</v>
      </c>
      <c r="L37" s="14" t="e">
        <f>VLOOKUP(B37,'Table 6'!$A$2:$P$267,16,FALSE)</f>
        <v>#N/A</v>
      </c>
      <c r="M37" s="19" t="str">
        <f t="shared" si="4"/>
        <v/>
      </c>
      <c r="N37" s="19" t="str">
        <f t="shared" si="5"/>
        <v/>
      </c>
      <c r="O37" s="20" t="e">
        <f>HLOOKUP($Q$1,'Table 6'!$A$2:$P$267,B37,FALSE)</f>
        <v>#REF!</v>
      </c>
      <c r="P37" s="19" t="str">
        <f t="shared" si="6"/>
        <v/>
      </c>
      <c r="Q37" s="19" t="str">
        <f t="shared" si="7"/>
        <v/>
      </c>
    </row>
    <row r="38" spans="1:17" s="50" customFormat="1" ht="14.25" customHeight="1" x14ac:dyDescent="0.35">
      <c r="A38" s="52" t="str">
        <f>IF('Values-Valeurs'!A35="","",'Values-Valeurs'!A35)</f>
        <v/>
      </c>
      <c r="B38" s="49" t="e">
        <f>VLOOKUP(A38,Variables!$A:$D,2,FALSE)</f>
        <v>#N/A</v>
      </c>
      <c r="C38" s="59" t="e">
        <f>VLOOKUP(A38,Variables!$A:$D,3,FALSE)</f>
        <v>#N/A</v>
      </c>
      <c r="D38" s="15">
        <f>'Values-Valeurs'!B35</f>
        <v>0</v>
      </c>
      <c r="E38" s="15">
        <f>'Values-Valeurs'!C35</f>
        <v>0</v>
      </c>
      <c r="F38" s="15">
        <f>'Values-Valeurs'!D35</f>
        <v>0</v>
      </c>
      <c r="G38" s="15">
        <f>'Values-Valeurs'!E35</f>
        <v>0</v>
      </c>
      <c r="H38" s="12">
        <f t="shared" si="0"/>
        <v>0</v>
      </c>
      <c r="I38" s="12">
        <f t="shared" si="1"/>
        <v>0</v>
      </c>
      <c r="J38" s="13" t="e">
        <f t="shared" si="2"/>
        <v>#DIV/0!</v>
      </c>
      <c r="K38" s="13" t="e">
        <f t="shared" si="3"/>
        <v>#DIV/0!</v>
      </c>
      <c r="L38" s="14" t="e">
        <f>VLOOKUP(B38,'Table 6'!$A$2:$P$267,16,FALSE)</f>
        <v>#N/A</v>
      </c>
      <c r="M38" s="19" t="str">
        <f t="shared" si="4"/>
        <v/>
      </c>
      <c r="N38" s="19" t="str">
        <f t="shared" si="5"/>
        <v/>
      </c>
      <c r="O38" s="20" t="e">
        <f>HLOOKUP($Q$1,'Table 6'!$A$2:$P$267,B38,FALSE)</f>
        <v>#REF!</v>
      </c>
      <c r="P38" s="19" t="str">
        <f t="shared" si="6"/>
        <v/>
      </c>
      <c r="Q38" s="19" t="str">
        <f t="shared" si="7"/>
        <v/>
      </c>
    </row>
    <row r="39" spans="1:17" s="50" customFormat="1" ht="14.25" customHeight="1" x14ac:dyDescent="0.35">
      <c r="A39" s="52" t="str">
        <f>IF('Values-Valeurs'!A36="","",'Values-Valeurs'!A36)</f>
        <v/>
      </c>
      <c r="B39" s="49" t="e">
        <f>VLOOKUP(A39,Variables!$A:$D,2,FALSE)</f>
        <v>#N/A</v>
      </c>
      <c r="C39" s="59" t="e">
        <f>VLOOKUP(A39,Variables!$A:$D,3,FALSE)</f>
        <v>#N/A</v>
      </c>
      <c r="D39" s="15">
        <f>'Values-Valeurs'!B36</f>
        <v>0</v>
      </c>
      <c r="E39" s="15">
        <f>'Values-Valeurs'!C36</f>
        <v>0</v>
      </c>
      <c r="F39" s="15">
        <f>'Values-Valeurs'!D36</f>
        <v>0</v>
      </c>
      <c r="G39" s="15">
        <f>'Values-Valeurs'!E36</f>
        <v>0</v>
      </c>
      <c r="H39" s="12">
        <f t="shared" si="0"/>
        <v>0</v>
      </c>
      <c r="I39" s="12">
        <f t="shared" si="1"/>
        <v>0</v>
      </c>
      <c r="J39" s="13" t="e">
        <f t="shared" si="2"/>
        <v>#DIV/0!</v>
      </c>
      <c r="K39" s="13" t="e">
        <f t="shared" si="3"/>
        <v>#DIV/0!</v>
      </c>
      <c r="L39" s="14" t="e">
        <f>VLOOKUP(B39,'Table 6'!$A$2:$P$267,16,FALSE)</f>
        <v>#N/A</v>
      </c>
      <c r="M39" s="19" t="str">
        <f t="shared" si="4"/>
        <v/>
      </c>
      <c r="N39" s="19" t="str">
        <f t="shared" si="5"/>
        <v/>
      </c>
      <c r="O39" s="20" t="e">
        <f>HLOOKUP($Q$1,'Table 6'!$A$2:$P$267,B39,FALSE)</f>
        <v>#REF!</v>
      </c>
      <c r="P39" s="19" t="str">
        <f t="shared" si="6"/>
        <v/>
      </c>
      <c r="Q39" s="19" t="str">
        <f t="shared" si="7"/>
        <v/>
      </c>
    </row>
    <row r="40" spans="1:17" s="50" customFormat="1" ht="14.25" customHeight="1" x14ac:dyDescent="0.35">
      <c r="A40" s="52" t="str">
        <f>IF('Values-Valeurs'!A37="","",'Values-Valeurs'!A37)</f>
        <v/>
      </c>
      <c r="B40" s="49" t="e">
        <f>VLOOKUP(A40,Variables!$A:$D,2,FALSE)</f>
        <v>#N/A</v>
      </c>
      <c r="C40" s="59" t="e">
        <f>VLOOKUP(A40,Variables!$A:$D,3,FALSE)</f>
        <v>#N/A</v>
      </c>
      <c r="D40" s="15">
        <f>'Values-Valeurs'!B37</f>
        <v>0</v>
      </c>
      <c r="E40" s="15">
        <f>'Values-Valeurs'!C37</f>
        <v>0</v>
      </c>
      <c r="F40" s="15">
        <f>'Values-Valeurs'!D37</f>
        <v>0</v>
      </c>
      <c r="G40" s="15">
        <f>'Values-Valeurs'!E37</f>
        <v>0</v>
      </c>
      <c r="H40" s="12">
        <f t="shared" si="0"/>
        <v>0</v>
      </c>
      <c r="I40" s="12">
        <f t="shared" si="1"/>
        <v>0</v>
      </c>
      <c r="J40" s="13" t="e">
        <f t="shared" si="2"/>
        <v>#DIV/0!</v>
      </c>
      <c r="K40" s="13" t="e">
        <f t="shared" si="3"/>
        <v>#DIV/0!</v>
      </c>
      <c r="L40" s="14" t="e">
        <f>VLOOKUP(B40,'Table 6'!$A$2:$P$267,16,FALSE)</f>
        <v>#N/A</v>
      </c>
      <c r="M40" s="19" t="str">
        <f t="shared" si="4"/>
        <v/>
      </c>
      <c r="N40" s="19" t="str">
        <f t="shared" si="5"/>
        <v/>
      </c>
      <c r="O40" s="20" t="e">
        <f>HLOOKUP($Q$1,'Table 6'!$A$2:$P$267,B40,FALSE)</f>
        <v>#REF!</v>
      </c>
      <c r="P40" s="19" t="str">
        <f t="shared" si="6"/>
        <v/>
      </c>
      <c r="Q40" s="19" t="str">
        <f t="shared" si="7"/>
        <v/>
      </c>
    </row>
    <row r="41" spans="1:17" s="50" customFormat="1" ht="14.25" customHeight="1" x14ac:dyDescent="0.35">
      <c r="A41" s="52" t="str">
        <f>IF('Values-Valeurs'!A38="","",'Values-Valeurs'!A38)</f>
        <v/>
      </c>
      <c r="B41" s="49" t="e">
        <f>VLOOKUP(A41,Variables!$A:$D,2,FALSE)</f>
        <v>#N/A</v>
      </c>
      <c r="C41" s="59" t="e">
        <f>VLOOKUP(A41,Variables!$A:$D,3,FALSE)</f>
        <v>#N/A</v>
      </c>
      <c r="D41" s="15">
        <f>'Values-Valeurs'!B38</f>
        <v>0</v>
      </c>
      <c r="E41" s="15">
        <f>'Values-Valeurs'!C38</f>
        <v>0</v>
      </c>
      <c r="F41" s="15">
        <f>'Values-Valeurs'!D38</f>
        <v>0</v>
      </c>
      <c r="G41" s="15">
        <f>'Values-Valeurs'!E38</f>
        <v>0</v>
      </c>
      <c r="H41" s="12">
        <f t="shared" si="0"/>
        <v>0</v>
      </c>
      <c r="I41" s="12">
        <f t="shared" si="1"/>
        <v>0</v>
      </c>
      <c r="J41" s="13" t="e">
        <f t="shared" si="2"/>
        <v>#DIV/0!</v>
      </c>
      <c r="K41" s="13" t="e">
        <f t="shared" si="3"/>
        <v>#DIV/0!</v>
      </c>
      <c r="L41" s="14" t="e">
        <f>VLOOKUP(B41,'Table 6'!$A$2:$P$267,16,FALSE)</f>
        <v>#N/A</v>
      </c>
      <c r="M41" s="19" t="str">
        <f t="shared" si="4"/>
        <v/>
      </c>
      <c r="N41" s="19" t="str">
        <f t="shared" si="5"/>
        <v/>
      </c>
      <c r="O41" s="20" t="e">
        <f>HLOOKUP($Q$1,'Table 6'!$A$2:$P$267,B41,FALSE)</f>
        <v>#REF!</v>
      </c>
      <c r="P41" s="19" t="str">
        <f t="shared" si="6"/>
        <v/>
      </c>
      <c r="Q41" s="19" t="str">
        <f t="shared" si="7"/>
        <v/>
      </c>
    </row>
    <row r="42" spans="1:17" s="50" customFormat="1" ht="14.25" customHeight="1" x14ac:dyDescent="0.35">
      <c r="A42" s="52" t="str">
        <f>IF('Values-Valeurs'!A39="","",'Values-Valeurs'!A39)</f>
        <v/>
      </c>
      <c r="B42" s="49" t="e">
        <f>VLOOKUP(A42,Variables!$A:$D,2,FALSE)</f>
        <v>#N/A</v>
      </c>
      <c r="C42" s="59" t="e">
        <f>VLOOKUP(A42,Variables!$A:$D,3,FALSE)</f>
        <v>#N/A</v>
      </c>
      <c r="D42" s="15">
        <f>'Values-Valeurs'!B39</f>
        <v>0</v>
      </c>
      <c r="E42" s="15">
        <f>'Values-Valeurs'!C39</f>
        <v>0</v>
      </c>
      <c r="F42" s="15">
        <f>'Values-Valeurs'!D39</f>
        <v>0</v>
      </c>
      <c r="G42" s="15">
        <f>'Values-Valeurs'!E39</f>
        <v>0</v>
      </c>
      <c r="H42" s="12">
        <f t="shared" si="0"/>
        <v>0</v>
      </c>
      <c r="I42" s="12">
        <f t="shared" si="1"/>
        <v>0</v>
      </c>
      <c r="J42" s="13" t="e">
        <f t="shared" ref="J42:J54" si="8">IF((COUNTA(D42)=0),0,(D42)/(D42+F42))</f>
        <v>#DIV/0!</v>
      </c>
      <c r="K42" s="13" t="e">
        <f t="shared" ref="K42:K54" si="9">IF((COUNTA(D42:E42)=0),0,(D42+E42)/(D42+E42+F42))</f>
        <v>#DIV/0!</v>
      </c>
      <c r="L42" s="14" t="e">
        <f>VLOOKUP(B42,'Table 6'!$A$2:$P$267,16,FALSE)</f>
        <v>#N/A</v>
      </c>
      <c r="M42" s="19" t="str">
        <f t="shared" si="4"/>
        <v/>
      </c>
      <c r="N42" s="19" t="str">
        <f t="shared" si="5"/>
        <v/>
      </c>
      <c r="O42" s="20" t="e">
        <f>HLOOKUP($Q$1,'Table 6'!$A$2:$P$267,B42,FALSE)</f>
        <v>#REF!</v>
      </c>
      <c r="P42" s="19" t="str">
        <f t="shared" si="6"/>
        <v/>
      </c>
      <c r="Q42" s="19" t="str">
        <f t="shared" si="7"/>
        <v/>
      </c>
    </row>
    <row r="43" spans="1:17" s="50" customFormat="1" ht="14.25" customHeight="1" x14ac:dyDescent="0.35">
      <c r="A43" s="52" t="str">
        <f>IF('Values-Valeurs'!A40="","",'Values-Valeurs'!A40)</f>
        <v/>
      </c>
      <c r="B43" s="49" t="e">
        <f>VLOOKUP(A43,Variables!$A:$D,2,FALSE)</f>
        <v>#N/A</v>
      </c>
      <c r="C43" s="59" t="e">
        <f>VLOOKUP(A43,Variables!$A:$D,3,FALSE)</f>
        <v>#N/A</v>
      </c>
      <c r="D43" s="15">
        <f>'Values-Valeurs'!B40</f>
        <v>0</v>
      </c>
      <c r="E43" s="15">
        <f>'Values-Valeurs'!C40</f>
        <v>0</v>
      </c>
      <c r="F43" s="15">
        <f>'Values-Valeurs'!D40</f>
        <v>0</v>
      </c>
      <c r="G43" s="15">
        <f>'Values-Valeurs'!E40</f>
        <v>0</v>
      </c>
      <c r="H43" s="12">
        <f t="shared" si="0"/>
        <v>0</v>
      </c>
      <c r="I43" s="12">
        <f t="shared" si="1"/>
        <v>0</v>
      </c>
      <c r="J43" s="13" t="e">
        <f t="shared" si="8"/>
        <v>#DIV/0!</v>
      </c>
      <c r="K43" s="13" t="e">
        <f t="shared" si="9"/>
        <v>#DIV/0!</v>
      </c>
      <c r="L43" s="14" t="e">
        <f>VLOOKUP(B43,'Table 6'!$A$2:$P$267,16,FALSE)</f>
        <v>#N/A</v>
      </c>
      <c r="M43" s="19" t="str">
        <f t="shared" si="4"/>
        <v/>
      </c>
      <c r="N43" s="19" t="str">
        <f t="shared" si="5"/>
        <v/>
      </c>
      <c r="O43" s="20" t="e">
        <f>HLOOKUP($Q$1,'Table 6'!$A$2:$P$267,B43,FALSE)</f>
        <v>#REF!</v>
      </c>
      <c r="P43" s="19" t="str">
        <f t="shared" si="6"/>
        <v/>
      </c>
      <c r="Q43" s="19" t="str">
        <f t="shared" si="7"/>
        <v/>
      </c>
    </row>
    <row r="44" spans="1:17" s="50" customFormat="1" ht="14.25" customHeight="1" x14ac:dyDescent="0.35">
      <c r="A44" s="52" t="str">
        <f>IF('Values-Valeurs'!A41="","",'Values-Valeurs'!A41)</f>
        <v/>
      </c>
      <c r="B44" s="49" t="e">
        <f>VLOOKUP(A44,Variables!$A:$D,2,FALSE)</f>
        <v>#N/A</v>
      </c>
      <c r="C44" s="59" t="e">
        <f>VLOOKUP(A44,Variables!$A:$D,3,FALSE)</f>
        <v>#N/A</v>
      </c>
      <c r="D44" s="15">
        <f>'Values-Valeurs'!B41</f>
        <v>0</v>
      </c>
      <c r="E44" s="15">
        <f>'Values-Valeurs'!C41</f>
        <v>0</v>
      </c>
      <c r="F44" s="15">
        <f>'Values-Valeurs'!D41</f>
        <v>0</v>
      </c>
      <c r="G44" s="15">
        <f>'Values-Valeurs'!E41</f>
        <v>0</v>
      </c>
      <c r="H44" s="12">
        <f t="shared" si="0"/>
        <v>0</v>
      </c>
      <c r="I44" s="12">
        <f t="shared" si="1"/>
        <v>0</v>
      </c>
      <c r="J44" s="13" t="e">
        <f t="shared" si="8"/>
        <v>#DIV/0!</v>
      </c>
      <c r="K44" s="13" t="e">
        <f t="shared" si="9"/>
        <v>#DIV/0!</v>
      </c>
      <c r="L44" s="14" t="e">
        <f>VLOOKUP(B44,'Table 6'!$A$2:$P$267,16,FALSE)</f>
        <v>#N/A</v>
      </c>
      <c r="M44" s="19" t="str">
        <f t="shared" si="4"/>
        <v/>
      </c>
      <c r="N44" s="19" t="str">
        <f t="shared" si="5"/>
        <v/>
      </c>
      <c r="O44" s="20" t="e">
        <f>HLOOKUP($Q$1,'Table 6'!$A$2:$P$267,B44,FALSE)</f>
        <v>#REF!</v>
      </c>
      <c r="P44" s="19" t="str">
        <f t="shared" si="6"/>
        <v/>
      </c>
      <c r="Q44" s="19" t="str">
        <f t="shared" si="7"/>
        <v/>
      </c>
    </row>
    <row r="45" spans="1:17" s="50" customFormat="1" ht="14.25" customHeight="1" x14ac:dyDescent="0.35">
      <c r="A45" s="52" t="str">
        <f>IF('Values-Valeurs'!A42="","",'Values-Valeurs'!A42)</f>
        <v/>
      </c>
      <c r="B45" s="49" t="e">
        <f>VLOOKUP(A45,Variables!$A:$D,2,FALSE)</f>
        <v>#N/A</v>
      </c>
      <c r="C45" s="59" t="e">
        <f>VLOOKUP(A45,Variables!$A:$D,3,FALSE)</f>
        <v>#N/A</v>
      </c>
      <c r="D45" s="15">
        <f>'Values-Valeurs'!B42</f>
        <v>0</v>
      </c>
      <c r="E45" s="15">
        <f>'Values-Valeurs'!C42</f>
        <v>0</v>
      </c>
      <c r="F45" s="15">
        <f>'Values-Valeurs'!D42</f>
        <v>0</v>
      </c>
      <c r="G45" s="15">
        <f>'Values-Valeurs'!E42</f>
        <v>0</v>
      </c>
      <c r="H45" s="12">
        <f t="shared" si="0"/>
        <v>0</v>
      </c>
      <c r="I45" s="12">
        <f t="shared" si="1"/>
        <v>0</v>
      </c>
      <c r="J45" s="13" t="e">
        <f t="shared" si="8"/>
        <v>#DIV/0!</v>
      </c>
      <c r="K45" s="13" t="e">
        <f t="shared" si="9"/>
        <v>#DIV/0!</v>
      </c>
      <c r="L45" s="14" t="e">
        <f>VLOOKUP(B45,'Table 6'!$A$2:$P$267,16,FALSE)</f>
        <v>#N/A</v>
      </c>
      <c r="M45" s="19" t="str">
        <f t="shared" si="4"/>
        <v/>
      </c>
      <c r="N45" s="19" t="str">
        <f t="shared" si="5"/>
        <v/>
      </c>
      <c r="O45" s="20" t="e">
        <f>HLOOKUP($Q$1,'Table 6'!$A$2:$P$267,B45,FALSE)</f>
        <v>#REF!</v>
      </c>
      <c r="P45" s="19" t="str">
        <f t="shared" si="6"/>
        <v/>
      </c>
      <c r="Q45" s="19" t="str">
        <f t="shared" si="7"/>
        <v/>
      </c>
    </row>
    <row r="46" spans="1:17" s="50" customFormat="1" ht="14.25" customHeight="1" x14ac:dyDescent="0.35">
      <c r="A46" s="52" t="str">
        <f>IF('Values-Valeurs'!A43="","",'Values-Valeurs'!A43)</f>
        <v/>
      </c>
      <c r="B46" s="49" t="e">
        <f>VLOOKUP(A46,Variables!$A:$D,2,FALSE)</f>
        <v>#N/A</v>
      </c>
      <c r="C46" s="59" t="e">
        <f>VLOOKUP(A46,Variables!$A:$D,3,FALSE)</f>
        <v>#N/A</v>
      </c>
      <c r="D46" s="15">
        <f>'Values-Valeurs'!B43</f>
        <v>0</v>
      </c>
      <c r="E46" s="15">
        <f>'Values-Valeurs'!C43</f>
        <v>0</v>
      </c>
      <c r="F46" s="15">
        <f>'Values-Valeurs'!D43</f>
        <v>0</v>
      </c>
      <c r="G46" s="15">
        <f>'Values-Valeurs'!E43</f>
        <v>0</v>
      </c>
      <c r="H46" s="12">
        <f t="shared" si="0"/>
        <v>0</v>
      </c>
      <c r="I46" s="12">
        <f t="shared" si="1"/>
        <v>0</v>
      </c>
      <c r="J46" s="13" t="e">
        <f t="shared" si="8"/>
        <v>#DIV/0!</v>
      </c>
      <c r="K46" s="13" t="e">
        <f t="shared" si="9"/>
        <v>#DIV/0!</v>
      </c>
      <c r="L46" s="14" t="e">
        <f>VLOOKUP(B46,'Table 6'!$A$2:$P$267,16,FALSE)</f>
        <v>#N/A</v>
      </c>
      <c r="M46" s="19" t="str">
        <f t="shared" si="4"/>
        <v/>
      </c>
      <c r="N46" s="19" t="str">
        <f t="shared" si="5"/>
        <v/>
      </c>
      <c r="O46" s="20" t="e">
        <f>HLOOKUP($Q$1,'Table 6'!$A$2:$P$267,B46,FALSE)</f>
        <v>#REF!</v>
      </c>
      <c r="P46" s="19" t="str">
        <f t="shared" si="6"/>
        <v/>
      </c>
      <c r="Q46" s="19" t="str">
        <f t="shared" si="7"/>
        <v/>
      </c>
    </row>
    <row r="47" spans="1:17" s="50" customFormat="1" ht="14.25" customHeight="1" x14ac:dyDescent="0.35">
      <c r="A47" s="52" t="str">
        <f>IF('Values-Valeurs'!A44="","",'Values-Valeurs'!A44)</f>
        <v/>
      </c>
      <c r="B47" s="49" t="e">
        <f>VLOOKUP(A47,Variables!$A:$D,2,FALSE)</f>
        <v>#N/A</v>
      </c>
      <c r="C47" s="59" t="e">
        <f>VLOOKUP(A47,Variables!$A:$D,3,FALSE)</f>
        <v>#N/A</v>
      </c>
      <c r="D47" s="15">
        <f>'Values-Valeurs'!B44</f>
        <v>0</v>
      </c>
      <c r="E47" s="15">
        <f>'Values-Valeurs'!C44</f>
        <v>0</v>
      </c>
      <c r="F47" s="15">
        <f>'Values-Valeurs'!D44</f>
        <v>0</v>
      </c>
      <c r="G47" s="15">
        <f>'Values-Valeurs'!E44</f>
        <v>0</v>
      </c>
      <c r="H47" s="12">
        <f t="shared" si="0"/>
        <v>0</v>
      </c>
      <c r="I47" s="12">
        <f t="shared" si="1"/>
        <v>0</v>
      </c>
      <c r="J47" s="13" t="e">
        <f t="shared" si="8"/>
        <v>#DIV/0!</v>
      </c>
      <c r="K47" s="13" t="e">
        <f t="shared" si="9"/>
        <v>#DIV/0!</v>
      </c>
      <c r="L47" s="14" t="e">
        <f>VLOOKUP(B47,'Table 6'!$A$2:$P$267,16,FALSE)</f>
        <v>#N/A</v>
      </c>
      <c r="M47" s="19" t="str">
        <f t="shared" si="4"/>
        <v/>
      </c>
      <c r="N47" s="19" t="str">
        <f t="shared" si="5"/>
        <v/>
      </c>
      <c r="O47" s="20" t="e">
        <f>HLOOKUP($Q$1,'Table 6'!$A$2:$P$267,B47,FALSE)</f>
        <v>#REF!</v>
      </c>
      <c r="P47" s="19" t="str">
        <f t="shared" si="6"/>
        <v/>
      </c>
      <c r="Q47" s="19" t="str">
        <f t="shared" si="7"/>
        <v/>
      </c>
    </row>
    <row r="48" spans="1:17" s="50" customFormat="1" ht="14.25" customHeight="1" x14ac:dyDescent="0.35">
      <c r="A48" s="52" t="str">
        <f>IF('Values-Valeurs'!A45="","",'Values-Valeurs'!A45)</f>
        <v/>
      </c>
      <c r="B48" s="49" t="e">
        <f>VLOOKUP(A48,Variables!$A:$D,2,FALSE)</f>
        <v>#N/A</v>
      </c>
      <c r="C48" s="59" t="e">
        <f>VLOOKUP(A48,Variables!$A:$D,3,FALSE)</f>
        <v>#N/A</v>
      </c>
      <c r="D48" s="15">
        <f>'Values-Valeurs'!B45</f>
        <v>0</v>
      </c>
      <c r="E48" s="15">
        <f>'Values-Valeurs'!C45</f>
        <v>0</v>
      </c>
      <c r="F48" s="15">
        <f>'Values-Valeurs'!D45</f>
        <v>0</v>
      </c>
      <c r="G48" s="15">
        <f>'Values-Valeurs'!E45</f>
        <v>0</v>
      </c>
      <c r="H48" s="12">
        <f t="shared" si="0"/>
        <v>0</v>
      </c>
      <c r="I48" s="12">
        <f t="shared" si="1"/>
        <v>0</v>
      </c>
      <c r="J48" s="13" t="e">
        <f t="shared" si="8"/>
        <v>#DIV/0!</v>
      </c>
      <c r="K48" s="13" t="e">
        <f t="shared" si="9"/>
        <v>#DIV/0!</v>
      </c>
      <c r="L48" s="14" t="e">
        <f>VLOOKUP(B48,'Table 6'!$A$2:$P$267,16,FALSE)</f>
        <v>#N/A</v>
      </c>
      <c r="M48" s="19" t="str">
        <f t="shared" si="4"/>
        <v/>
      </c>
      <c r="N48" s="19" t="str">
        <f t="shared" si="5"/>
        <v/>
      </c>
      <c r="O48" s="20" t="e">
        <f>HLOOKUP($Q$1,'Table 6'!$A$2:$P$267,B48,FALSE)</f>
        <v>#REF!</v>
      </c>
      <c r="P48" s="19" t="str">
        <f t="shared" si="6"/>
        <v/>
      </c>
      <c r="Q48" s="19" t="str">
        <f t="shared" si="7"/>
        <v/>
      </c>
    </row>
    <row r="49" spans="1:17" s="50" customFormat="1" ht="14.25" customHeight="1" x14ac:dyDescent="0.35">
      <c r="A49" s="52" t="str">
        <f>IF('Values-Valeurs'!A46="","",'Values-Valeurs'!A46)</f>
        <v/>
      </c>
      <c r="B49" s="49" t="e">
        <f>VLOOKUP(A49,Variables!$A:$D,2,FALSE)</f>
        <v>#N/A</v>
      </c>
      <c r="C49" s="59" t="e">
        <f>VLOOKUP(A49,Variables!$A:$D,3,FALSE)</f>
        <v>#N/A</v>
      </c>
      <c r="D49" s="15">
        <f>'Values-Valeurs'!B46</f>
        <v>0</v>
      </c>
      <c r="E49" s="15">
        <f>'Values-Valeurs'!C46</f>
        <v>0</v>
      </c>
      <c r="F49" s="15">
        <f>'Values-Valeurs'!D46</f>
        <v>0</v>
      </c>
      <c r="G49" s="15">
        <f>'Values-Valeurs'!E46</f>
        <v>0</v>
      </c>
      <c r="H49" s="12">
        <f t="shared" si="0"/>
        <v>0</v>
      </c>
      <c r="I49" s="12">
        <f t="shared" si="1"/>
        <v>0</v>
      </c>
      <c r="J49" s="13" t="e">
        <f t="shared" si="8"/>
        <v>#DIV/0!</v>
      </c>
      <c r="K49" s="13" t="e">
        <f t="shared" si="9"/>
        <v>#DIV/0!</v>
      </c>
      <c r="L49" s="14" t="e">
        <f>VLOOKUP(B49,'Table 6'!$A$2:$P$267,16,FALSE)</f>
        <v>#N/A</v>
      </c>
      <c r="M49" s="19" t="str">
        <f t="shared" si="4"/>
        <v/>
      </c>
      <c r="N49" s="19" t="str">
        <f t="shared" si="5"/>
        <v/>
      </c>
      <c r="O49" s="20" t="e">
        <f>HLOOKUP($Q$1,'Table 6'!$A$2:$P$267,B49,FALSE)</f>
        <v>#REF!</v>
      </c>
      <c r="P49" s="19" t="str">
        <f t="shared" si="6"/>
        <v/>
      </c>
      <c r="Q49" s="19" t="str">
        <f t="shared" si="7"/>
        <v/>
      </c>
    </row>
    <row r="50" spans="1:17" s="50" customFormat="1" ht="14.25" customHeight="1" x14ac:dyDescent="0.35">
      <c r="A50" s="52" t="str">
        <f>IF('Values-Valeurs'!A47="","",'Values-Valeurs'!A47)</f>
        <v/>
      </c>
      <c r="B50" s="49" t="e">
        <f>VLOOKUP(A50,Variables!$A:$D,2,FALSE)</f>
        <v>#N/A</v>
      </c>
      <c r="C50" s="59" t="e">
        <f>VLOOKUP(A50,Variables!$A:$D,3,FALSE)</f>
        <v>#N/A</v>
      </c>
      <c r="D50" s="15">
        <f>'Values-Valeurs'!B47</f>
        <v>0</v>
      </c>
      <c r="E50" s="15">
        <f>'Values-Valeurs'!C47</f>
        <v>0</v>
      </c>
      <c r="F50" s="15">
        <f>'Values-Valeurs'!D47</f>
        <v>0</v>
      </c>
      <c r="G50" s="15">
        <f>'Values-Valeurs'!E47</f>
        <v>0</v>
      </c>
      <c r="H50" s="12">
        <f t="shared" si="0"/>
        <v>0</v>
      </c>
      <c r="I50" s="12">
        <f t="shared" si="1"/>
        <v>0</v>
      </c>
      <c r="J50" s="13" t="e">
        <f t="shared" si="8"/>
        <v>#DIV/0!</v>
      </c>
      <c r="K50" s="13" t="e">
        <f t="shared" si="9"/>
        <v>#DIV/0!</v>
      </c>
      <c r="L50" s="14" t="e">
        <f>VLOOKUP(B50,'Table 6'!$A$2:$P$267,16,FALSE)</f>
        <v>#N/A</v>
      </c>
      <c r="M50" s="19" t="str">
        <f t="shared" si="4"/>
        <v/>
      </c>
      <c r="N50" s="19" t="str">
        <f t="shared" si="5"/>
        <v/>
      </c>
      <c r="O50" s="20" t="e">
        <f>HLOOKUP($Q$1,'Table 6'!$A$2:$P$267,B50,FALSE)</f>
        <v>#REF!</v>
      </c>
      <c r="P50" s="19" t="str">
        <f t="shared" si="6"/>
        <v/>
      </c>
      <c r="Q50" s="19" t="str">
        <f t="shared" si="7"/>
        <v/>
      </c>
    </row>
    <row r="51" spans="1:17" s="50" customFormat="1" ht="14.25" customHeight="1" x14ac:dyDescent="0.35">
      <c r="A51" s="52" t="str">
        <f>IF('Values-Valeurs'!A48="","",'Values-Valeurs'!A48)</f>
        <v/>
      </c>
      <c r="B51" s="49" t="e">
        <f>VLOOKUP(A51,Variables!$A:$D,2,FALSE)</f>
        <v>#N/A</v>
      </c>
      <c r="C51" s="59" t="e">
        <f>VLOOKUP(A51,Variables!$A:$D,3,FALSE)</f>
        <v>#N/A</v>
      </c>
      <c r="D51" s="15">
        <f>'Values-Valeurs'!B48</f>
        <v>0</v>
      </c>
      <c r="E51" s="15">
        <f>'Values-Valeurs'!C48</f>
        <v>0</v>
      </c>
      <c r="F51" s="15">
        <f>'Values-Valeurs'!D48</f>
        <v>0</v>
      </c>
      <c r="G51" s="15">
        <f>'Values-Valeurs'!E48</f>
        <v>0</v>
      </c>
      <c r="H51" s="12">
        <f t="shared" si="0"/>
        <v>0</v>
      </c>
      <c r="I51" s="12">
        <f t="shared" si="1"/>
        <v>0</v>
      </c>
      <c r="J51" s="13" t="e">
        <f t="shared" si="8"/>
        <v>#DIV/0!</v>
      </c>
      <c r="K51" s="13" t="e">
        <f t="shared" si="9"/>
        <v>#DIV/0!</v>
      </c>
      <c r="L51" s="14" t="e">
        <f>VLOOKUP(B51,'Table 6'!$A$2:$P$267,16,FALSE)</f>
        <v>#N/A</v>
      </c>
      <c r="M51" s="19" t="str">
        <f t="shared" si="4"/>
        <v/>
      </c>
      <c r="N51" s="19" t="str">
        <f t="shared" si="5"/>
        <v/>
      </c>
      <c r="O51" s="20" t="e">
        <f>HLOOKUP($Q$1,'Table 6'!$A$2:$P$267,B51,FALSE)</f>
        <v>#REF!</v>
      </c>
      <c r="P51" s="19" t="str">
        <f t="shared" si="6"/>
        <v/>
      </c>
      <c r="Q51" s="19" t="str">
        <f t="shared" si="7"/>
        <v/>
      </c>
    </row>
    <row r="52" spans="1:17" s="50" customFormat="1" ht="14.25" customHeight="1" x14ac:dyDescent="0.35">
      <c r="A52" s="52" t="str">
        <f>IF('Values-Valeurs'!A49="","",'Values-Valeurs'!A49)</f>
        <v/>
      </c>
      <c r="B52" s="49" t="e">
        <f>VLOOKUP(A52,Variables!$A:$D,2,FALSE)</f>
        <v>#N/A</v>
      </c>
      <c r="C52" s="59" t="e">
        <f>VLOOKUP(A52,Variables!$A:$D,3,FALSE)</f>
        <v>#N/A</v>
      </c>
      <c r="D52" s="15">
        <f>'Values-Valeurs'!B49</f>
        <v>0</v>
      </c>
      <c r="E52" s="15">
        <f>'Values-Valeurs'!C49</f>
        <v>0</v>
      </c>
      <c r="F52" s="15">
        <f>'Values-Valeurs'!D49</f>
        <v>0</v>
      </c>
      <c r="G52" s="15">
        <f>'Values-Valeurs'!E49</f>
        <v>0</v>
      </c>
      <c r="H52" s="12">
        <f t="shared" si="0"/>
        <v>0</v>
      </c>
      <c r="I52" s="12">
        <f t="shared" si="1"/>
        <v>0</v>
      </c>
      <c r="J52" s="13" t="e">
        <f t="shared" si="8"/>
        <v>#DIV/0!</v>
      </c>
      <c r="K52" s="13" t="e">
        <f t="shared" si="9"/>
        <v>#DIV/0!</v>
      </c>
      <c r="L52" s="14" t="e">
        <f>VLOOKUP(B52,'Table 6'!$A$2:$P$267,16,FALSE)</f>
        <v>#N/A</v>
      </c>
      <c r="M52" s="19" t="str">
        <f t="shared" si="4"/>
        <v/>
      </c>
      <c r="N52" s="19" t="str">
        <f t="shared" si="5"/>
        <v/>
      </c>
      <c r="O52" s="20" t="e">
        <f>HLOOKUP($Q$1,'Table 6'!$A$2:$P$267,B52,FALSE)</f>
        <v>#REF!</v>
      </c>
      <c r="P52" s="19" t="str">
        <f t="shared" si="6"/>
        <v/>
      </c>
      <c r="Q52" s="19" t="str">
        <f t="shared" si="7"/>
        <v/>
      </c>
    </row>
    <row r="53" spans="1:17" s="50" customFormat="1" ht="14.25" customHeight="1" x14ac:dyDescent="0.35">
      <c r="A53" s="52" t="str">
        <f>IF('Values-Valeurs'!A50="","",'Values-Valeurs'!A50)</f>
        <v/>
      </c>
      <c r="B53" s="49" t="e">
        <f>VLOOKUP(A53,Variables!$A:$D,2,FALSE)</f>
        <v>#N/A</v>
      </c>
      <c r="C53" s="59" t="e">
        <f>VLOOKUP(A53,Variables!$A:$D,3,FALSE)</f>
        <v>#N/A</v>
      </c>
      <c r="D53" s="15">
        <f>'Values-Valeurs'!B50</f>
        <v>0</v>
      </c>
      <c r="E53" s="15">
        <f>'Values-Valeurs'!C50</f>
        <v>0</v>
      </c>
      <c r="F53" s="15">
        <f>'Values-Valeurs'!D50</f>
        <v>0</v>
      </c>
      <c r="G53" s="15">
        <f>'Values-Valeurs'!E50</f>
        <v>0</v>
      </c>
      <c r="H53" s="12">
        <f t="shared" si="0"/>
        <v>0</v>
      </c>
      <c r="I53" s="12">
        <f t="shared" si="1"/>
        <v>0</v>
      </c>
      <c r="J53" s="13" t="e">
        <f t="shared" si="8"/>
        <v>#DIV/0!</v>
      </c>
      <c r="K53" s="13" t="e">
        <f t="shared" si="9"/>
        <v>#DIV/0!</v>
      </c>
      <c r="L53" s="14" t="e">
        <f>VLOOKUP(B53,'Table 6'!$A$2:$P$267,16,FALSE)</f>
        <v>#N/A</v>
      </c>
      <c r="M53" s="19" t="str">
        <f t="shared" si="4"/>
        <v/>
      </c>
      <c r="N53" s="19" t="str">
        <f t="shared" si="5"/>
        <v/>
      </c>
      <c r="O53" s="20" t="e">
        <f>HLOOKUP($Q$1,'Table 6'!$A$2:$P$267,B53,FALSE)</f>
        <v>#REF!</v>
      </c>
      <c r="P53" s="19" t="str">
        <f t="shared" si="6"/>
        <v/>
      </c>
      <c r="Q53" s="19" t="str">
        <f t="shared" si="7"/>
        <v/>
      </c>
    </row>
    <row r="54" spans="1:17" s="50" customFormat="1" ht="14.25" customHeight="1" x14ac:dyDescent="0.35">
      <c r="A54" s="52" t="str">
        <f>IF('Values-Valeurs'!A51="","",'Values-Valeurs'!A51)</f>
        <v/>
      </c>
      <c r="B54" s="49" t="e">
        <f>VLOOKUP(A54,Variables!$A:$D,2,FALSE)</f>
        <v>#N/A</v>
      </c>
      <c r="C54" s="59" t="e">
        <f>VLOOKUP(A54,Variables!$A:$D,3,FALSE)</f>
        <v>#N/A</v>
      </c>
      <c r="D54" s="15">
        <f>'Values-Valeurs'!B51</f>
        <v>0</v>
      </c>
      <c r="E54" s="15">
        <f>'Values-Valeurs'!C51</f>
        <v>0</v>
      </c>
      <c r="F54" s="15">
        <f>'Values-Valeurs'!D51</f>
        <v>0</v>
      </c>
      <c r="G54" s="15">
        <f>'Values-Valeurs'!E51</f>
        <v>0</v>
      </c>
      <c r="H54" s="12">
        <f t="shared" si="0"/>
        <v>0</v>
      </c>
      <c r="I54" s="12">
        <f t="shared" si="1"/>
        <v>0</v>
      </c>
      <c r="J54" s="13" t="e">
        <f t="shared" si="8"/>
        <v>#DIV/0!</v>
      </c>
      <c r="K54" s="13" t="e">
        <f t="shared" si="9"/>
        <v>#DIV/0!</v>
      </c>
      <c r="L54" s="14" t="e">
        <f>VLOOKUP(B54,'Table 6'!$A$2:$P$267,16,FALSE)</f>
        <v>#N/A</v>
      </c>
      <c r="M54" s="19" t="str">
        <f t="shared" si="4"/>
        <v/>
      </c>
      <c r="N54" s="19" t="str">
        <f t="shared" si="5"/>
        <v/>
      </c>
      <c r="O54" s="20" t="e">
        <f>HLOOKUP($Q$1,'Table 6'!$A$2:$P$267,B54,FALSE)</f>
        <v>#REF!</v>
      </c>
      <c r="P54" s="19" t="str">
        <f t="shared" si="6"/>
        <v/>
      </c>
      <c r="Q54" s="19" t="str">
        <f t="shared" si="7"/>
        <v/>
      </c>
    </row>
    <row r="55" spans="1:17" s="50" customFormat="1" ht="14.25" customHeight="1" x14ac:dyDescent="0.35">
      <c r="A55" s="52" t="str">
        <f>IF('Values-Valeurs'!A52="","",'Values-Valeurs'!A52)</f>
        <v/>
      </c>
      <c r="B55" s="49" t="e">
        <f>VLOOKUP(A55,Variables!$A:$D,2,FALSE)</f>
        <v>#N/A</v>
      </c>
      <c r="C55" s="59" t="e">
        <f>VLOOKUP(A55,Variables!$A:$D,3,FALSE)</f>
        <v>#N/A</v>
      </c>
      <c r="D55" s="15">
        <f>'Values-Valeurs'!B52</f>
        <v>0</v>
      </c>
      <c r="E55" s="15">
        <f>'Values-Valeurs'!C52</f>
        <v>0</v>
      </c>
      <c r="F55" s="15">
        <f>'Values-Valeurs'!D52</f>
        <v>0</v>
      </c>
      <c r="G55" s="15">
        <f>'Values-Valeurs'!E52</f>
        <v>0</v>
      </c>
      <c r="H55" s="12">
        <f t="shared" si="0"/>
        <v>0</v>
      </c>
      <c r="I55" s="12">
        <f t="shared" si="1"/>
        <v>0</v>
      </c>
      <c r="J55" s="13" t="e">
        <f t="shared" ref="J55:J62" si="10">IF((COUNTA(D55)=0),0,(D55)/(D55+F55))</f>
        <v>#DIV/0!</v>
      </c>
      <c r="K55" s="13" t="e">
        <f t="shared" ref="K55:K62" si="11">IF((COUNTA(D55:E55)=0),0,(D55+E55)/(D55+E55+F55))</f>
        <v>#DIV/0!</v>
      </c>
      <c r="L55" s="14" t="e">
        <f>VLOOKUP(B55,'Table 6'!$A$2:$P$267,16,FALSE)</f>
        <v>#N/A</v>
      </c>
      <c r="M55" s="19" t="str">
        <f t="shared" si="4"/>
        <v/>
      </c>
      <c r="N55" s="19" t="str">
        <f t="shared" si="5"/>
        <v/>
      </c>
      <c r="O55" s="20" t="e">
        <f>HLOOKUP($Q$1,'Table 6'!$A$2:$P$267,B55,FALSE)</f>
        <v>#REF!</v>
      </c>
      <c r="P55" s="19" t="str">
        <f t="shared" si="6"/>
        <v/>
      </c>
      <c r="Q55" s="19" t="str">
        <f t="shared" si="7"/>
        <v/>
      </c>
    </row>
    <row r="56" spans="1:17" s="50" customFormat="1" ht="14.25" customHeight="1" x14ac:dyDescent="0.35">
      <c r="A56" s="52" t="str">
        <f>IF('Values-Valeurs'!A53="","",'Values-Valeurs'!A53)</f>
        <v/>
      </c>
      <c r="B56" s="49" t="e">
        <f>VLOOKUP(A56,Variables!$A:$D,2,FALSE)</f>
        <v>#N/A</v>
      </c>
      <c r="C56" s="59" t="e">
        <f>VLOOKUP(A56,Variables!$A:$D,3,FALSE)</f>
        <v>#N/A</v>
      </c>
      <c r="D56" s="15">
        <f>'Values-Valeurs'!B53</f>
        <v>0</v>
      </c>
      <c r="E56" s="15">
        <f>'Values-Valeurs'!C53</f>
        <v>0</v>
      </c>
      <c r="F56" s="15">
        <f>'Values-Valeurs'!D53</f>
        <v>0</v>
      </c>
      <c r="G56" s="15">
        <f>'Values-Valeurs'!E53</f>
        <v>0</v>
      </c>
      <c r="H56" s="12">
        <f t="shared" si="0"/>
        <v>0</v>
      </c>
      <c r="I56" s="12">
        <f t="shared" si="1"/>
        <v>0</v>
      </c>
      <c r="J56" s="13" t="e">
        <f t="shared" si="10"/>
        <v>#DIV/0!</v>
      </c>
      <c r="K56" s="13" t="e">
        <f t="shared" si="11"/>
        <v>#DIV/0!</v>
      </c>
      <c r="L56" s="14" t="e">
        <f>VLOOKUP(B56,'Table 6'!$A$2:$P$267,16,FALSE)</f>
        <v>#N/A</v>
      </c>
      <c r="M56" s="19" t="str">
        <f t="shared" si="4"/>
        <v/>
      </c>
      <c r="N56" s="19" t="str">
        <f t="shared" si="5"/>
        <v/>
      </c>
      <c r="O56" s="20" t="e">
        <f>HLOOKUP($Q$1,'Table 6'!$A$2:$P$267,B56,FALSE)</f>
        <v>#REF!</v>
      </c>
      <c r="P56" s="19" t="str">
        <f t="shared" si="6"/>
        <v/>
      </c>
      <c r="Q56" s="19" t="str">
        <f t="shared" si="7"/>
        <v/>
      </c>
    </row>
    <row r="57" spans="1:17" s="50" customFormat="1" ht="14.25" customHeight="1" x14ac:dyDescent="0.35">
      <c r="A57" s="52" t="str">
        <f>IF('Values-Valeurs'!A54="","",'Values-Valeurs'!A54)</f>
        <v/>
      </c>
      <c r="B57" s="49" t="e">
        <f>VLOOKUP(A57,Variables!$A:$D,2,FALSE)</f>
        <v>#N/A</v>
      </c>
      <c r="C57" s="59" t="e">
        <f>VLOOKUP(A57,Variables!$A:$D,3,FALSE)</f>
        <v>#N/A</v>
      </c>
      <c r="D57" s="15">
        <f>'Values-Valeurs'!B54</f>
        <v>0</v>
      </c>
      <c r="E57" s="15">
        <f>'Values-Valeurs'!C54</f>
        <v>0</v>
      </c>
      <c r="F57" s="15">
        <f>'Values-Valeurs'!D54</f>
        <v>0</v>
      </c>
      <c r="G57" s="15">
        <f>'Values-Valeurs'!E54</f>
        <v>0</v>
      </c>
      <c r="H57" s="12">
        <f t="shared" si="0"/>
        <v>0</v>
      </c>
      <c r="I57" s="12">
        <f t="shared" si="1"/>
        <v>0</v>
      </c>
      <c r="J57" s="13" t="e">
        <f t="shared" si="10"/>
        <v>#DIV/0!</v>
      </c>
      <c r="K57" s="13" t="e">
        <f t="shared" si="11"/>
        <v>#DIV/0!</v>
      </c>
      <c r="L57" s="14" t="e">
        <f>VLOOKUP(B57,'Table 6'!$A$2:$P$267,16,FALSE)</f>
        <v>#N/A</v>
      </c>
      <c r="M57" s="19" t="str">
        <f t="shared" si="4"/>
        <v/>
      </c>
      <c r="N57" s="19" t="str">
        <f t="shared" si="5"/>
        <v/>
      </c>
      <c r="O57" s="20" t="e">
        <f>HLOOKUP($Q$1,'Table 6'!$A$2:$P$267,B57,FALSE)</f>
        <v>#REF!</v>
      </c>
      <c r="P57" s="19" t="str">
        <f t="shared" si="6"/>
        <v/>
      </c>
      <c r="Q57" s="19" t="str">
        <f t="shared" si="7"/>
        <v/>
      </c>
    </row>
    <row r="58" spans="1:17" s="50" customFormat="1" ht="14.25" customHeight="1" x14ac:dyDescent="0.35">
      <c r="A58" s="52" t="str">
        <f>IF('Values-Valeurs'!A55="","",'Values-Valeurs'!A55)</f>
        <v/>
      </c>
      <c r="B58" s="49" t="e">
        <f>VLOOKUP(A58,Variables!$A:$D,2,FALSE)</f>
        <v>#N/A</v>
      </c>
      <c r="C58" s="59" t="e">
        <f>VLOOKUP(A58,Variables!$A:$D,3,FALSE)</f>
        <v>#N/A</v>
      </c>
      <c r="D58" s="15">
        <f>'Values-Valeurs'!B55</f>
        <v>0</v>
      </c>
      <c r="E58" s="15">
        <f>'Values-Valeurs'!C55</f>
        <v>0</v>
      </c>
      <c r="F58" s="15">
        <f>'Values-Valeurs'!D55</f>
        <v>0</v>
      </c>
      <c r="G58" s="15">
        <f>'Values-Valeurs'!E55</f>
        <v>0</v>
      </c>
      <c r="H58" s="12">
        <f t="shared" si="0"/>
        <v>0</v>
      </c>
      <c r="I58" s="12">
        <f t="shared" si="1"/>
        <v>0</v>
      </c>
      <c r="J58" s="13" t="e">
        <f t="shared" si="10"/>
        <v>#DIV/0!</v>
      </c>
      <c r="K58" s="13" t="e">
        <f t="shared" si="11"/>
        <v>#DIV/0!</v>
      </c>
      <c r="L58" s="14" t="e">
        <f>VLOOKUP(B58,'Table 6'!$A$2:$P$267,16,FALSE)</f>
        <v>#N/A</v>
      </c>
      <c r="M58" s="19" t="str">
        <f t="shared" si="4"/>
        <v/>
      </c>
      <c r="N58" s="19" t="str">
        <f t="shared" si="5"/>
        <v/>
      </c>
      <c r="O58" s="20" t="e">
        <f>HLOOKUP($Q$1,'Table 6'!$A$2:$P$267,B58,FALSE)</f>
        <v>#REF!</v>
      </c>
      <c r="P58" s="19" t="str">
        <f t="shared" si="6"/>
        <v/>
      </c>
      <c r="Q58" s="19" t="str">
        <f t="shared" si="7"/>
        <v/>
      </c>
    </row>
    <row r="59" spans="1:17" s="50" customFormat="1" ht="14.25" customHeight="1" x14ac:dyDescent="0.35">
      <c r="A59" s="52" t="str">
        <f>IF('Values-Valeurs'!A56="","",'Values-Valeurs'!A56)</f>
        <v/>
      </c>
      <c r="B59" s="49" t="e">
        <f>VLOOKUP(A59,Variables!$A:$D,2,FALSE)</f>
        <v>#N/A</v>
      </c>
      <c r="C59" s="59" t="e">
        <f>VLOOKUP(A59,Variables!$A:$D,3,FALSE)</f>
        <v>#N/A</v>
      </c>
      <c r="D59" s="15">
        <f>'Values-Valeurs'!B56</f>
        <v>0</v>
      </c>
      <c r="E59" s="15">
        <f>'Values-Valeurs'!C56</f>
        <v>0</v>
      </c>
      <c r="F59" s="15">
        <f>'Values-Valeurs'!D56</f>
        <v>0</v>
      </c>
      <c r="G59" s="15">
        <f>'Values-Valeurs'!E56</f>
        <v>0</v>
      </c>
      <c r="H59" s="12">
        <f t="shared" si="0"/>
        <v>0</v>
      </c>
      <c r="I59" s="12">
        <f t="shared" si="1"/>
        <v>0</v>
      </c>
      <c r="J59" s="13" t="e">
        <f t="shared" si="10"/>
        <v>#DIV/0!</v>
      </c>
      <c r="K59" s="13" t="e">
        <f t="shared" si="11"/>
        <v>#DIV/0!</v>
      </c>
      <c r="L59" s="14" t="e">
        <f>VLOOKUP(B59,'Table 6'!$A$2:$P$267,16,FALSE)</f>
        <v>#N/A</v>
      </c>
      <c r="M59" s="19" t="str">
        <f t="shared" si="4"/>
        <v/>
      </c>
      <c r="N59" s="19" t="str">
        <f t="shared" si="5"/>
        <v/>
      </c>
      <c r="O59" s="20" t="e">
        <f>HLOOKUP($Q$1,'Table 6'!$A$2:$P$267,B59,FALSE)</f>
        <v>#REF!</v>
      </c>
      <c r="P59" s="19" t="str">
        <f t="shared" si="6"/>
        <v/>
      </c>
      <c r="Q59" s="19" t="str">
        <f t="shared" si="7"/>
        <v/>
      </c>
    </row>
    <row r="60" spans="1:17" s="50" customFormat="1" ht="14.25" customHeight="1" x14ac:dyDescent="0.35">
      <c r="A60" s="52" t="str">
        <f>IF('Values-Valeurs'!A57="","",'Values-Valeurs'!A57)</f>
        <v/>
      </c>
      <c r="B60" s="49" t="e">
        <f>VLOOKUP(A60,Variables!$A:$D,2,FALSE)</f>
        <v>#N/A</v>
      </c>
      <c r="C60" s="59" t="e">
        <f>VLOOKUP(A60,Variables!$A:$D,3,FALSE)</f>
        <v>#N/A</v>
      </c>
      <c r="D60" s="15">
        <f>'Values-Valeurs'!B57</f>
        <v>0</v>
      </c>
      <c r="E60" s="15">
        <f>'Values-Valeurs'!C57</f>
        <v>0</v>
      </c>
      <c r="F60" s="15">
        <f>'Values-Valeurs'!D57</f>
        <v>0</v>
      </c>
      <c r="G60" s="15">
        <f>'Values-Valeurs'!E57</f>
        <v>0</v>
      </c>
      <c r="H60" s="12">
        <f t="shared" si="0"/>
        <v>0</v>
      </c>
      <c r="I60" s="12">
        <f t="shared" si="1"/>
        <v>0</v>
      </c>
      <c r="J60" s="13" t="e">
        <f t="shared" si="10"/>
        <v>#DIV/0!</v>
      </c>
      <c r="K60" s="13" t="e">
        <f t="shared" si="11"/>
        <v>#DIV/0!</v>
      </c>
      <c r="L60" s="14" t="e">
        <f>VLOOKUP(B60,'Table 6'!$A$2:$P$267,16,FALSE)</f>
        <v>#N/A</v>
      </c>
      <c r="M60" s="19" t="str">
        <f t="shared" si="4"/>
        <v/>
      </c>
      <c r="N60" s="19" t="str">
        <f t="shared" si="5"/>
        <v/>
      </c>
      <c r="O60" s="20" t="e">
        <f>HLOOKUP($Q$1,'Table 6'!$A$2:$P$267,B60,FALSE)</f>
        <v>#REF!</v>
      </c>
      <c r="P60" s="19" t="str">
        <f t="shared" si="6"/>
        <v/>
      </c>
      <c r="Q60" s="19" t="str">
        <f t="shared" si="7"/>
        <v/>
      </c>
    </row>
    <row r="61" spans="1:17" s="50" customFormat="1" ht="14.25" customHeight="1" x14ac:dyDescent="0.35">
      <c r="A61" s="52" t="str">
        <f>IF('Values-Valeurs'!A58="","",'Values-Valeurs'!A58)</f>
        <v/>
      </c>
      <c r="B61" s="49" t="e">
        <f>VLOOKUP(A61,Variables!$A:$D,2,FALSE)</f>
        <v>#N/A</v>
      </c>
      <c r="C61" s="59" t="e">
        <f>VLOOKUP(A61,Variables!$A:$D,3,FALSE)</f>
        <v>#N/A</v>
      </c>
      <c r="D61" s="15">
        <f>'Values-Valeurs'!B58</f>
        <v>0</v>
      </c>
      <c r="E61" s="15">
        <f>'Values-Valeurs'!C58</f>
        <v>0</v>
      </c>
      <c r="F61" s="15">
        <f>'Values-Valeurs'!D58</f>
        <v>0</v>
      </c>
      <c r="G61" s="15">
        <f>'Values-Valeurs'!E58</f>
        <v>0</v>
      </c>
      <c r="H61" s="12">
        <f t="shared" si="0"/>
        <v>0</v>
      </c>
      <c r="I61" s="12">
        <f t="shared" si="1"/>
        <v>0</v>
      </c>
      <c r="J61" s="13" t="e">
        <f t="shared" si="10"/>
        <v>#DIV/0!</v>
      </c>
      <c r="K61" s="13" t="e">
        <f t="shared" si="11"/>
        <v>#DIV/0!</v>
      </c>
      <c r="L61" s="14" t="e">
        <f>VLOOKUP(B61,'Table 6'!$A$2:$P$267,16,FALSE)</f>
        <v>#N/A</v>
      </c>
      <c r="M61" s="19" t="str">
        <f t="shared" si="4"/>
        <v/>
      </c>
      <c r="N61" s="19" t="str">
        <f t="shared" si="5"/>
        <v/>
      </c>
      <c r="O61" s="20" t="e">
        <f>HLOOKUP($Q$1,'Table 6'!$A$2:$P$267,B61,FALSE)</f>
        <v>#REF!</v>
      </c>
      <c r="P61" s="19" t="str">
        <f t="shared" si="6"/>
        <v/>
      </c>
      <c r="Q61" s="19" t="str">
        <f t="shared" si="7"/>
        <v/>
      </c>
    </row>
    <row r="62" spans="1:17" s="50" customFormat="1" ht="14.25" customHeight="1" x14ac:dyDescent="0.35">
      <c r="A62" s="52" t="str">
        <f>IF('Values-Valeurs'!A59="","",'Values-Valeurs'!A59)</f>
        <v/>
      </c>
      <c r="B62" s="49" t="e">
        <f>VLOOKUP(A62,Variables!$A:$D,2,FALSE)</f>
        <v>#N/A</v>
      </c>
      <c r="C62" s="59" t="e">
        <f>VLOOKUP(A62,Variables!$A:$D,3,FALSE)</f>
        <v>#N/A</v>
      </c>
      <c r="D62" s="15">
        <f>'Values-Valeurs'!B59</f>
        <v>0</v>
      </c>
      <c r="E62" s="15">
        <f>'Values-Valeurs'!C59</f>
        <v>0</v>
      </c>
      <c r="F62" s="15">
        <f>'Values-Valeurs'!D59</f>
        <v>0</v>
      </c>
      <c r="G62" s="15">
        <f>'Values-Valeurs'!E59</f>
        <v>0</v>
      </c>
      <c r="H62" s="12">
        <f t="shared" si="0"/>
        <v>0</v>
      </c>
      <c r="I62" s="12">
        <f t="shared" si="1"/>
        <v>0</v>
      </c>
      <c r="J62" s="13" t="e">
        <f t="shared" si="10"/>
        <v>#DIV/0!</v>
      </c>
      <c r="K62" s="13" t="e">
        <f t="shared" si="11"/>
        <v>#DIV/0!</v>
      </c>
      <c r="L62" s="14" t="e">
        <f>VLOOKUP(B62,'Table 6'!$A$2:$P$267,16,FALSE)</f>
        <v>#N/A</v>
      </c>
      <c r="M62" s="19" t="str">
        <f t="shared" si="4"/>
        <v/>
      </c>
      <c r="N62" s="19" t="str">
        <f t="shared" si="5"/>
        <v/>
      </c>
      <c r="O62" s="20" t="e">
        <f>HLOOKUP($Q$1,'Table 6'!$A$2:$P$267,B62,FALSE)</f>
        <v>#REF!</v>
      </c>
      <c r="P62" s="19" t="str">
        <f t="shared" si="6"/>
        <v/>
      </c>
      <c r="Q62" s="19" t="str">
        <f t="shared" si="7"/>
        <v/>
      </c>
    </row>
    <row r="63" spans="1:17" s="50" customFormat="1" ht="14.25" customHeight="1" x14ac:dyDescent="0.35">
      <c r="A63" s="52" t="str">
        <f>IF('Values-Valeurs'!A60="","",'Values-Valeurs'!A60)</f>
        <v/>
      </c>
      <c r="B63" s="49" t="e">
        <f>VLOOKUP(A63,Variables!$A:$D,2,FALSE)</f>
        <v>#N/A</v>
      </c>
      <c r="C63" s="59" t="e">
        <f>VLOOKUP(A63,Variables!$A:$D,3,FALSE)</f>
        <v>#N/A</v>
      </c>
      <c r="D63" s="15">
        <f>'Values-Valeurs'!B60</f>
        <v>0</v>
      </c>
      <c r="E63" s="15">
        <f>'Values-Valeurs'!C60</f>
        <v>0</v>
      </c>
      <c r="F63" s="15">
        <f>'Values-Valeurs'!D60</f>
        <v>0</v>
      </c>
      <c r="G63" s="15">
        <f>'Values-Valeurs'!E60</f>
        <v>0</v>
      </c>
      <c r="H63" s="12">
        <f t="shared" si="0"/>
        <v>0</v>
      </c>
      <c r="I63" s="12">
        <f t="shared" si="1"/>
        <v>0</v>
      </c>
      <c r="J63" s="13" t="e">
        <f t="shared" ref="J63:J90" si="12">IF((COUNTA(D63)=0),0,(D63)/(D63+F63))</f>
        <v>#DIV/0!</v>
      </c>
      <c r="K63" s="13" t="e">
        <f t="shared" ref="K63:K90" si="13">IF((COUNTA(D63:E63)=0),0,(D63+E63)/(D63+E63+F63))</f>
        <v>#DIV/0!</v>
      </c>
      <c r="L63" s="14" t="e">
        <f>VLOOKUP(B63,'Table 6'!$A$2:$P$267,16,FALSE)</f>
        <v>#N/A</v>
      </c>
      <c r="M63" s="19" t="str">
        <f t="shared" si="4"/>
        <v/>
      </c>
      <c r="N63" s="19" t="str">
        <f t="shared" si="5"/>
        <v/>
      </c>
      <c r="O63" s="20" t="e">
        <f>HLOOKUP($Q$1,'Table 6'!$A$2:$P$267,B63,FALSE)</f>
        <v>#REF!</v>
      </c>
      <c r="P63" s="19" t="str">
        <f t="shared" si="6"/>
        <v/>
      </c>
      <c r="Q63" s="19" t="str">
        <f t="shared" si="7"/>
        <v/>
      </c>
    </row>
    <row r="64" spans="1:17" s="50" customFormat="1" ht="14.25" customHeight="1" x14ac:dyDescent="0.35">
      <c r="A64" s="52" t="str">
        <f>IF('Values-Valeurs'!A61="","",'Values-Valeurs'!A61)</f>
        <v/>
      </c>
      <c r="B64" s="49" t="e">
        <f>VLOOKUP(A64,Variables!$A:$D,2,FALSE)</f>
        <v>#N/A</v>
      </c>
      <c r="C64" s="59" t="e">
        <f>VLOOKUP(A64,Variables!$A:$D,3,FALSE)</f>
        <v>#N/A</v>
      </c>
      <c r="D64" s="15">
        <f>'Values-Valeurs'!B61</f>
        <v>0</v>
      </c>
      <c r="E64" s="15">
        <f>'Values-Valeurs'!C61</f>
        <v>0</v>
      </c>
      <c r="F64" s="15">
        <f>'Values-Valeurs'!D61</f>
        <v>0</v>
      </c>
      <c r="G64" s="15">
        <f>'Values-Valeurs'!E61</f>
        <v>0</v>
      </c>
      <c r="H64" s="12">
        <f t="shared" si="0"/>
        <v>0</v>
      </c>
      <c r="I64" s="12">
        <f t="shared" si="1"/>
        <v>0</v>
      </c>
      <c r="J64" s="13" t="e">
        <f t="shared" si="12"/>
        <v>#DIV/0!</v>
      </c>
      <c r="K64" s="13" t="e">
        <f t="shared" si="13"/>
        <v>#DIV/0!</v>
      </c>
      <c r="L64" s="14" t="e">
        <f>VLOOKUP(B64,'Table 6'!$A$2:$P$267,16,FALSE)</f>
        <v>#N/A</v>
      </c>
      <c r="M64" s="19" t="str">
        <f t="shared" si="4"/>
        <v/>
      </c>
      <c r="N64" s="19" t="str">
        <f t="shared" si="5"/>
        <v/>
      </c>
      <c r="O64" s="20" t="e">
        <f>HLOOKUP($Q$1,'Table 6'!$A$2:$P$267,B64,FALSE)</f>
        <v>#REF!</v>
      </c>
      <c r="P64" s="19" t="str">
        <f t="shared" si="6"/>
        <v/>
      </c>
      <c r="Q64" s="19" t="str">
        <f t="shared" si="7"/>
        <v/>
      </c>
    </row>
    <row r="65" spans="1:17" s="50" customFormat="1" ht="14.25" customHeight="1" x14ac:dyDescent="0.35">
      <c r="A65" s="52" t="str">
        <f>IF('Values-Valeurs'!A62="","",'Values-Valeurs'!A62)</f>
        <v/>
      </c>
      <c r="B65" s="49" t="e">
        <f>VLOOKUP(A65,Variables!$A:$D,2,FALSE)</f>
        <v>#N/A</v>
      </c>
      <c r="C65" s="59" t="e">
        <f>VLOOKUP(A65,Variables!$A:$D,3,FALSE)</f>
        <v>#N/A</v>
      </c>
      <c r="D65" s="15">
        <f>'Values-Valeurs'!B62</f>
        <v>0</v>
      </c>
      <c r="E65" s="15">
        <f>'Values-Valeurs'!C62</f>
        <v>0</v>
      </c>
      <c r="F65" s="15">
        <f>'Values-Valeurs'!D62</f>
        <v>0</v>
      </c>
      <c r="G65" s="15">
        <f>'Values-Valeurs'!E62</f>
        <v>0</v>
      </c>
      <c r="H65" s="12">
        <f t="shared" si="0"/>
        <v>0</v>
      </c>
      <c r="I65" s="12">
        <f t="shared" si="1"/>
        <v>0</v>
      </c>
      <c r="J65" s="13" t="e">
        <f t="shared" si="12"/>
        <v>#DIV/0!</v>
      </c>
      <c r="K65" s="13" t="e">
        <f t="shared" si="13"/>
        <v>#DIV/0!</v>
      </c>
      <c r="L65" s="14" t="e">
        <f>VLOOKUP(B65,'Table 6'!$A$2:$P$267,16,FALSE)</f>
        <v>#N/A</v>
      </c>
      <c r="M65" s="19" t="str">
        <f t="shared" si="4"/>
        <v/>
      </c>
      <c r="N65" s="19" t="str">
        <f t="shared" si="5"/>
        <v/>
      </c>
      <c r="O65" s="20" t="e">
        <f>HLOOKUP($Q$1,'Table 6'!$A$2:$P$267,B65,FALSE)</f>
        <v>#REF!</v>
      </c>
      <c r="P65" s="19" t="str">
        <f t="shared" si="6"/>
        <v/>
      </c>
      <c r="Q65" s="19" t="str">
        <f t="shared" si="7"/>
        <v/>
      </c>
    </row>
    <row r="66" spans="1:17" s="50" customFormat="1" ht="14.25" customHeight="1" x14ac:dyDescent="0.35">
      <c r="A66" s="52" t="str">
        <f>IF('Values-Valeurs'!A63="","",'Values-Valeurs'!A63)</f>
        <v/>
      </c>
      <c r="B66" s="49" t="e">
        <f>VLOOKUP(A66,Variables!$A:$D,2,FALSE)</f>
        <v>#N/A</v>
      </c>
      <c r="C66" s="59" t="e">
        <f>VLOOKUP(A66,Variables!$A:$D,3,FALSE)</f>
        <v>#N/A</v>
      </c>
      <c r="D66" s="15">
        <f>'Values-Valeurs'!B63</f>
        <v>0</v>
      </c>
      <c r="E66" s="15">
        <f>'Values-Valeurs'!C63</f>
        <v>0</v>
      </c>
      <c r="F66" s="15">
        <f>'Values-Valeurs'!D63</f>
        <v>0</v>
      </c>
      <c r="G66" s="15">
        <f>'Values-Valeurs'!E63</f>
        <v>0</v>
      </c>
      <c r="H66" s="12">
        <f t="shared" si="0"/>
        <v>0</v>
      </c>
      <c r="I66" s="12">
        <f t="shared" si="1"/>
        <v>0</v>
      </c>
      <c r="J66" s="13" t="e">
        <f t="shared" si="12"/>
        <v>#DIV/0!</v>
      </c>
      <c r="K66" s="13" t="e">
        <f t="shared" si="13"/>
        <v>#DIV/0!</v>
      </c>
      <c r="L66" s="14" t="e">
        <f>VLOOKUP(B66,'Table 6'!$A$2:$P$267,16,FALSE)</f>
        <v>#N/A</v>
      </c>
      <c r="M66" s="19" t="str">
        <f t="shared" si="4"/>
        <v/>
      </c>
      <c r="N66" s="19" t="str">
        <f t="shared" si="5"/>
        <v/>
      </c>
      <c r="O66" s="20" t="e">
        <f>HLOOKUP($Q$1,'Table 6'!$A$2:$P$267,B66,FALSE)</f>
        <v>#REF!</v>
      </c>
      <c r="P66" s="19" t="str">
        <f t="shared" si="6"/>
        <v/>
      </c>
      <c r="Q66" s="19" t="str">
        <f t="shared" si="7"/>
        <v/>
      </c>
    </row>
    <row r="67" spans="1:17" s="50" customFormat="1" ht="14.25" customHeight="1" x14ac:dyDescent="0.35">
      <c r="A67" s="52" t="str">
        <f>IF('Values-Valeurs'!A64="","",'Values-Valeurs'!A64)</f>
        <v/>
      </c>
      <c r="B67" s="49" t="e">
        <f>VLOOKUP(A67,Variables!$A:$D,2,FALSE)</f>
        <v>#N/A</v>
      </c>
      <c r="C67" s="59" t="e">
        <f>VLOOKUP(A67,Variables!$A:$D,3,FALSE)</f>
        <v>#N/A</v>
      </c>
      <c r="D67" s="15">
        <f>'Values-Valeurs'!B64</f>
        <v>0</v>
      </c>
      <c r="E67" s="15">
        <f>'Values-Valeurs'!C64</f>
        <v>0</v>
      </c>
      <c r="F67" s="15">
        <f>'Values-Valeurs'!D64</f>
        <v>0</v>
      </c>
      <c r="G67" s="15">
        <f>'Values-Valeurs'!E64</f>
        <v>0</v>
      </c>
      <c r="H67" s="12">
        <f t="shared" ref="H67:H126" si="14">D67+E67</f>
        <v>0</v>
      </c>
      <c r="I67" s="12">
        <f t="shared" ref="I67:I126" si="15">D67+E67+F67</f>
        <v>0</v>
      </c>
      <c r="J67" s="13" t="e">
        <f t="shared" si="12"/>
        <v>#DIV/0!</v>
      </c>
      <c r="K67" s="13" t="e">
        <f t="shared" si="13"/>
        <v>#DIV/0!</v>
      </c>
      <c r="L67" s="14" t="e">
        <f>VLOOKUP(B67,'Table 6'!$A$2:$P$267,16,FALSE)</f>
        <v>#N/A</v>
      </c>
      <c r="M67" s="19" t="str">
        <f t="shared" si="4"/>
        <v/>
      </c>
      <c r="N67" s="19" t="str">
        <f t="shared" ref="N67:N126" si="16">IF(I67=0,"",(IF(AND(M67&lt;=0.05,K67*100&gt;L67),"Alert",IF(AND(M67&lt;=0.05,K67*100&lt;L67),"protective",""))))</f>
        <v/>
      </c>
      <c r="O67" s="20" t="e">
        <f>HLOOKUP($Q$1,'Table 6'!$A$2:$P$267,B67,FALSE)</f>
        <v>#REF!</v>
      </c>
      <c r="P67" s="19" t="str">
        <f t="shared" si="6"/>
        <v/>
      </c>
      <c r="Q67" s="19" t="str">
        <f t="shared" ref="Q67:Q126" si="17">IF(I67=0,"",(IF(AND(P67&lt;=0.05,K67*100&gt;O67),"Alert",IF(AND(P67&lt;=0.05,K67*100&lt;O67),"protective",""))))</f>
        <v/>
      </c>
    </row>
    <row r="68" spans="1:17" s="50" customFormat="1" ht="14.25" customHeight="1" x14ac:dyDescent="0.35">
      <c r="A68" s="52" t="str">
        <f>IF('Values-Valeurs'!A65="","",'Values-Valeurs'!A65)</f>
        <v/>
      </c>
      <c r="B68" s="49" t="e">
        <f>VLOOKUP(A68,Variables!$A:$D,2,FALSE)</f>
        <v>#N/A</v>
      </c>
      <c r="C68" s="59" t="e">
        <f>VLOOKUP(A68,Variables!$A:$D,3,FALSE)</f>
        <v>#N/A</v>
      </c>
      <c r="D68" s="15">
        <f>'Values-Valeurs'!B65</f>
        <v>0</v>
      </c>
      <c r="E68" s="15">
        <f>'Values-Valeurs'!C65</f>
        <v>0</v>
      </c>
      <c r="F68" s="15">
        <f>'Values-Valeurs'!D65</f>
        <v>0</v>
      </c>
      <c r="G68" s="15">
        <f>'Values-Valeurs'!E65</f>
        <v>0</v>
      </c>
      <c r="H68" s="12">
        <f t="shared" si="14"/>
        <v>0</v>
      </c>
      <c r="I68" s="12">
        <f t="shared" si="15"/>
        <v>0</v>
      </c>
      <c r="J68" s="13" t="e">
        <f t="shared" si="12"/>
        <v>#DIV/0!</v>
      </c>
      <c r="K68" s="13" t="e">
        <f t="shared" si="13"/>
        <v>#DIV/0!</v>
      </c>
      <c r="L68" s="14" t="e">
        <f>VLOOKUP(B68,'Table 6'!$A$2:$P$267,16,FALSE)</f>
        <v>#N/A</v>
      </c>
      <c r="M68" s="19" t="str">
        <f t="shared" si="4"/>
        <v/>
      </c>
      <c r="N68" s="19" t="str">
        <f t="shared" si="16"/>
        <v/>
      </c>
      <c r="O68" s="20" t="e">
        <f>HLOOKUP($Q$1,'Table 6'!$A$2:$P$267,B68,FALSE)</f>
        <v>#REF!</v>
      </c>
      <c r="P68" s="19" t="str">
        <f t="shared" si="6"/>
        <v/>
      </c>
      <c r="Q68" s="19" t="str">
        <f t="shared" si="17"/>
        <v/>
      </c>
    </row>
    <row r="69" spans="1:17" s="50" customFormat="1" ht="14.25" customHeight="1" x14ac:dyDescent="0.35">
      <c r="A69" s="52" t="str">
        <f>IF('Values-Valeurs'!A66="","",'Values-Valeurs'!A66)</f>
        <v/>
      </c>
      <c r="B69" s="49" t="e">
        <f>VLOOKUP(A69,Variables!$A:$D,2,FALSE)</f>
        <v>#N/A</v>
      </c>
      <c r="C69" s="59" t="e">
        <f>VLOOKUP(A69,Variables!$A:$D,3,FALSE)</f>
        <v>#N/A</v>
      </c>
      <c r="D69" s="15">
        <f>'Values-Valeurs'!B66</f>
        <v>0</v>
      </c>
      <c r="E69" s="15">
        <f>'Values-Valeurs'!C66</f>
        <v>0</v>
      </c>
      <c r="F69" s="15">
        <f>'Values-Valeurs'!D66</f>
        <v>0</v>
      </c>
      <c r="G69" s="15">
        <f>'Values-Valeurs'!E66</f>
        <v>0</v>
      </c>
      <c r="H69" s="12">
        <f t="shared" si="14"/>
        <v>0</v>
      </c>
      <c r="I69" s="12">
        <f t="shared" si="15"/>
        <v>0</v>
      </c>
      <c r="J69" s="13" t="e">
        <f t="shared" si="12"/>
        <v>#DIV/0!</v>
      </c>
      <c r="K69" s="13" t="e">
        <f t="shared" si="13"/>
        <v>#DIV/0!</v>
      </c>
      <c r="L69" s="14" t="e">
        <f>VLOOKUP(B69,'Table 6'!$A$2:$P$267,16,FALSE)</f>
        <v>#N/A</v>
      </c>
      <c r="M69" s="19" t="str">
        <f t="shared" si="4"/>
        <v/>
      </c>
      <c r="N69" s="19" t="str">
        <f t="shared" si="16"/>
        <v/>
      </c>
      <c r="O69" s="20" t="e">
        <f>HLOOKUP($Q$1,'Table 6'!$A$2:$P$267,B69,FALSE)</f>
        <v>#REF!</v>
      </c>
      <c r="P69" s="19" t="str">
        <f t="shared" si="6"/>
        <v/>
      </c>
      <c r="Q69" s="19" t="str">
        <f t="shared" si="17"/>
        <v/>
      </c>
    </row>
    <row r="70" spans="1:17" s="50" customFormat="1" ht="14.25" customHeight="1" x14ac:dyDescent="0.35">
      <c r="A70" s="52" t="str">
        <f>IF('Values-Valeurs'!A67="","",'Values-Valeurs'!A67)</f>
        <v/>
      </c>
      <c r="B70" s="49" t="e">
        <f>VLOOKUP(A70,Variables!$A:$D,2,FALSE)</f>
        <v>#N/A</v>
      </c>
      <c r="C70" s="59" t="e">
        <f>VLOOKUP(A70,Variables!$A:$D,3,FALSE)</f>
        <v>#N/A</v>
      </c>
      <c r="D70" s="15">
        <f>'Values-Valeurs'!B67</f>
        <v>0</v>
      </c>
      <c r="E70" s="15">
        <f>'Values-Valeurs'!C67</f>
        <v>0</v>
      </c>
      <c r="F70" s="15">
        <f>'Values-Valeurs'!D67</f>
        <v>0</v>
      </c>
      <c r="G70" s="15">
        <f>'Values-Valeurs'!E67</f>
        <v>0</v>
      </c>
      <c r="H70" s="12">
        <f t="shared" si="14"/>
        <v>0</v>
      </c>
      <c r="I70" s="12">
        <f t="shared" si="15"/>
        <v>0</v>
      </c>
      <c r="J70" s="13" t="e">
        <f t="shared" si="12"/>
        <v>#DIV/0!</v>
      </c>
      <c r="K70" s="13" t="e">
        <f t="shared" si="13"/>
        <v>#DIV/0!</v>
      </c>
      <c r="L70" s="14" t="e">
        <f>VLOOKUP(B70,'Table 6'!$A$2:$P$267,16,FALSE)</f>
        <v>#N/A</v>
      </c>
      <c r="M70" s="19" t="str">
        <f t="shared" ref="M70:M133" si="18">IF(I70=0,"",IF(L70="no data","",((IF(AND($H70&lt;=$I70,$H70&gt;=0),BINOMDIST($H70,$I70,L70/100,0),"")))))</f>
        <v/>
      </c>
      <c r="N70" s="19" t="str">
        <f t="shared" si="16"/>
        <v/>
      </c>
      <c r="O70" s="20" t="e">
        <f>HLOOKUP($Q$1,'Table 6'!$A$2:$P$267,B70,FALSE)</f>
        <v>#REF!</v>
      </c>
      <c r="P70" s="19" t="str">
        <f t="shared" ref="P70:P133" si="19">IF(I70=0,"",IF(O70="no data","",(IF(AND($H70&lt;=$I70,$H70&gt;=0),BINOMDIST($H70,$I70,O70/100,0),""))))</f>
        <v/>
      </c>
      <c r="Q70" s="19" t="str">
        <f t="shared" si="17"/>
        <v/>
      </c>
    </row>
    <row r="71" spans="1:17" s="50" customFormat="1" ht="14.25" customHeight="1" x14ac:dyDescent="0.35">
      <c r="A71" s="52" t="str">
        <f>IF('Values-Valeurs'!A68="","",'Values-Valeurs'!A68)</f>
        <v/>
      </c>
      <c r="B71" s="49" t="e">
        <f>VLOOKUP(A71,Variables!$A:$D,2,FALSE)</f>
        <v>#N/A</v>
      </c>
      <c r="C71" s="59" t="e">
        <f>VLOOKUP(A71,Variables!$A:$D,3,FALSE)</f>
        <v>#N/A</v>
      </c>
      <c r="D71" s="15">
        <f>'Values-Valeurs'!B68</f>
        <v>0</v>
      </c>
      <c r="E71" s="15">
        <f>'Values-Valeurs'!C68</f>
        <v>0</v>
      </c>
      <c r="F71" s="15">
        <f>'Values-Valeurs'!D68</f>
        <v>0</v>
      </c>
      <c r="G71" s="15">
        <f>'Values-Valeurs'!E68</f>
        <v>0</v>
      </c>
      <c r="H71" s="12">
        <f t="shared" si="14"/>
        <v>0</v>
      </c>
      <c r="I71" s="12">
        <f t="shared" si="15"/>
        <v>0</v>
      </c>
      <c r="J71" s="13" t="e">
        <f t="shared" si="12"/>
        <v>#DIV/0!</v>
      </c>
      <c r="K71" s="13" t="e">
        <f t="shared" si="13"/>
        <v>#DIV/0!</v>
      </c>
      <c r="L71" s="14" t="e">
        <f>VLOOKUP(B71,'Table 6'!$A$2:$P$267,16,FALSE)</f>
        <v>#N/A</v>
      </c>
      <c r="M71" s="19" t="str">
        <f t="shared" si="18"/>
        <v/>
      </c>
      <c r="N71" s="19" t="str">
        <f t="shared" si="16"/>
        <v/>
      </c>
      <c r="O71" s="20" t="e">
        <f>HLOOKUP($Q$1,'Table 6'!$A$2:$P$267,B71,FALSE)</f>
        <v>#REF!</v>
      </c>
      <c r="P71" s="19" t="str">
        <f t="shared" si="19"/>
        <v/>
      </c>
      <c r="Q71" s="19" t="str">
        <f t="shared" si="17"/>
        <v/>
      </c>
    </row>
    <row r="72" spans="1:17" s="50" customFormat="1" ht="14.25" customHeight="1" x14ac:dyDescent="0.35">
      <c r="A72" s="52" t="str">
        <f>IF('Values-Valeurs'!A69="","",'Values-Valeurs'!A69)</f>
        <v/>
      </c>
      <c r="B72" s="49" t="e">
        <f>VLOOKUP(A72,Variables!$A:$D,2,FALSE)</f>
        <v>#N/A</v>
      </c>
      <c r="C72" s="59" t="e">
        <f>VLOOKUP(A72,Variables!$A:$D,3,FALSE)</f>
        <v>#N/A</v>
      </c>
      <c r="D72" s="15">
        <f>'Values-Valeurs'!B69</f>
        <v>0</v>
      </c>
      <c r="E72" s="15">
        <f>'Values-Valeurs'!C69</f>
        <v>0</v>
      </c>
      <c r="F72" s="15">
        <f>'Values-Valeurs'!D69</f>
        <v>0</v>
      </c>
      <c r="G72" s="15">
        <f>'Values-Valeurs'!E69</f>
        <v>0</v>
      </c>
      <c r="H72" s="12">
        <f t="shared" si="14"/>
        <v>0</v>
      </c>
      <c r="I72" s="12">
        <f t="shared" si="15"/>
        <v>0</v>
      </c>
      <c r="J72" s="13" t="e">
        <f t="shared" si="12"/>
        <v>#DIV/0!</v>
      </c>
      <c r="K72" s="13" t="e">
        <f t="shared" si="13"/>
        <v>#DIV/0!</v>
      </c>
      <c r="L72" s="14" t="e">
        <f>VLOOKUP(B72,'Table 6'!$A$2:$P$267,16,FALSE)</f>
        <v>#N/A</v>
      </c>
      <c r="M72" s="19" t="str">
        <f t="shared" si="18"/>
        <v/>
      </c>
      <c r="N72" s="19" t="str">
        <f t="shared" si="16"/>
        <v/>
      </c>
      <c r="O72" s="20" t="e">
        <f>HLOOKUP($Q$1,'Table 6'!$A$2:$P$267,B72,FALSE)</f>
        <v>#REF!</v>
      </c>
      <c r="P72" s="19" t="str">
        <f t="shared" si="19"/>
        <v/>
      </c>
      <c r="Q72" s="19" t="str">
        <f t="shared" si="17"/>
        <v/>
      </c>
    </row>
    <row r="73" spans="1:17" s="50" customFormat="1" ht="14.25" customHeight="1" x14ac:dyDescent="0.35">
      <c r="A73" s="52" t="str">
        <f>IF('Values-Valeurs'!A70="","",'Values-Valeurs'!A70)</f>
        <v/>
      </c>
      <c r="B73" s="49" t="e">
        <f>VLOOKUP(A73,Variables!$A:$D,2,FALSE)</f>
        <v>#N/A</v>
      </c>
      <c r="C73" s="59" t="e">
        <f>VLOOKUP(A73,Variables!$A:$D,3,FALSE)</f>
        <v>#N/A</v>
      </c>
      <c r="D73" s="15">
        <f>'Values-Valeurs'!B70</f>
        <v>0</v>
      </c>
      <c r="E73" s="15">
        <f>'Values-Valeurs'!C70</f>
        <v>0</v>
      </c>
      <c r="F73" s="15">
        <f>'Values-Valeurs'!D70</f>
        <v>0</v>
      </c>
      <c r="G73" s="15">
        <f>'Values-Valeurs'!E70</f>
        <v>0</v>
      </c>
      <c r="H73" s="12">
        <f t="shared" si="14"/>
        <v>0</v>
      </c>
      <c r="I73" s="12">
        <f t="shared" si="15"/>
        <v>0</v>
      </c>
      <c r="J73" s="13" t="e">
        <f t="shared" si="12"/>
        <v>#DIV/0!</v>
      </c>
      <c r="K73" s="13" t="e">
        <f t="shared" si="13"/>
        <v>#DIV/0!</v>
      </c>
      <c r="L73" s="14" t="e">
        <f>VLOOKUP(B73,'Table 6'!$A$2:$P$267,16,FALSE)</f>
        <v>#N/A</v>
      </c>
      <c r="M73" s="19" t="str">
        <f t="shared" si="18"/>
        <v/>
      </c>
      <c r="N73" s="19" t="str">
        <f t="shared" si="16"/>
        <v/>
      </c>
      <c r="O73" s="20" t="e">
        <f>HLOOKUP($Q$1,'Table 6'!$A$2:$P$267,B73,FALSE)</f>
        <v>#REF!</v>
      </c>
      <c r="P73" s="19" t="str">
        <f t="shared" si="19"/>
        <v/>
      </c>
      <c r="Q73" s="19" t="str">
        <f t="shared" si="17"/>
        <v/>
      </c>
    </row>
    <row r="74" spans="1:17" s="50" customFormat="1" ht="14.25" customHeight="1" x14ac:dyDescent="0.35">
      <c r="A74" s="52" t="str">
        <f>IF('Values-Valeurs'!A71="","",'Values-Valeurs'!A71)</f>
        <v/>
      </c>
      <c r="B74" s="49" t="e">
        <f>VLOOKUP(A74,Variables!$A:$D,2,FALSE)</f>
        <v>#N/A</v>
      </c>
      <c r="C74" s="59" t="e">
        <f>VLOOKUP(A74,Variables!$A:$D,3,FALSE)</f>
        <v>#N/A</v>
      </c>
      <c r="D74" s="15">
        <f>'Values-Valeurs'!B71</f>
        <v>0</v>
      </c>
      <c r="E74" s="15">
        <f>'Values-Valeurs'!C71</f>
        <v>0</v>
      </c>
      <c r="F74" s="15">
        <f>'Values-Valeurs'!D71</f>
        <v>0</v>
      </c>
      <c r="G74" s="15">
        <f>'Values-Valeurs'!E71</f>
        <v>0</v>
      </c>
      <c r="H74" s="12">
        <f t="shared" si="14"/>
        <v>0</v>
      </c>
      <c r="I74" s="12">
        <f t="shared" si="15"/>
        <v>0</v>
      </c>
      <c r="J74" s="13" t="e">
        <f t="shared" si="12"/>
        <v>#DIV/0!</v>
      </c>
      <c r="K74" s="13" t="e">
        <f t="shared" si="13"/>
        <v>#DIV/0!</v>
      </c>
      <c r="L74" s="14" t="e">
        <f>VLOOKUP(B74,'Table 6'!$A$2:$P$267,16,FALSE)</f>
        <v>#N/A</v>
      </c>
      <c r="M74" s="19" t="str">
        <f t="shared" si="18"/>
        <v/>
      </c>
      <c r="N74" s="19" t="str">
        <f t="shared" si="16"/>
        <v/>
      </c>
      <c r="O74" s="20" t="e">
        <f>HLOOKUP($Q$1,'Table 6'!$A$2:$P$267,B74,FALSE)</f>
        <v>#REF!</v>
      </c>
      <c r="P74" s="19" t="str">
        <f t="shared" si="19"/>
        <v/>
      </c>
      <c r="Q74" s="19" t="str">
        <f t="shared" si="17"/>
        <v/>
      </c>
    </row>
    <row r="75" spans="1:17" s="50" customFormat="1" ht="14.25" customHeight="1" x14ac:dyDescent="0.35">
      <c r="A75" s="52" t="str">
        <f>IF('Values-Valeurs'!A72="","",'Values-Valeurs'!A72)</f>
        <v/>
      </c>
      <c r="B75" s="49" t="e">
        <f>VLOOKUP(A75,Variables!$A:$D,2,FALSE)</f>
        <v>#N/A</v>
      </c>
      <c r="C75" s="59" t="e">
        <f>VLOOKUP(A75,Variables!$A:$D,3,FALSE)</f>
        <v>#N/A</v>
      </c>
      <c r="D75" s="15">
        <f>'Values-Valeurs'!B72</f>
        <v>0</v>
      </c>
      <c r="E75" s="15">
        <f>'Values-Valeurs'!C72</f>
        <v>0</v>
      </c>
      <c r="F75" s="15">
        <f>'Values-Valeurs'!D72</f>
        <v>0</v>
      </c>
      <c r="G75" s="15">
        <f>'Values-Valeurs'!E72</f>
        <v>0</v>
      </c>
      <c r="H75" s="12">
        <f t="shared" si="14"/>
        <v>0</v>
      </c>
      <c r="I75" s="12">
        <f t="shared" si="15"/>
        <v>0</v>
      </c>
      <c r="J75" s="13" t="e">
        <f t="shared" si="12"/>
        <v>#DIV/0!</v>
      </c>
      <c r="K75" s="13" t="e">
        <f t="shared" si="13"/>
        <v>#DIV/0!</v>
      </c>
      <c r="L75" s="14" t="e">
        <f>VLOOKUP(B75,'Table 6'!$A$2:$P$267,16,FALSE)</f>
        <v>#N/A</v>
      </c>
      <c r="M75" s="19" t="str">
        <f t="shared" si="18"/>
        <v/>
      </c>
      <c r="N75" s="19" t="str">
        <f t="shared" si="16"/>
        <v/>
      </c>
      <c r="O75" s="20" t="e">
        <f>HLOOKUP($Q$1,'Table 6'!$A$2:$P$267,B75,FALSE)</f>
        <v>#REF!</v>
      </c>
      <c r="P75" s="19" t="str">
        <f t="shared" si="19"/>
        <v/>
      </c>
      <c r="Q75" s="19" t="str">
        <f t="shared" si="17"/>
        <v/>
      </c>
    </row>
    <row r="76" spans="1:17" s="50" customFormat="1" ht="14.25" customHeight="1" x14ac:dyDescent="0.35">
      <c r="A76" s="52" t="str">
        <f>IF('Values-Valeurs'!A73="","",'Values-Valeurs'!A73)</f>
        <v/>
      </c>
      <c r="B76" s="49" t="e">
        <f>VLOOKUP(A76,Variables!$A:$D,2,FALSE)</f>
        <v>#N/A</v>
      </c>
      <c r="C76" s="59" t="e">
        <f>VLOOKUP(A76,Variables!$A:$D,3,FALSE)</f>
        <v>#N/A</v>
      </c>
      <c r="D76" s="15">
        <f>'Values-Valeurs'!B73</f>
        <v>0</v>
      </c>
      <c r="E76" s="15">
        <f>'Values-Valeurs'!C73</f>
        <v>0</v>
      </c>
      <c r="F76" s="15">
        <f>'Values-Valeurs'!D73</f>
        <v>0</v>
      </c>
      <c r="G76" s="15">
        <f>'Values-Valeurs'!E73</f>
        <v>0</v>
      </c>
      <c r="H76" s="12">
        <f t="shared" si="14"/>
        <v>0</v>
      </c>
      <c r="I76" s="12">
        <f t="shared" si="15"/>
        <v>0</v>
      </c>
      <c r="J76" s="13" t="e">
        <f t="shared" si="12"/>
        <v>#DIV/0!</v>
      </c>
      <c r="K76" s="13" t="e">
        <f t="shared" si="13"/>
        <v>#DIV/0!</v>
      </c>
      <c r="L76" s="14" t="e">
        <f>VLOOKUP(B76,'Table 6'!$A$2:$P$267,16,FALSE)</f>
        <v>#N/A</v>
      </c>
      <c r="M76" s="19" t="str">
        <f t="shared" si="18"/>
        <v/>
      </c>
      <c r="N76" s="19" t="str">
        <f t="shared" si="16"/>
        <v/>
      </c>
      <c r="O76" s="20" t="e">
        <f>HLOOKUP($Q$1,'Table 6'!$A$2:$P$267,B76,FALSE)</f>
        <v>#REF!</v>
      </c>
      <c r="P76" s="19" t="str">
        <f t="shared" si="19"/>
        <v/>
      </c>
      <c r="Q76" s="19" t="str">
        <f t="shared" si="17"/>
        <v/>
      </c>
    </row>
    <row r="77" spans="1:17" s="50" customFormat="1" ht="14.25" customHeight="1" x14ac:dyDescent="0.35">
      <c r="A77" s="52" t="str">
        <f>IF('Values-Valeurs'!A74="","",'Values-Valeurs'!A74)</f>
        <v/>
      </c>
      <c r="B77" s="49" t="e">
        <f>VLOOKUP(A77,Variables!$A:$D,2,FALSE)</f>
        <v>#N/A</v>
      </c>
      <c r="C77" s="59" t="e">
        <f>VLOOKUP(A77,Variables!$A:$D,3,FALSE)</f>
        <v>#N/A</v>
      </c>
      <c r="D77" s="15">
        <f>'Values-Valeurs'!B74</f>
        <v>0</v>
      </c>
      <c r="E77" s="15">
        <f>'Values-Valeurs'!C74</f>
        <v>0</v>
      </c>
      <c r="F77" s="15">
        <f>'Values-Valeurs'!D74</f>
        <v>0</v>
      </c>
      <c r="G77" s="15">
        <f>'Values-Valeurs'!E74</f>
        <v>0</v>
      </c>
      <c r="H77" s="12">
        <f t="shared" si="14"/>
        <v>0</v>
      </c>
      <c r="I77" s="12">
        <f t="shared" si="15"/>
        <v>0</v>
      </c>
      <c r="J77" s="13" t="e">
        <f t="shared" si="12"/>
        <v>#DIV/0!</v>
      </c>
      <c r="K77" s="13" t="e">
        <f t="shared" si="13"/>
        <v>#DIV/0!</v>
      </c>
      <c r="L77" s="14" t="e">
        <f>VLOOKUP(B77,'Table 6'!$A$2:$P$267,16,FALSE)</f>
        <v>#N/A</v>
      </c>
      <c r="M77" s="19" t="str">
        <f t="shared" si="18"/>
        <v/>
      </c>
      <c r="N77" s="19" t="str">
        <f t="shared" si="16"/>
        <v/>
      </c>
      <c r="O77" s="20" t="e">
        <f>HLOOKUP($Q$1,'Table 6'!$A$2:$P$267,B77,FALSE)</f>
        <v>#REF!</v>
      </c>
      <c r="P77" s="19" t="str">
        <f t="shared" si="19"/>
        <v/>
      </c>
      <c r="Q77" s="19" t="str">
        <f t="shared" si="17"/>
        <v/>
      </c>
    </row>
    <row r="78" spans="1:17" s="50" customFormat="1" ht="14.25" customHeight="1" x14ac:dyDescent="0.35">
      <c r="A78" s="52" t="str">
        <f>IF('Values-Valeurs'!A75="","",'Values-Valeurs'!A75)</f>
        <v/>
      </c>
      <c r="B78" s="49" t="e">
        <f>VLOOKUP(A78,Variables!$A:$D,2,FALSE)</f>
        <v>#N/A</v>
      </c>
      <c r="C78" s="59" t="e">
        <f>VLOOKUP(A78,Variables!$A:$D,3,FALSE)</f>
        <v>#N/A</v>
      </c>
      <c r="D78" s="15">
        <f>'Values-Valeurs'!B75</f>
        <v>0</v>
      </c>
      <c r="E78" s="15">
        <f>'Values-Valeurs'!C75</f>
        <v>0</v>
      </c>
      <c r="F78" s="15">
        <f>'Values-Valeurs'!D75</f>
        <v>0</v>
      </c>
      <c r="G78" s="15">
        <f>'Values-Valeurs'!E75</f>
        <v>0</v>
      </c>
      <c r="H78" s="12">
        <f t="shared" si="14"/>
        <v>0</v>
      </c>
      <c r="I78" s="12">
        <f t="shared" si="15"/>
        <v>0</v>
      </c>
      <c r="J78" s="13" t="e">
        <f t="shared" si="12"/>
        <v>#DIV/0!</v>
      </c>
      <c r="K78" s="13" t="e">
        <f t="shared" si="13"/>
        <v>#DIV/0!</v>
      </c>
      <c r="L78" s="14" t="e">
        <f>VLOOKUP(B78,'Table 6'!$A$2:$P$267,16,FALSE)</f>
        <v>#N/A</v>
      </c>
      <c r="M78" s="19" t="str">
        <f t="shared" si="18"/>
        <v/>
      </c>
      <c r="N78" s="19" t="str">
        <f t="shared" si="16"/>
        <v/>
      </c>
      <c r="O78" s="20" t="e">
        <f>HLOOKUP($Q$1,'Table 6'!$A$2:$P$267,B78,FALSE)</f>
        <v>#REF!</v>
      </c>
      <c r="P78" s="19" t="str">
        <f t="shared" si="19"/>
        <v/>
      </c>
      <c r="Q78" s="19" t="str">
        <f t="shared" si="17"/>
        <v/>
      </c>
    </row>
    <row r="79" spans="1:17" s="50" customFormat="1" ht="14.25" customHeight="1" x14ac:dyDescent="0.35">
      <c r="A79" s="52" t="str">
        <f>IF('Values-Valeurs'!A76="","",'Values-Valeurs'!A76)</f>
        <v/>
      </c>
      <c r="B79" s="49" t="e">
        <f>VLOOKUP(A79,Variables!$A:$D,2,FALSE)</f>
        <v>#N/A</v>
      </c>
      <c r="C79" s="59" t="e">
        <f>VLOOKUP(A79,Variables!$A:$D,3,FALSE)</f>
        <v>#N/A</v>
      </c>
      <c r="D79" s="15">
        <f>'Values-Valeurs'!B76</f>
        <v>0</v>
      </c>
      <c r="E79" s="15">
        <f>'Values-Valeurs'!C76</f>
        <v>0</v>
      </c>
      <c r="F79" s="15">
        <f>'Values-Valeurs'!D76</f>
        <v>0</v>
      </c>
      <c r="G79" s="15">
        <f>'Values-Valeurs'!E76</f>
        <v>0</v>
      </c>
      <c r="H79" s="12">
        <f t="shared" si="14"/>
        <v>0</v>
      </c>
      <c r="I79" s="12">
        <f t="shared" si="15"/>
        <v>0</v>
      </c>
      <c r="J79" s="13" t="e">
        <f t="shared" si="12"/>
        <v>#DIV/0!</v>
      </c>
      <c r="K79" s="13" t="e">
        <f t="shared" si="13"/>
        <v>#DIV/0!</v>
      </c>
      <c r="L79" s="14" t="e">
        <f>VLOOKUP(B79,'Table 6'!$A$2:$P$267,16,FALSE)</f>
        <v>#N/A</v>
      </c>
      <c r="M79" s="19" t="str">
        <f t="shared" si="18"/>
        <v/>
      </c>
      <c r="N79" s="19" t="str">
        <f t="shared" si="16"/>
        <v/>
      </c>
      <c r="O79" s="20" t="e">
        <f>HLOOKUP($Q$1,'Table 6'!$A$2:$P$267,B79,FALSE)</f>
        <v>#REF!</v>
      </c>
      <c r="P79" s="19" t="str">
        <f t="shared" si="19"/>
        <v/>
      </c>
      <c r="Q79" s="19" t="str">
        <f t="shared" si="17"/>
        <v/>
      </c>
    </row>
    <row r="80" spans="1:17" s="50" customFormat="1" ht="14.25" customHeight="1" x14ac:dyDescent="0.35">
      <c r="A80" s="52" t="str">
        <f>IF('Values-Valeurs'!A77="","",'Values-Valeurs'!A77)</f>
        <v/>
      </c>
      <c r="B80" s="49" t="e">
        <f>VLOOKUP(A80,Variables!$A:$D,2,FALSE)</f>
        <v>#N/A</v>
      </c>
      <c r="C80" s="59" t="e">
        <f>VLOOKUP(A80,Variables!$A:$D,3,FALSE)</f>
        <v>#N/A</v>
      </c>
      <c r="D80" s="15">
        <f>'Values-Valeurs'!B77</f>
        <v>0</v>
      </c>
      <c r="E80" s="15">
        <f>'Values-Valeurs'!C77</f>
        <v>0</v>
      </c>
      <c r="F80" s="15">
        <f>'Values-Valeurs'!D77</f>
        <v>0</v>
      </c>
      <c r="G80" s="15">
        <f>'Values-Valeurs'!E77</f>
        <v>0</v>
      </c>
      <c r="H80" s="12">
        <f t="shared" si="14"/>
        <v>0</v>
      </c>
      <c r="I80" s="12">
        <f t="shared" si="15"/>
        <v>0</v>
      </c>
      <c r="J80" s="13" t="e">
        <f t="shared" si="12"/>
        <v>#DIV/0!</v>
      </c>
      <c r="K80" s="13" t="e">
        <f t="shared" si="13"/>
        <v>#DIV/0!</v>
      </c>
      <c r="L80" s="14" t="e">
        <f>VLOOKUP(B80,'Table 6'!$A$2:$P$267,16,FALSE)</f>
        <v>#N/A</v>
      </c>
      <c r="M80" s="19" t="str">
        <f t="shared" si="18"/>
        <v/>
      </c>
      <c r="N80" s="19" t="str">
        <f t="shared" si="16"/>
        <v/>
      </c>
      <c r="O80" s="20" t="e">
        <f>HLOOKUP($Q$1,'Table 6'!$A$2:$P$267,B80,FALSE)</f>
        <v>#REF!</v>
      </c>
      <c r="P80" s="19" t="str">
        <f t="shared" si="19"/>
        <v/>
      </c>
      <c r="Q80" s="19" t="str">
        <f t="shared" si="17"/>
        <v/>
      </c>
    </row>
    <row r="81" spans="1:17" s="50" customFormat="1" ht="14.25" customHeight="1" x14ac:dyDescent="0.35">
      <c r="A81" s="52" t="str">
        <f>IF('Values-Valeurs'!A78="","",'Values-Valeurs'!A78)</f>
        <v/>
      </c>
      <c r="B81" s="49" t="e">
        <f>VLOOKUP(A81,Variables!$A:$D,2,FALSE)</f>
        <v>#N/A</v>
      </c>
      <c r="C81" s="59" t="e">
        <f>VLOOKUP(A81,Variables!$A:$D,3,FALSE)</f>
        <v>#N/A</v>
      </c>
      <c r="D81" s="15">
        <f>'Values-Valeurs'!B78</f>
        <v>0</v>
      </c>
      <c r="E81" s="15">
        <f>'Values-Valeurs'!C78</f>
        <v>0</v>
      </c>
      <c r="F81" s="15">
        <f>'Values-Valeurs'!D78</f>
        <v>0</v>
      </c>
      <c r="G81" s="15">
        <f>'Values-Valeurs'!E78</f>
        <v>0</v>
      </c>
      <c r="H81" s="12">
        <f t="shared" si="14"/>
        <v>0</v>
      </c>
      <c r="I81" s="12">
        <f t="shared" si="15"/>
        <v>0</v>
      </c>
      <c r="J81" s="13" t="e">
        <f t="shared" si="12"/>
        <v>#DIV/0!</v>
      </c>
      <c r="K81" s="13" t="e">
        <f t="shared" si="13"/>
        <v>#DIV/0!</v>
      </c>
      <c r="L81" s="14" t="e">
        <f>VLOOKUP(B81,'Table 6'!$A$2:$P$267,16,FALSE)</f>
        <v>#N/A</v>
      </c>
      <c r="M81" s="19" t="str">
        <f t="shared" si="18"/>
        <v/>
      </c>
      <c r="N81" s="19" t="str">
        <f t="shared" si="16"/>
        <v/>
      </c>
      <c r="O81" s="20" t="e">
        <f>HLOOKUP($Q$1,'Table 6'!$A$2:$P$267,B81,FALSE)</f>
        <v>#REF!</v>
      </c>
      <c r="P81" s="19" t="str">
        <f t="shared" si="19"/>
        <v/>
      </c>
      <c r="Q81" s="19" t="str">
        <f t="shared" si="17"/>
        <v/>
      </c>
    </row>
    <row r="82" spans="1:17" s="50" customFormat="1" ht="14.25" customHeight="1" x14ac:dyDescent="0.35">
      <c r="A82" s="52" t="str">
        <f>IF('Values-Valeurs'!A79="","",'Values-Valeurs'!A79)</f>
        <v/>
      </c>
      <c r="B82" s="49" t="e">
        <f>VLOOKUP(A82,Variables!$A:$D,2,FALSE)</f>
        <v>#N/A</v>
      </c>
      <c r="C82" s="59" t="e">
        <f>VLOOKUP(A82,Variables!$A:$D,3,FALSE)</f>
        <v>#N/A</v>
      </c>
      <c r="D82" s="15">
        <f>'Values-Valeurs'!B79</f>
        <v>0</v>
      </c>
      <c r="E82" s="15">
        <f>'Values-Valeurs'!C79</f>
        <v>0</v>
      </c>
      <c r="F82" s="15">
        <f>'Values-Valeurs'!D79</f>
        <v>0</v>
      </c>
      <c r="G82" s="15">
        <f>'Values-Valeurs'!E79</f>
        <v>0</v>
      </c>
      <c r="H82" s="12">
        <f t="shared" si="14"/>
        <v>0</v>
      </c>
      <c r="I82" s="12">
        <f t="shared" si="15"/>
        <v>0</v>
      </c>
      <c r="J82" s="13" t="e">
        <f t="shared" si="12"/>
        <v>#DIV/0!</v>
      </c>
      <c r="K82" s="13" t="e">
        <f t="shared" si="13"/>
        <v>#DIV/0!</v>
      </c>
      <c r="L82" s="14" t="e">
        <f>VLOOKUP(B82,'Table 6'!$A$2:$P$267,16,FALSE)</f>
        <v>#N/A</v>
      </c>
      <c r="M82" s="19" t="str">
        <f t="shared" si="18"/>
        <v/>
      </c>
      <c r="N82" s="19" t="str">
        <f t="shared" si="16"/>
        <v/>
      </c>
      <c r="O82" s="20" t="e">
        <f>HLOOKUP($Q$1,'Table 6'!$A$2:$P$267,B82,FALSE)</f>
        <v>#REF!</v>
      </c>
      <c r="P82" s="19" t="str">
        <f t="shared" si="19"/>
        <v/>
      </c>
      <c r="Q82" s="19" t="str">
        <f t="shared" si="17"/>
        <v/>
      </c>
    </row>
    <row r="83" spans="1:17" s="50" customFormat="1" ht="14.25" customHeight="1" x14ac:dyDescent="0.35">
      <c r="A83" s="52" t="str">
        <f>IF('Values-Valeurs'!A80="","",'Values-Valeurs'!A80)</f>
        <v/>
      </c>
      <c r="B83" s="49" t="e">
        <f>VLOOKUP(A83,Variables!$A:$D,2,FALSE)</f>
        <v>#N/A</v>
      </c>
      <c r="C83" s="59" t="e">
        <f>VLOOKUP(A83,Variables!$A:$D,3,FALSE)</f>
        <v>#N/A</v>
      </c>
      <c r="D83" s="15">
        <f>'Values-Valeurs'!B80</f>
        <v>0</v>
      </c>
      <c r="E83" s="15">
        <f>'Values-Valeurs'!C80</f>
        <v>0</v>
      </c>
      <c r="F83" s="15">
        <f>'Values-Valeurs'!D80</f>
        <v>0</v>
      </c>
      <c r="G83" s="15">
        <f>'Values-Valeurs'!E80</f>
        <v>0</v>
      </c>
      <c r="H83" s="12">
        <f t="shared" si="14"/>
        <v>0</v>
      </c>
      <c r="I83" s="12">
        <f t="shared" si="15"/>
        <v>0</v>
      </c>
      <c r="J83" s="13" t="e">
        <f t="shared" si="12"/>
        <v>#DIV/0!</v>
      </c>
      <c r="K83" s="13" t="e">
        <f t="shared" si="13"/>
        <v>#DIV/0!</v>
      </c>
      <c r="L83" s="14" t="e">
        <f>VLOOKUP(B83,'Table 6'!$A$2:$P$267,16,FALSE)</f>
        <v>#N/A</v>
      </c>
      <c r="M83" s="19" t="str">
        <f t="shared" si="18"/>
        <v/>
      </c>
      <c r="N83" s="19" t="str">
        <f t="shared" si="16"/>
        <v/>
      </c>
      <c r="O83" s="20" t="e">
        <f>HLOOKUP($Q$1,'Table 6'!$A$2:$P$267,B83,FALSE)</f>
        <v>#REF!</v>
      </c>
      <c r="P83" s="19" t="str">
        <f t="shared" si="19"/>
        <v/>
      </c>
      <c r="Q83" s="19" t="str">
        <f t="shared" si="17"/>
        <v/>
      </c>
    </row>
    <row r="84" spans="1:17" s="50" customFormat="1" ht="14.25" customHeight="1" x14ac:dyDescent="0.35">
      <c r="A84" s="52" t="str">
        <f>IF('Values-Valeurs'!A81="","",'Values-Valeurs'!A81)</f>
        <v/>
      </c>
      <c r="B84" s="49" t="e">
        <f>VLOOKUP(A84,Variables!$A:$D,2,FALSE)</f>
        <v>#N/A</v>
      </c>
      <c r="C84" s="59" t="e">
        <f>VLOOKUP(A84,Variables!$A:$D,3,FALSE)</f>
        <v>#N/A</v>
      </c>
      <c r="D84" s="15">
        <f>'Values-Valeurs'!B81</f>
        <v>0</v>
      </c>
      <c r="E84" s="15">
        <f>'Values-Valeurs'!C81</f>
        <v>0</v>
      </c>
      <c r="F84" s="15">
        <f>'Values-Valeurs'!D81</f>
        <v>0</v>
      </c>
      <c r="G84" s="15">
        <f>'Values-Valeurs'!E81</f>
        <v>0</v>
      </c>
      <c r="H84" s="12">
        <f t="shared" si="14"/>
        <v>0</v>
      </c>
      <c r="I84" s="12">
        <f t="shared" si="15"/>
        <v>0</v>
      </c>
      <c r="J84" s="13" t="e">
        <f t="shared" si="12"/>
        <v>#DIV/0!</v>
      </c>
      <c r="K84" s="13" t="e">
        <f t="shared" si="13"/>
        <v>#DIV/0!</v>
      </c>
      <c r="L84" s="14" t="e">
        <f>VLOOKUP(B84,'Table 6'!$A$2:$P$267,16,FALSE)</f>
        <v>#N/A</v>
      </c>
      <c r="M84" s="19" t="str">
        <f t="shared" si="18"/>
        <v/>
      </c>
      <c r="N84" s="19" t="str">
        <f t="shared" si="16"/>
        <v/>
      </c>
      <c r="O84" s="20" t="e">
        <f>HLOOKUP($Q$1,'Table 6'!$A$2:$P$267,B84,FALSE)</f>
        <v>#REF!</v>
      </c>
      <c r="P84" s="19" t="str">
        <f t="shared" si="19"/>
        <v/>
      </c>
      <c r="Q84" s="19" t="str">
        <f t="shared" si="17"/>
        <v/>
      </c>
    </row>
    <row r="85" spans="1:17" s="50" customFormat="1" ht="14.25" customHeight="1" x14ac:dyDescent="0.35">
      <c r="A85" s="52" t="str">
        <f>IF('Values-Valeurs'!A82="","",'Values-Valeurs'!A82)</f>
        <v/>
      </c>
      <c r="B85" s="49" t="e">
        <f>VLOOKUP(A85,Variables!$A:$D,2,FALSE)</f>
        <v>#N/A</v>
      </c>
      <c r="C85" s="59" t="e">
        <f>VLOOKUP(A85,Variables!$A:$D,3,FALSE)</f>
        <v>#N/A</v>
      </c>
      <c r="D85" s="15">
        <f>'Values-Valeurs'!B82</f>
        <v>0</v>
      </c>
      <c r="E85" s="15">
        <f>'Values-Valeurs'!C82</f>
        <v>0</v>
      </c>
      <c r="F85" s="15">
        <f>'Values-Valeurs'!D82</f>
        <v>0</v>
      </c>
      <c r="G85" s="15">
        <f>'Values-Valeurs'!E82</f>
        <v>0</v>
      </c>
      <c r="H85" s="12">
        <f t="shared" si="14"/>
        <v>0</v>
      </c>
      <c r="I85" s="12">
        <f t="shared" si="15"/>
        <v>0</v>
      </c>
      <c r="J85" s="13" t="e">
        <f t="shared" si="12"/>
        <v>#DIV/0!</v>
      </c>
      <c r="K85" s="13" t="e">
        <f t="shared" si="13"/>
        <v>#DIV/0!</v>
      </c>
      <c r="L85" s="14" t="e">
        <f>VLOOKUP(B85,'Table 6'!$A$2:$P$267,16,FALSE)</f>
        <v>#N/A</v>
      </c>
      <c r="M85" s="19" t="str">
        <f t="shared" si="18"/>
        <v/>
      </c>
      <c r="N85" s="19" t="str">
        <f t="shared" si="16"/>
        <v/>
      </c>
      <c r="O85" s="20" t="e">
        <f>HLOOKUP($Q$1,'Table 6'!$A$2:$P$267,B85,FALSE)</f>
        <v>#REF!</v>
      </c>
      <c r="P85" s="19" t="str">
        <f t="shared" si="19"/>
        <v/>
      </c>
      <c r="Q85" s="19" t="str">
        <f t="shared" si="17"/>
        <v/>
      </c>
    </row>
    <row r="86" spans="1:17" s="50" customFormat="1" ht="14.25" customHeight="1" x14ac:dyDescent="0.35">
      <c r="A86" s="52" t="str">
        <f>IF('Values-Valeurs'!A83="","",'Values-Valeurs'!A83)</f>
        <v/>
      </c>
      <c r="B86" s="49" t="e">
        <f>VLOOKUP(A86,Variables!$A:$D,2,FALSE)</f>
        <v>#N/A</v>
      </c>
      <c r="C86" s="59" t="e">
        <f>VLOOKUP(A86,Variables!$A:$D,3,FALSE)</f>
        <v>#N/A</v>
      </c>
      <c r="D86" s="15">
        <f>'Values-Valeurs'!B83</f>
        <v>0</v>
      </c>
      <c r="E86" s="15">
        <f>'Values-Valeurs'!C83</f>
        <v>0</v>
      </c>
      <c r="F86" s="15">
        <f>'Values-Valeurs'!D83</f>
        <v>0</v>
      </c>
      <c r="G86" s="15">
        <f>'Values-Valeurs'!E83</f>
        <v>0</v>
      </c>
      <c r="H86" s="12">
        <f t="shared" si="14"/>
        <v>0</v>
      </c>
      <c r="I86" s="12">
        <f t="shared" si="15"/>
        <v>0</v>
      </c>
      <c r="J86" s="13" t="e">
        <f t="shared" si="12"/>
        <v>#DIV/0!</v>
      </c>
      <c r="K86" s="13" t="e">
        <f t="shared" si="13"/>
        <v>#DIV/0!</v>
      </c>
      <c r="L86" s="14" t="e">
        <f>VLOOKUP(B86,'Table 6'!$A$2:$P$267,16,FALSE)</f>
        <v>#N/A</v>
      </c>
      <c r="M86" s="19" t="str">
        <f t="shared" si="18"/>
        <v/>
      </c>
      <c r="N86" s="19" t="str">
        <f t="shared" si="16"/>
        <v/>
      </c>
      <c r="O86" s="20" t="e">
        <f>HLOOKUP($Q$1,'Table 6'!$A$2:$P$267,B86,FALSE)</f>
        <v>#REF!</v>
      </c>
      <c r="P86" s="19" t="str">
        <f t="shared" si="19"/>
        <v/>
      </c>
      <c r="Q86" s="19" t="str">
        <f t="shared" si="17"/>
        <v/>
      </c>
    </row>
    <row r="87" spans="1:17" s="50" customFormat="1" ht="14.25" customHeight="1" x14ac:dyDescent="0.35">
      <c r="A87" s="52" t="str">
        <f>IF('Values-Valeurs'!A84="","",'Values-Valeurs'!A84)</f>
        <v/>
      </c>
      <c r="B87" s="49" t="e">
        <f>VLOOKUP(A87,Variables!$A:$D,2,FALSE)</f>
        <v>#N/A</v>
      </c>
      <c r="C87" s="59" t="e">
        <f>VLOOKUP(A87,Variables!$A:$D,3,FALSE)</f>
        <v>#N/A</v>
      </c>
      <c r="D87" s="15">
        <f>'Values-Valeurs'!B84</f>
        <v>0</v>
      </c>
      <c r="E87" s="15">
        <f>'Values-Valeurs'!C84</f>
        <v>0</v>
      </c>
      <c r="F87" s="15">
        <f>'Values-Valeurs'!D84</f>
        <v>0</v>
      </c>
      <c r="G87" s="15">
        <f>'Values-Valeurs'!E84</f>
        <v>0</v>
      </c>
      <c r="H87" s="12">
        <f t="shared" si="14"/>
        <v>0</v>
      </c>
      <c r="I87" s="12">
        <f t="shared" si="15"/>
        <v>0</v>
      </c>
      <c r="J87" s="13" t="e">
        <f t="shared" si="12"/>
        <v>#DIV/0!</v>
      </c>
      <c r="K87" s="13" t="e">
        <f t="shared" si="13"/>
        <v>#DIV/0!</v>
      </c>
      <c r="L87" s="14" t="e">
        <f>VLOOKUP(B87,'Table 6'!$A$2:$P$267,16,FALSE)</f>
        <v>#N/A</v>
      </c>
      <c r="M87" s="19" t="str">
        <f t="shared" si="18"/>
        <v/>
      </c>
      <c r="N87" s="19" t="str">
        <f t="shared" si="16"/>
        <v/>
      </c>
      <c r="O87" s="20" t="e">
        <f>HLOOKUP($Q$1,'Table 6'!$A$2:$P$267,B87,FALSE)</f>
        <v>#REF!</v>
      </c>
      <c r="P87" s="19" t="str">
        <f t="shared" si="19"/>
        <v/>
      </c>
      <c r="Q87" s="19" t="str">
        <f t="shared" si="17"/>
        <v/>
      </c>
    </row>
    <row r="88" spans="1:17" s="50" customFormat="1" ht="14.25" customHeight="1" x14ac:dyDescent="0.35">
      <c r="A88" s="52" t="str">
        <f>IF('Values-Valeurs'!A85="","",'Values-Valeurs'!A85)</f>
        <v/>
      </c>
      <c r="B88" s="49" t="e">
        <f>VLOOKUP(A88,Variables!$A:$D,2,FALSE)</f>
        <v>#N/A</v>
      </c>
      <c r="C88" s="59" t="e">
        <f>VLOOKUP(A88,Variables!$A:$D,3,FALSE)</f>
        <v>#N/A</v>
      </c>
      <c r="D88" s="15">
        <f>'Values-Valeurs'!B85</f>
        <v>0</v>
      </c>
      <c r="E88" s="15">
        <f>'Values-Valeurs'!C85</f>
        <v>0</v>
      </c>
      <c r="F88" s="15">
        <f>'Values-Valeurs'!D85</f>
        <v>0</v>
      </c>
      <c r="G88" s="15">
        <f>'Values-Valeurs'!E85</f>
        <v>0</v>
      </c>
      <c r="H88" s="12">
        <f t="shared" si="14"/>
        <v>0</v>
      </c>
      <c r="I88" s="12">
        <f t="shared" si="15"/>
        <v>0</v>
      </c>
      <c r="J88" s="13" t="e">
        <f t="shared" si="12"/>
        <v>#DIV/0!</v>
      </c>
      <c r="K88" s="13" t="e">
        <f t="shared" si="13"/>
        <v>#DIV/0!</v>
      </c>
      <c r="L88" s="14" t="e">
        <f>VLOOKUP(B88,'Table 6'!$A$2:$P$267,16,FALSE)</f>
        <v>#N/A</v>
      </c>
      <c r="M88" s="19" t="str">
        <f t="shared" si="18"/>
        <v/>
      </c>
      <c r="N88" s="19" t="str">
        <f t="shared" si="16"/>
        <v/>
      </c>
      <c r="O88" s="20" t="e">
        <f>HLOOKUP($Q$1,'Table 6'!$A$2:$P$267,B88,FALSE)</f>
        <v>#REF!</v>
      </c>
      <c r="P88" s="19" t="str">
        <f t="shared" si="19"/>
        <v/>
      </c>
      <c r="Q88" s="19" t="str">
        <f t="shared" si="17"/>
        <v/>
      </c>
    </row>
    <row r="89" spans="1:17" s="50" customFormat="1" ht="14.25" customHeight="1" x14ac:dyDescent="0.35">
      <c r="A89" s="52" t="str">
        <f>IF('Values-Valeurs'!A86="","",'Values-Valeurs'!A86)</f>
        <v/>
      </c>
      <c r="B89" s="49" t="e">
        <f>VLOOKUP(A89,Variables!$A:$D,2,FALSE)</f>
        <v>#N/A</v>
      </c>
      <c r="C89" s="59" t="e">
        <f>VLOOKUP(A89,Variables!$A:$D,3,FALSE)</f>
        <v>#N/A</v>
      </c>
      <c r="D89" s="15">
        <f>'Values-Valeurs'!B86</f>
        <v>0</v>
      </c>
      <c r="E89" s="15">
        <f>'Values-Valeurs'!C86</f>
        <v>0</v>
      </c>
      <c r="F89" s="15">
        <f>'Values-Valeurs'!D86</f>
        <v>0</v>
      </c>
      <c r="G89" s="15">
        <f>'Values-Valeurs'!E86</f>
        <v>0</v>
      </c>
      <c r="H89" s="12">
        <f t="shared" si="14"/>
        <v>0</v>
      </c>
      <c r="I89" s="12">
        <f t="shared" si="15"/>
        <v>0</v>
      </c>
      <c r="J89" s="13" t="e">
        <f t="shared" si="12"/>
        <v>#DIV/0!</v>
      </c>
      <c r="K89" s="13" t="e">
        <f t="shared" si="13"/>
        <v>#DIV/0!</v>
      </c>
      <c r="L89" s="14" t="e">
        <f>VLOOKUP(B89,'Table 6'!$A$2:$P$267,16,FALSE)</f>
        <v>#N/A</v>
      </c>
      <c r="M89" s="19" t="str">
        <f t="shared" si="18"/>
        <v/>
      </c>
      <c r="N89" s="19" t="str">
        <f t="shared" si="16"/>
        <v/>
      </c>
      <c r="O89" s="20" t="e">
        <f>HLOOKUP($Q$1,'Table 6'!$A$2:$P$267,B89,FALSE)</f>
        <v>#REF!</v>
      </c>
      <c r="P89" s="19" t="str">
        <f t="shared" si="19"/>
        <v/>
      </c>
      <c r="Q89" s="19" t="str">
        <f t="shared" si="17"/>
        <v/>
      </c>
    </row>
    <row r="90" spans="1:17" s="50" customFormat="1" ht="14.25" customHeight="1" x14ac:dyDescent="0.35">
      <c r="A90" s="52" t="str">
        <f>IF('Values-Valeurs'!A87="","",'Values-Valeurs'!A87)</f>
        <v/>
      </c>
      <c r="B90" s="49" t="e">
        <f>VLOOKUP(A90,Variables!$A:$D,2,FALSE)</f>
        <v>#N/A</v>
      </c>
      <c r="C90" s="59" t="e">
        <f>VLOOKUP(A90,Variables!$A:$D,3,FALSE)</f>
        <v>#N/A</v>
      </c>
      <c r="D90" s="15">
        <f>'Values-Valeurs'!B87</f>
        <v>0</v>
      </c>
      <c r="E90" s="15">
        <f>'Values-Valeurs'!C87</f>
        <v>0</v>
      </c>
      <c r="F90" s="15">
        <f>'Values-Valeurs'!D87</f>
        <v>0</v>
      </c>
      <c r="G90" s="15">
        <f>'Values-Valeurs'!E87</f>
        <v>0</v>
      </c>
      <c r="H90" s="12">
        <f t="shared" si="14"/>
        <v>0</v>
      </c>
      <c r="I90" s="12">
        <f t="shared" si="15"/>
        <v>0</v>
      </c>
      <c r="J90" s="13" t="e">
        <f t="shared" si="12"/>
        <v>#DIV/0!</v>
      </c>
      <c r="K90" s="13" t="e">
        <f t="shared" si="13"/>
        <v>#DIV/0!</v>
      </c>
      <c r="L90" s="14" t="e">
        <f>VLOOKUP(B90,'Table 6'!$A$2:$P$267,16,FALSE)</f>
        <v>#N/A</v>
      </c>
      <c r="M90" s="19" t="str">
        <f t="shared" si="18"/>
        <v/>
      </c>
      <c r="N90" s="19" t="str">
        <f t="shared" si="16"/>
        <v/>
      </c>
      <c r="O90" s="20" t="e">
        <f>HLOOKUP($Q$1,'Table 6'!$A$2:$P$267,B90,FALSE)</f>
        <v>#REF!</v>
      </c>
      <c r="P90" s="19" t="str">
        <f t="shared" si="19"/>
        <v/>
      </c>
      <c r="Q90" s="19" t="str">
        <f t="shared" si="17"/>
        <v/>
      </c>
    </row>
    <row r="91" spans="1:17" s="50" customFormat="1" ht="14.25" customHeight="1" x14ac:dyDescent="0.35">
      <c r="A91" s="52" t="str">
        <f>IF('Values-Valeurs'!A88="","",'Values-Valeurs'!A88)</f>
        <v/>
      </c>
      <c r="B91" s="49" t="e">
        <f>VLOOKUP(A91,Variables!$A:$D,2,FALSE)</f>
        <v>#N/A</v>
      </c>
      <c r="C91" s="59" t="e">
        <f>VLOOKUP(A91,Variables!$A:$D,3,FALSE)</f>
        <v>#N/A</v>
      </c>
      <c r="D91" s="15">
        <f>'Values-Valeurs'!B88</f>
        <v>0</v>
      </c>
      <c r="E91" s="15">
        <f>'Values-Valeurs'!C88</f>
        <v>0</v>
      </c>
      <c r="F91" s="15">
        <f>'Values-Valeurs'!D88</f>
        <v>0</v>
      </c>
      <c r="G91" s="15">
        <f>'Values-Valeurs'!E88</f>
        <v>0</v>
      </c>
      <c r="H91" s="12">
        <f t="shared" si="14"/>
        <v>0</v>
      </c>
      <c r="I91" s="12">
        <f t="shared" si="15"/>
        <v>0</v>
      </c>
      <c r="J91" s="13" t="e">
        <f t="shared" ref="J91:J102" si="20">IF((COUNTA(D91)=0),0,(D91)/(D91+F91))</f>
        <v>#DIV/0!</v>
      </c>
      <c r="K91" s="13" t="e">
        <f t="shared" ref="K91:K102" si="21">IF((COUNTA(D91:E91)=0),0,(D91+E91)/(D91+E91+F91))</f>
        <v>#DIV/0!</v>
      </c>
      <c r="L91" s="14" t="e">
        <f>VLOOKUP(B91,'Table 6'!$A$2:$P$267,16,FALSE)</f>
        <v>#N/A</v>
      </c>
      <c r="M91" s="19" t="str">
        <f t="shared" si="18"/>
        <v/>
      </c>
      <c r="N91" s="19" t="str">
        <f t="shared" si="16"/>
        <v/>
      </c>
      <c r="O91" s="20" t="e">
        <f>HLOOKUP($Q$1,'Table 6'!$A$2:$P$267,B91,FALSE)</f>
        <v>#REF!</v>
      </c>
      <c r="P91" s="19" t="str">
        <f t="shared" si="19"/>
        <v/>
      </c>
      <c r="Q91" s="19" t="str">
        <f t="shared" si="17"/>
        <v/>
      </c>
    </row>
    <row r="92" spans="1:17" s="50" customFormat="1" ht="14.25" customHeight="1" x14ac:dyDescent="0.35">
      <c r="A92" s="52" t="str">
        <f>IF('Values-Valeurs'!A89="","",'Values-Valeurs'!A89)</f>
        <v/>
      </c>
      <c r="B92" s="49" t="e">
        <f>VLOOKUP(A92,Variables!$A:$D,2,FALSE)</f>
        <v>#N/A</v>
      </c>
      <c r="C92" s="59" t="e">
        <f>VLOOKUP(A92,Variables!$A:$D,3,FALSE)</f>
        <v>#N/A</v>
      </c>
      <c r="D92" s="15">
        <f>'Values-Valeurs'!B89</f>
        <v>0</v>
      </c>
      <c r="E92" s="15">
        <f>'Values-Valeurs'!C89</f>
        <v>0</v>
      </c>
      <c r="F92" s="15">
        <f>'Values-Valeurs'!D89</f>
        <v>0</v>
      </c>
      <c r="G92" s="15">
        <f>'Values-Valeurs'!E89</f>
        <v>0</v>
      </c>
      <c r="H92" s="12">
        <f t="shared" si="14"/>
        <v>0</v>
      </c>
      <c r="I92" s="12">
        <f t="shared" si="15"/>
        <v>0</v>
      </c>
      <c r="J92" s="13" t="e">
        <f t="shared" si="20"/>
        <v>#DIV/0!</v>
      </c>
      <c r="K92" s="13" t="e">
        <f t="shared" si="21"/>
        <v>#DIV/0!</v>
      </c>
      <c r="L92" s="14" t="e">
        <f>VLOOKUP(B92,'Table 6'!$A$2:$P$267,16,FALSE)</f>
        <v>#N/A</v>
      </c>
      <c r="M92" s="19" t="str">
        <f t="shared" si="18"/>
        <v/>
      </c>
      <c r="N92" s="19" t="str">
        <f t="shared" si="16"/>
        <v/>
      </c>
      <c r="O92" s="20" t="e">
        <f>HLOOKUP($Q$1,'Table 6'!$A$2:$P$267,B92,FALSE)</f>
        <v>#REF!</v>
      </c>
      <c r="P92" s="19" t="str">
        <f t="shared" si="19"/>
        <v/>
      </c>
      <c r="Q92" s="19" t="str">
        <f t="shared" si="17"/>
        <v/>
      </c>
    </row>
    <row r="93" spans="1:17" s="50" customFormat="1" ht="14.25" customHeight="1" x14ac:dyDescent="0.35">
      <c r="A93" s="52" t="str">
        <f>IF('Values-Valeurs'!A90="","",'Values-Valeurs'!A90)</f>
        <v/>
      </c>
      <c r="B93" s="49" t="e">
        <f>VLOOKUP(A93,Variables!$A:$D,2,FALSE)</f>
        <v>#N/A</v>
      </c>
      <c r="C93" s="59" t="e">
        <f>VLOOKUP(A93,Variables!$A:$D,3,FALSE)</f>
        <v>#N/A</v>
      </c>
      <c r="D93" s="15">
        <f>'Values-Valeurs'!B90</f>
        <v>0</v>
      </c>
      <c r="E93" s="15">
        <f>'Values-Valeurs'!C90</f>
        <v>0</v>
      </c>
      <c r="F93" s="15">
        <f>'Values-Valeurs'!D90</f>
        <v>0</v>
      </c>
      <c r="G93" s="15">
        <f>'Values-Valeurs'!E90</f>
        <v>0</v>
      </c>
      <c r="H93" s="12">
        <f t="shared" si="14"/>
        <v>0</v>
      </c>
      <c r="I93" s="12">
        <f t="shared" si="15"/>
        <v>0</v>
      </c>
      <c r="J93" s="13" t="e">
        <f t="shared" si="20"/>
        <v>#DIV/0!</v>
      </c>
      <c r="K93" s="13" t="e">
        <f t="shared" si="21"/>
        <v>#DIV/0!</v>
      </c>
      <c r="L93" s="14" t="e">
        <f>VLOOKUP(B93,'Table 6'!$A$2:$P$267,16,FALSE)</f>
        <v>#N/A</v>
      </c>
      <c r="M93" s="19" t="str">
        <f t="shared" si="18"/>
        <v/>
      </c>
      <c r="N93" s="19" t="str">
        <f t="shared" si="16"/>
        <v/>
      </c>
      <c r="O93" s="20" t="e">
        <f>HLOOKUP($Q$1,'Table 6'!$A$2:$P$267,B93,FALSE)</f>
        <v>#REF!</v>
      </c>
      <c r="P93" s="19" t="str">
        <f t="shared" si="19"/>
        <v/>
      </c>
      <c r="Q93" s="19" t="str">
        <f t="shared" si="17"/>
        <v/>
      </c>
    </row>
    <row r="94" spans="1:17" s="50" customFormat="1" ht="14.25" customHeight="1" x14ac:dyDescent="0.35">
      <c r="A94" s="52" t="str">
        <f>IF('Values-Valeurs'!A91="","",'Values-Valeurs'!A91)</f>
        <v/>
      </c>
      <c r="B94" s="49" t="e">
        <f>VLOOKUP(A94,Variables!$A:$D,2,FALSE)</f>
        <v>#N/A</v>
      </c>
      <c r="C94" s="59" t="e">
        <f>VLOOKUP(A94,Variables!$A:$D,3,FALSE)</f>
        <v>#N/A</v>
      </c>
      <c r="D94" s="15">
        <f>'Values-Valeurs'!B91</f>
        <v>0</v>
      </c>
      <c r="E94" s="15">
        <f>'Values-Valeurs'!C91</f>
        <v>0</v>
      </c>
      <c r="F94" s="15">
        <f>'Values-Valeurs'!D91</f>
        <v>0</v>
      </c>
      <c r="G94" s="15">
        <f>'Values-Valeurs'!E91</f>
        <v>0</v>
      </c>
      <c r="H94" s="12">
        <f t="shared" si="14"/>
        <v>0</v>
      </c>
      <c r="I94" s="12">
        <f t="shared" si="15"/>
        <v>0</v>
      </c>
      <c r="J94" s="13" t="e">
        <f t="shared" si="20"/>
        <v>#DIV/0!</v>
      </c>
      <c r="K94" s="13" t="e">
        <f t="shared" si="21"/>
        <v>#DIV/0!</v>
      </c>
      <c r="L94" s="14" t="e">
        <f>VLOOKUP(B94,'Table 6'!$A$2:$P$267,16,FALSE)</f>
        <v>#N/A</v>
      </c>
      <c r="M94" s="19" t="str">
        <f t="shared" si="18"/>
        <v/>
      </c>
      <c r="N94" s="19" t="str">
        <f t="shared" si="16"/>
        <v/>
      </c>
      <c r="O94" s="20" t="e">
        <f>HLOOKUP($Q$1,'Table 6'!$A$2:$P$267,B94,FALSE)</f>
        <v>#REF!</v>
      </c>
      <c r="P94" s="19" t="str">
        <f t="shared" si="19"/>
        <v/>
      </c>
      <c r="Q94" s="19" t="str">
        <f t="shared" si="17"/>
        <v/>
      </c>
    </row>
    <row r="95" spans="1:17" s="50" customFormat="1" ht="14.25" customHeight="1" x14ac:dyDescent="0.35">
      <c r="A95" s="52" t="str">
        <f>IF('Values-Valeurs'!A92="","",'Values-Valeurs'!A92)</f>
        <v/>
      </c>
      <c r="B95" s="49" t="e">
        <f>VLOOKUP(A95,Variables!$A:$D,2,FALSE)</f>
        <v>#N/A</v>
      </c>
      <c r="C95" s="59" t="e">
        <f>VLOOKUP(A95,Variables!$A:$D,3,FALSE)</f>
        <v>#N/A</v>
      </c>
      <c r="D95" s="15">
        <f>'Values-Valeurs'!B92</f>
        <v>0</v>
      </c>
      <c r="E95" s="15">
        <f>'Values-Valeurs'!C92</f>
        <v>0</v>
      </c>
      <c r="F95" s="15">
        <f>'Values-Valeurs'!D92</f>
        <v>0</v>
      </c>
      <c r="G95" s="15">
        <f>'Values-Valeurs'!E92</f>
        <v>0</v>
      </c>
      <c r="H95" s="12">
        <f t="shared" si="14"/>
        <v>0</v>
      </c>
      <c r="I95" s="12">
        <f t="shared" si="15"/>
        <v>0</v>
      </c>
      <c r="J95" s="13" t="e">
        <f t="shared" si="20"/>
        <v>#DIV/0!</v>
      </c>
      <c r="K95" s="13" t="e">
        <f t="shared" si="21"/>
        <v>#DIV/0!</v>
      </c>
      <c r="L95" s="14" t="e">
        <f>VLOOKUP(B95,'Table 6'!$A$2:$P$267,16,FALSE)</f>
        <v>#N/A</v>
      </c>
      <c r="M95" s="19" t="str">
        <f t="shared" si="18"/>
        <v/>
      </c>
      <c r="N95" s="19" t="str">
        <f t="shared" si="16"/>
        <v/>
      </c>
      <c r="O95" s="20" t="e">
        <f>HLOOKUP($Q$1,'Table 6'!$A$2:$P$267,B95,FALSE)</f>
        <v>#REF!</v>
      </c>
      <c r="P95" s="19" t="str">
        <f t="shared" si="19"/>
        <v/>
      </c>
      <c r="Q95" s="19" t="str">
        <f t="shared" si="17"/>
        <v/>
      </c>
    </row>
    <row r="96" spans="1:17" s="50" customFormat="1" ht="14.25" customHeight="1" x14ac:dyDescent="0.35">
      <c r="A96" s="52" t="str">
        <f>IF('Values-Valeurs'!A93="","",'Values-Valeurs'!A93)</f>
        <v/>
      </c>
      <c r="B96" s="49" t="e">
        <f>VLOOKUP(A96,Variables!$A:$D,2,FALSE)</f>
        <v>#N/A</v>
      </c>
      <c r="C96" s="59" t="e">
        <f>VLOOKUP(A96,Variables!$A:$D,3,FALSE)</f>
        <v>#N/A</v>
      </c>
      <c r="D96" s="15">
        <f>'Values-Valeurs'!B93</f>
        <v>0</v>
      </c>
      <c r="E96" s="15">
        <f>'Values-Valeurs'!C93</f>
        <v>0</v>
      </c>
      <c r="F96" s="15">
        <f>'Values-Valeurs'!D93</f>
        <v>0</v>
      </c>
      <c r="G96" s="15">
        <f>'Values-Valeurs'!E93</f>
        <v>0</v>
      </c>
      <c r="H96" s="12">
        <f t="shared" si="14"/>
        <v>0</v>
      </c>
      <c r="I96" s="12">
        <f t="shared" si="15"/>
        <v>0</v>
      </c>
      <c r="J96" s="13" t="e">
        <f t="shared" si="20"/>
        <v>#DIV/0!</v>
      </c>
      <c r="K96" s="13" t="e">
        <f t="shared" si="21"/>
        <v>#DIV/0!</v>
      </c>
      <c r="L96" s="14" t="e">
        <f>VLOOKUP(B96,'Table 6'!$A$2:$P$267,16,FALSE)</f>
        <v>#N/A</v>
      </c>
      <c r="M96" s="19" t="str">
        <f t="shared" si="18"/>
        <v/>
      </c>
      <c r="N96" s="19" t="str">
        <f t="shared" si="16"/>
        <v/>
      </c>
      <c r="O96" s="20" t="e">
        <f>HLOOKUP($Q$1,'Table 6'!$A$2:$P$267,B96,FALSE)</f>
        <v>#REF!</v>
      </c>
      <c r="P96" s="19" t="str">
        <f t="shared" si="19"/>
        <v/>
      </c>
      <c r="Q96" s="19" t="str">
        <f t="shared" si="17"/>
        <v/>
      </c>
    </row>
    <row r="97" spans="1:17" s="50" customFormat="1" ht="14.25" customHeight="1" x14ac:dyDescent="0.35">
      <c r="A97" s="52" t="str">
        <f>IF('Values-Valeurs'!A94="","",'Values-Valeurs'!A94)</f>
        <v/>
      </c>
      <c r="B97" s="49" t="e">
        <f>VLOOKUP(A97,Variables!$A:$D,2,FALSE)</f>
        <v>#N/A</v>
      </c>
      <c r="C97" s="59" t="e">
        <f>VLOOKUP(A97,Variables!$A:$D,3,FALSE)</f>
        <v>#N/A</v>
      </c>
      <c r="D97" s="15">
        <f>'Values-Valeurs'!B94</f>
        <v>0</v>
      </c>
      <c r="E97" s="15">
        <f>'Values-Valeurs'!C94</f>
        <v>0</v>
      </c>
      <c r="F97" s="15">
        <f>'Values-Valeurs'!D94</f>
        <v>0</v>
      </c>
      <c r="G97" s="15">
        <f>'Values-Valeurs'!E94</f>
        <v>0</v>
      </c>
      <c r="H97" s="12">
        <f t="shared" si="14"/>
        <v>0</v>
      </c>
      <c r="I97" s="12">
        <f t="shared" si="15"/>
        <v>0</v>
      </c>
      <c r="J97" s="13" t="e">
        <f t="shared" si="20"/>
        <v>#DIV/0!</v>
      </c>
      <c r="K97" s="13" t="e">
        <f t="shared" si="21"/>
        <v>#DIV/0!</v>
      </c>
      <c r="L97" s="14" t="e">
        <f>VLOOKUP(B97,'Table 6'!$A$2:$P$267,16,FALSE)</f>
        <v>#N/A</v>
      </c>
      <c r="M97" s="19" t="str">
        <f t="shared" si="18"/>
        <v/>
      </c>
      <c r="N97" s="19" t="str">
        <f t="shared" si="16"/>
        <v/>
      </c>
      <c r="O97" s="20" t="e">
        <f>HLOOKUP($Q$1,'Table 6'!$A$2:$P$267,B97,FALSE)</f>
        <v>#REF!</v>
      </c>
      <c r="P97" s="19" t="str">
        <f t="shared" si="19"/>
        <v/>
      </c>
      <c r="Q97" s="19" t="str">
        <f t="shared" si="17"/>
        <v/>
      </c>
    </row>
    <row r="98" spans="1:17" s="50" customFormat="1" ht="14.25" customHeight="1" x14ac:dyDescent="0.35">
      <c r="A98" s="52" t="str">
        <f>IF('Values-Valeurs'!A95="","",'Values-Valeurs'!A95)</f>
        <v/>
      </c>
      <c r="B98" s="49" t="e">
        <f>VLOOKUP(A98,Variables!$A:$D,2,FALSE)</f>
        <v>#N/A</v>
      </c>
      <c r="C98" s="59" t="e">
        <f>VLOOKUP(A98,Variables!$A:$D,3,FALSE)</f>
        <v>#N/A</v>
      </c>
      <c r="D98" s="15">
        <f>'Values-Valeurs'!B95</f>
        <v>0</v>
      </c>
      <c r="E98" s="15">
        <f>'Values-Valeurs'!C95</f>
        <v>0</v>
      </c>
      <c r="F98" s="15">
        <f>'Values-Valeurs'!D95</f>
        <v>0</v>
      </c>
      <c r="G98" s="15">
        <f>'Values-Valeurs'!E95</f>
        <v>0</v>
      </c>
      <c r="H98" s="12">
        <f t="shared" si="14"/>
        <v>0</v>
      </c>
      <c r="I98" s="12">
        <f t="shared" si="15"/>
        <v>0</v>
      </c>
      <c r="J98" s="13" t="e">
        <f t="shared" si="20"/>
        <v>#DIV/0!</v>
      </c>
      <c r="K98" s="13" t="e">
        <f t="shared" si="21"/>
        <v>#DIV/0!</v>
      </c>
      <c r="L98" s="14" t="e">
        <f>VLOOKUP(B98,'Table 6'!$A$2:$P$267,16,FALSE)</f>
        <v>#N/A</v>
      </c>
      <c r="M98" s="19" t="str">
        <f t="shared" si="18"/>
        <v/>
      </c>
      <c r="N98" s="19" t="str">
        <f t="shared" si="16"/>
        <v/>
      </c>
      <c r="O98" s="20" t="e">
        <f>HLOOKUP($Q$1,'Table 6'!$A$2:$P$267,B98,FALSE)</f>
        <v>#REF!</v>
      </c>
      <c r="P98" s="19" t="str">
        <f t="shared" si="19"/>
        <v/>
      </c>
      <c r="Q98" s="19" t="str">
        <f t="shared" si="17"/>
        <v/>
      </c>
    </row>
    <row r="99" spans="1:17" s="50" customFormat="1" ht="14.25" customHeight="1" x14ac:dyDescent="0.35">
      <c r="A99" s="52" t="str">
        <f>IF('Values-Valeurs'!A96="","",'Values-Valeurs'!A96)</f>
        <v/>
      </c>
      <c r="B99" s="49" t="e">
        <f>VLOOKUP(A99,Variables!$A:$D,2,FALSE)</f>
        <v>#N/A</v>
      </c>
      <c r="C99" s="59" t="e">
        <f>VLOOKUP(A99,Variables!$A:$D,3,FALSE)</f>
        <v>#N/A</v>
      </c>
      <c r="D99" s="15">
        <f>'Values-Valeurs'!B96</f>
        <v>0</v>
      </c>
      <c r="E99" s="15">
        <f>'Values-Valeurs'!C96</f>
        <v>0</v>
      </c>
      <c r="F99" s="15">
        <f>'Values-Valeurs'!D96</f>
        <v>0</v>
      </c>
      <c r="G99" s="15">
        <f>'Values-Valeurs'!E96</f>
        <v>0</v>
      </c>
      <c r="H99" s="12">
        <f t="shared" si="14"/>
        <v>0</v>
      </c>
      <c r="I99" s="12">
        <f t="shared" si="15"/>
        <v>0</v>
      </c>
      <c r="J99" s="13" t="e">
        <f t="shared" si="20"/>
        <v>#DIV/0!</v>
      </c>
      <c r="K99" s="13" t="e">
        <f t="shared" si="21"/>
        <v>#DIV/0!</v>
      </c>
      <c r="L99" s="14" t="e">
        <f>VLOOKUP(B99,'Table 6'!$A$2:$P$267,16,FALSE)</f>
        <v>#N/A</v>
      </c>
      <c r="M99" s="19" t="str">
        <f t="shared" si="18"/>
        <v/>
      </c>
      <c r="N99" s="19" t="str">
        <f t="shared" si="16"/>
        <v/>
      </c>
      <c r="O99" s="20" t="e">
        <f>HLOOKUP($Q$1,'Table 6'!$A$2:$P$267,B99,FALSE)</f>
        <v>#REF!</v>
      </c>
      <c r="P99" s="19" t="str">
        <f t="shared" si="19"/>
        <v/>
      </c>
      <c r="Q99" s="19" t="str">
        <f t="shared" si="17"/>
        <v/>
      </c>
    </row>
    <row r="100" spans="1:17" s="50" customFormat="1" ht="14.25" customHeight="1" x14ac:dyDescent="0.35">
      <c r="A100" s="52" t="str">
        <f>IF('Values-Valeurs'!A97="","",'Values-Valeurs'!A97)</f>
        <v/>
      </c>
      <c r="B100" s="49" t="e">
        <f>VLOOKUP(A100,Variables!$A:$D,2,FALSE)</f>
        <v>#N/A</v>
      </c>
      <c r="C100" s="59" t="e">
        <f>VLOOKUP(A100,Variables!$A:$D,3,FALSE)</f>
        <v>#N/A</v>
      </c>
      <c r="D100" s="15">
        <f>'Values-Valeurs'!B97</f>
        <v>0</v>
      </c>
      <c r="E100" s="15">
        <f>'Values-Valeurs'!C97</f>
        <v>0</v>
      </c>
      <c r="F100" s="15">
        <f>'Values-Valeurs'!D97</f>
        <v>0</v>
      </c>
      <c r="G100" s="15">
        <f>'Values-Valeurs'!E97</f>
        <v>0</v>
      </c>
      <c r="H100" s="12">
        <f t="shared" si="14"/>
        <v>0</v>
      </c>
      <c r="I100" s="12">
        <f t="shared" si="15"/>
        <v>0</v>
      </c>
      <c r="J100" s="13" t="e">
        <f t="shared" si="20"/>
        <v>#DIV/0!</v>
      </c>
      <c r="K100" s="13" t="e">
        <f t="shared" si="21"/>
        <v>#DIV/0!</v>
      </c>
      <c r="L100" s="14" t="e">
        <f>VLOOKUP(B100,'Table 6'!$A$2:$P$267,16,FALSE)</f>
        <v>#N/A</v>
      </c>
      <c r="M100" s="19" t="str">
        <f t="shared" si="18"/>
        <v/>
      </c>
      <c r="N100" s="19" t="str">
        <f t="shared" si="16"/>
        <v/>
      </c>
      <c r="O100" s="20" t="e">
        <f>HLOOKUP($Q$1,'Table 6'!$A$2:$P$267,B100,FALSE)</f>
        <v>#REF!</v>
      </c>
      <c r="P100" s="19" t="str">
        <f t="shared" si="19"/>
        <v/>
      </c>
      <c r="Q100" s="19" t="str">
        <f t="shared" si="17"/>
        <v/>
      </c>
    </row>
    <row r="101" spans="1:17" s="50" customFormat="1" ht="14.25" customHeight="1" x14ac:dyDescent="0.35">
      <c r="A101" s="52" t="str">
        <f>IF('Values-Valeurs'!A98="","",'Values-Valeurs'!A98)</f>
        <v/>
      </c>
      <c r="B101" s="49" t="e">
        <f>VLOOKUP(A101,Variables!$A:$D,2,FALSE)</f>
        <v>#N/A</v>
      </c>
      <c r="C101" s="59" t="e">
        <f>VLOOKUP(A101,Variables!$A:$D,3,FALSE)</f>
        <v>#N/A</v>
      </c>
      <c r="D101" s="15">
        <f>'Values-Valeurs'!B98</f>
        <v>0</v>
      </c>
      <c r="E101" s="15">
        <f>'Values-Valeurs'!C98</f>
        <v>0</v>
      </c>
      <c r="F101" s="15">
        <f>'Values-Valeurs'!D98</f>
        <v>0</v>
      </c>
      <c r="G101" s="15">
        <f>'Values-Valeurs'!E98</f>
        <v>0</v>
      </c>
      <c r="H101" s="12">
        <f t="shared" si="14"/>
        <v>0</v>
      </c>
      <c r="I101" s="12">
        <f t="shared" si="15"/>
        <v>0</v>
      </c>
      <c r="J101" s="13" t="e">
        <f t="shared" si="20"/>
        <v>#DIV/0!</v>
      </c>
      <c r="K101" s="13" t="e">
        <f t="shared" si="21"/>
        <v>#DIV/0!</v>
      </c>
      <c r="L101" s="14" t="e">
        <f>VLOOKUP(B101,'Table 6'!$A$2:$P$267,16,FALSE)</f>
        <v>#N/A</v>
      </c>
      <c r="M101" s="19" t="str">
        <f t="shared" si="18"/>
        <v/>
      </c>
      <c r="N101" s="19" t="str">
        <f t="shared" si="16"/>
        <v/>
      </c>
      <c r="O101" s="20" t="e">
        <f>HLOOKUP($Q$1,'Table 6'!$A$2:$P$267,B101,FALSE)</f>
        <v>#REF!</v>
      </c>
      <c r="P101" s="19" t="str">
        <f t="shared" si="19"/>
        <v/>
      </c>
      <c r="Q101" s="19" t="str">
        <f t="shared" si="17"/>
        <v/>
      </c>
    </row>
    <row r="102" spans="1:17" s="50" customFormat="1" ht="14.25" customHeight="1" x14ac:dyDescent="0.35">
      <c r="A102" s="52" t="str">
        <f>IF('Values-Valeurs'!A99="","",'Values-Valeurs'!A99)</f>
        <v/>
      </c>
      <c r="B102" s="49" t="e">
        <f>VLOOKUP(A102,Variables!$A:$D,2,FALSE)</f>
        <v>#N/A</v>
      </c>
      <c r="C102" s="59" t="e">
        <f>VLOOKUP(A102,Variables!$A:$D,3,FALSE)</f>
        <v>#N/A</v>
      </c>
      <c r="D102" s="15">
        <f>'Values-Valeurs'!B99</f>
        <v>0</v>
      </c>
      <c r="E102" s="15">
        <f>'Values-Valeurs'!C99</f>
        <v>0</v>
      </c>
      <c r="F102" s="15">
        <f>'Values-Valeurs'!D99</f>
        <v>0</v>
      </c>
      <c r="G102" s="15">
        <f>'Values-Valeurs'!E99</f>
        <v>0</v>
      </c>
      <c r="H102" s="12">
        <f t="shared" si="14"/>
        <v>0</v>
      </c>
      <c r="I102" s="12">
        <f t="shared" si="15"/>
        <v>0</v>
      </c>
      <c r="J102" s="13" t="e">
        <f t="shared" si="20"/>
        <v>#DIV/0!</v>
      </c>
      <c r="K102" s="13" t="e">
        <f t="shared" si="21"/>
        <v>#DIV/0!</v>
      </c>
      <c r="L102" s="14" t="e">
        <f>VLOOKUP(B102,'Table 6'!$A$2:$P$267,16,FALSE)</f>
        <v>#N/A</v>
      </c>
      <c r="M102" s="19" t="str">
        <f t="shared" si="18"/>
        <v/>
      </c>
      <c r="N102" s="19" t="str">
        <f t="shared" si="16"/>
        <v/>
      </c>
      <c r="O102" s="20" t="e">
        <f>HLOOKUP($Q$1,'Table 6'!$A$2:$P$267,B102,FALSE)</f>
        <v>#REF!</v>
      </c>
      <c r="P102" s="19" t="str">
        <f t="shared" si="19"/>
        <v/>
      </c>
      <c r="Q102" s="19" t="str">
        <f t="shared" si="17"/>
        <v/>
      </c>
    </row>
    <row r="103" spans="1:17" s="50" customFormat="1" ht="14.25" customHeight="1" x14ac:dyDescent="0.35">
      <c r="A103" s="52" t="str">
        <f>IF('Values-Valeurs'!A100="","",'Values-Valeurs'!A100)</f>
        <v/>
      </c>
      <c r="B103" s="49" t="e">
        <f>VLOOKUP(A103,Variables!$A:$D,2,FALSE)</f>
        <v>#N/A</v>
      </c>
      <c r="C103" s="59" t="e">
        <f>VLOOKUP(A103,Variables!$A:$D,3,FALSE)</f>
        <v>#N/A</v>
      </c>
      <c r="D103" s="15">
        <f>'Values-Valeurs'!B100</f>
        <v>0</v>
      </c>
      <c r="E103" s="15">
        <f>'Values-Valeurs'!C100</f>
        <v>0</v>
      </c>
      <c r="F103" s="15">
        <f>'Values-Valeurs'!D100</f>
        <v>0</v>
      </c>
      <c r="G103" s="15">
        <f>'Values-Valeurs'!E100</f>
        <v>0</v>
      </c>
      <c r="H103" s="12">
        <f t="shared" si="14"/>
        <v>0</v>
      </c>
      <c r="I103" s="12">
        <f t="shared" si="15"/>
        <v>0</v>
      </c>
      <c r="J103" s="13" t="e">
        <f t="shared" ref="J103:J114" si="22">IF((COUNTA(D103)=0),0,(D103)/(D103+F103))</f>
        <v>#DIV/0!</v>
      </c>
      <c r="K103" s="13" t="e">
        <f t="shared" ref="K103:K114" si="23">IF((COUNTA(D103:E103)=0),0,(D103+E103)/(D103+E103+F103))</f>
        <v>#DIV/0!</v>
      </c>
      <c r="L103" s="14" t="e">
        <f>VLOOKUP(B103,'Table 6'!$A$2:$P$267,16,FALSE)</f>
        <v>#N/A</v>
      </c>
      <c r="M103" s="19" t="str">
        <f t="shared" si="18"/>
        <v/>
      </c>
      <c r="N103" s="19" t="str">
        <f t="shared" si="16"/>
        <v/>
      </c>
      <c r="O103" s="20" t="e">
        <f>HLOOKUP($Q$1,'Table 6'!$A$2:$P$267,B103,FALSE)</f>
        <v>#REF!</v>
      </c>
      <c r="P103" s="19" t="str">
        <f t="shared" si="19"/>
        <v/>
      </c>
      <c r="Q103" s="19" t="str">
        <f t="shared" si="17"/>
        <v/>
      </c>
    </row>
    <row r="104" spans="1:17" s="50" customFormat="1" ht="14.25" customHeight="1" x14ac:dyDescent="0.35">
      <c r="A104" s="52" t="str">
        <f>IF('Values-Valeurs'!A101="","",'Values-Valeurs'!A101)</f>
        <v/>
      </c>
      <c r="B104" s="49" t="e">
        <f>VLOOKUP(A104,Variables!$A:$D,2,FALSE)</f>
        <v>#N/A</v>
      </c>
      <c r="C104" s="59" t="e">
        <f>VLOOKUP(A104,Variables!$A:$D,3,FALSE)</f>
        <v>#N/A</v>
      </c>
      <c r="D104" s="15">
        <f>'Values-Valeurs'!B101</f>
        <v>0</v>
      </c>
      <c r="E104" s="15">
        <f>'Values-Valeurs'!C101</f>
        <v>0</v>
      </c>
      <c r="F104" s="15">
        <f>'Values-Valeurs'!D101</f>
        <v>0</v>
      </c>
      <c r="G104" s="15">
        <f>'Values-Valeurs'!E101</f>
        <v>0</v>
      </c>
      <c r="H104" s="12">
        <f t="shared" si="14"/>
        <v>0</v>
      </c>
      <c r="I104" s="12">
        <f t="shared" si="15"/>
        <v>0</v>
      </c>
      <c r="J104" s="13" t="e">
        <f t="shared" si="22"/>
        <v>#DIV/0!</v>
      </c>
      <c r="K104" s="13" t="e">
        <f t="shared" si="23"/>
        <v>#DIV/0!</v>
      </c>
      <c r="L104" s="14" t="e">
        <f>VLOOKUP(B104,'Table 6'!$A$2:$P$267,16,FALSE)</f>
        <v>#N/A</v>
      </c>
      <c r="M104" s="19" t="str">
        <f t="shared" si="18"/>
        <v/>
      </c>
      <c r="N104" s="19" t="str">
        <f t="shared" si="16"/>
        <v/>
      </c>
      <c r="O104" s="20" t="e">
        <f>HLOOKUP($Q$1,'Table 6'!$A$2:$P$267,B104,FALSE)</f>
        <v>#REF!</v>
      </c>
      <c r="P104" s="19" t="str">
        <f t="shared" si="19"/>
        <v/>
      </c>
      <c r="Q104" s="19" t="str">
        <f t="shared" si="17"/>
        <v/>
      </c>
    </row>
    <row r="105" spans="1:17" s="50" customFormat="1" ht="14.25" customHeight="1" x14ac:dyDescent="0.35">
      <c r="A105" s="52" t="str">
        <f>IF('Values-Valeurs'!A102="","",'Values-Valeurs'!A102)</f>
        <v/>
      </c>
      <c r="B105" s="49" t="e">
        <f>VLOOKUP(A105,Variables!$A:$D,2,FALSE)</f>
        <v>#N/A</v>
      </c>
      <c r="C105" s="59" t="e">
        <f>VLOOKUP(A105,Variables!$A:$D,3,FALSE)</f>
        <v>#N/A</v>
      </c>
      <c r="D105" s="15">
        <f>'Values-Valeurs'!B102</f>
        <v>0</v>
      </c>
      <c r="E105" s="15">
        <f>'Values-Valeurs'!C102</f>
        <v>0</v>
      </c>
      <c r="F105" s="15">
        <f>'Values-Valeurs'!D102</f>
        <v>0</v>
      </c>
      <c r="G105" s="15">
        <f>'Values-Valeurs'!E102</f>
        <v>0</v>
      </c>
      <c r="H105" s="12">
        <f t="shared" si="14"/>
        <v>0</v>
      </c>
      <c r="I105" s="12">
        <f t="shared" si="15"/>
        <v>0</v>
      </c>
      <c r="J105" s="13" t="e">
        <f t="shared" si="22"/>
        <v>#DIV/0!</v>
      </c>
      <c r="K105" s="13" t="e">
        <f t="shared" si="23"/>
        <v>#DIV/0!</v>
      </c>
      <c r="L105" s="14" t="e">
        <f>VLOOKUP(B105,'Table 6'!$A$2:$P$267,16,FALSE)</f>
        <v>#N/A</v>
      </c>
      <c r="M105" s="19" t="str">
        <f t="shared" si="18"/>
        <v/>
      </c>
      <c r="N105" s="19" t="str">
        <f t="shared" si="16"/>
        <v/>
      </c>
      <c r="O105" s="20" t="e">
        <f>HLOOKUP($Q$1,'Table 6'!$A$2:$P$267,B105,FALSE)</f>
        <v>#REF!</v>
      </c>
      <c r="P105" s="19" t="str">
        <f t="shared" si="19"/>
        <v/>
      </c>
      <c r="Q105" s="19" t="str">
        <f t="shared" si="17"/>
        <v/>
      </c>
    </row>
    <row r="106" spans="1:17" s="50" customFormat="1" ht="14.25" customHeight="1" x14ac:dyDescent="0.35">
      <c r="A106" s="52" t="str">
        <f>IF('Values-Valeurs'!A103="","",'Values-Valeurs'!A103)</f>
        <v/>
      </c>
      <c r="B106" s="49" t="e">
        <f>VLOOKUP(A106,Variables!$A:$D,2,FALSE)</f>
        <v>#N/A</v>
      </c>
      <c r="C106" s="59" t="e">
        <f>VLOOKUP(A106,Variables!$A:$D,3,FALSE)</f>
        <v>#N/A</v>
      </c>
      <c r="D106" s="15">
        <f>'Values-Valeurs'!B103</f>
        <v>0</v>
      </c>
      <c r="E106" s="15">
        <f>'Values-Valeurs'!C103</f>
        <v>0</v>
      </c>
      <c r="F106" s="15">
        <f>'Values-Valeurs'!D103</f>
        <v>0</v>
      </c>
      <c r="G106" s="15">
        <f>'Values-Valeurs'!E103</f>
        <v>0</v>
      </c>
      <c r="H106" s="12">
        <f t="shared" si="14"/>
        <v>0</v>
      </c>
      <c r="I106" s="12">
        <f t="shared" si="15"/>
        <v>0</v>
      </c>
      <c r="J106" s="13" t="e">
        <f t="shared" si="22"/>
        <v>#DIV/0!</v>
      </c>
      <c r="K106" s="13" t="e">
        <f t="shared" si="23"/>
        <v>#DIV/0!</v>
      </c>
      <c r="L106" s="14" t="e">
        <f>VLOOKUP(B106,'Table 6'!$A$2:$P$267,16,FALSE)</f>
        <v>#N/A</v>
      </c>
      <c r="M106" s="19" t="str">
        <f t="shared" si="18"/>
        <v/>
      </c>
      <c r="N106" s="19" t="str">
        <f t="shared" si="16"/>
        <v/>
      </c>
      <c r="O106" s="20" t="e">
        <f>HLOOKUP($Q$1,'Table 6'!$A$2:$P$267,B106,FALSE)</f>
        <v>#REF!</v>
      </c>
      <c r="P106" s="19" t="str">
        <f t="shared" si="19"/>
        <v/>
      </c>
      <c r="Q106" s="19" t="str">
        <f t="shared" si="17"/>
        <v/>
      </c>
    </row>
    <row r="107" spans="1:17" s="50" customFormat="1" ht="14.25" customHeight="1" x14ac:dyDescent="0.35">
      <c r="A107" s="52" t="str">
        <f>IF('Values-Valeurs'!A104="","",'Values-Valeurs'!A104)</f>
        <v/>
      </c>
      <c r="B107" s="49" t="e">
        <f>VLOOKUP(A107,Variables!$A:$D,2,FALSE)</f>
        <v>#N/A</v>
      </c>
      <c r="C107" s="59" t="e">
        <f>VLOOKUP(A107,Variables!$A:$D,3,FALSE)</f>
        <v>#N/A</v>
      </c>
      <c r="D107" s="15">
        <f>'Values-Valeurs'!B104</f>
        <v>0</v>
      </c>
      <c r="E107" s="15">
        <f>'Values-Valeurs'!C104</f>
        <v>0</v>
      </c>
      <c r="F107" s="15">
        <f>'Values-Valeurs'!D104</f>
        <v>0</v>
      </c>
      <c r="G107" s="15">
        <f>'Values-Valeurs'!E104</f>
        <v>0</v>
      </c>
      <c r="H107" s="12">
        <f t="shared" si="14"/>
        <v>0</v>
      </c>
      <c r="I107" s="12">
        <f t="shared" si="15"/>
        <v>0</v>
      </c>
      <c r="J107" s="13" t="e">
        <f t="shared" si="22"/>
        <v>#DIV/0!</v>
      </c>
      <c r="K107" s="13" t="e">
        <f t="shared" si="23"/>
        <v>#DIV/0!</v>
      </c>
      <c r="L107" s="14" t="e">
        <f>VLOOKUP(B107,'Table 6'!$A$2:$P$267,16,FALSE)</f>
        <v>#N/A</v>
      </c>
      <c r="M107" s="19" t="str">
        <f t="shared" si="18"/>
        <v/>
      </c>
      <c r="N107" s="19" t="str">
        <f t="shared" si="16"/>
        <v/>
      </c>
      <c r="O107" s="20" t="e">
        <f>HLOOKUP($Q$1,'Table 6'!$A$2:$P$267,B107,FALSE)</f>
        <v>#REF!</v>
      </c>
      <c r="P107" s="19" t="str">
        <f t="shared" si="19"/>
        <v/>
      </c>
      <c r="Q107" s="19" t="str">
        <f t="shared" si="17"/>
        <v/>
      </c>
    </row>
    <row r="108" spans="1:17" s="50" customFormat="1" ht="14.25" customHeight="1" x14ac:dyDescent="0.35">
      <c r="A108" s="52" t="str">
        <f>IF('Values-Valeurs'!A105="","",'Values-Valeurs'!A105)</f>
        <v/>
      </c>
      <c r="B108" s="49" t="e">
        <f>VLOOKUP(A108,Variables!$A:$D,2,FALSE)</f>
        <v>#N/A</v>
      </c>
      <c r="C108" s="59" t="e">
        <f>VLOOKUP(A108,Variables!$A:$D,3,FALSE)</f>
        <v>#N/A</v>
      </c>
      <c r="D108" s="15">
        <f>'Values-Valeurs'!B105</f>
        <v>0</v>
      </c>
      <c r="E108" s="15">
        <f>'Values-Valeurs'!C105</f>
        <v>0</v>
      </c>
      <c r="F108" s="15">
        <f>'Values-Valeurs'!D105</f>
        <v>0</v>
      </c>
      <c r="G108" s="15">
        <f>'Values-Valeurs'!E105</f>
        <v>0</v>
      </c>
      <c r="H108" s="12">
        <f t="shared" si="14"/>
        <v>0</v>
      </c>
      <c r="I108" s="12">
        <f t="shared" si="15"/>
        <v>0</v>
      </c>
      <c r="J108" s="13" t="e">
        <f t="shared" si="22"/>
        <v>#DIV/0!</v>
      </c>
      <c r="K108" s="13" t="e">
        <f t="shared" si="23"/>
        <v>#DIV/0!</v>
      </c>
      <c r="L108" s="14" t="e">
        <f>VLOOKUP(B108,'Table 6'!$A$2:$P$267,16,FALSE)</f>
        <v>#N/A</v>
      </c>
      <c r="M108" s="19" t="str">
        <f t="shared" si="18"/>
        <v/>
      </c>
      <c r="N108" s="19" t="str">
        <f t="shared" si="16"/>
        <v/>
      </c>
      <c r="O108" s="20" t="e">
        <f>HLOOKUP($Q$1,'Table 6'!$A$2:$P$267,B108,FALSE)</f>
        <v>#REF!</v>
      </c>
      <c r="P108" s="19" t="str">
        <f t="shared" si="19"/>
        <v/>
      </c>
      <c r="Q108" s="19" t="str">
        <f t="shared" si="17"/>
        <v/>
      </c>
    </row>
    <row r="109" spans="1:17" s="50" customFormat="1" ht="14.25" customHeight="1" x14ac:dyDescent="0.35">
      <c r="A109" s="52" t="str">
        <f>IF('Values-Valeurs'!A106="","",'Values-Valeurs'!A106)</f>
        <v/>
      </c>
      <c r="B109" s="49" t="e">
        <f>VLOOKUP(A109,Variables!$A:$D,2,FALSE)</f>
        <v>#N/A</v>
      </c>
      <c r="C109" s="59" t="e">
        <f>VLOOKUP(A109,Variables!$A:$D,3,FALSE)</f>
        <v>#N/A</v>
      </c>
      <c r="D109" s="15">
        <f>'Values-Valeurs'!B106</f>
        <v>0</v>
      </c>
      <c r="E109" s="15">
        <f>'Values-Valeurs'!C106</f>
        <v>0</v>
      </c>
      <c r="F109" s="15">
        <f>'Values-Valeurs'!D106</f>
        <v>0</v>
      </c>
      <c r="G109" s="15">
        <f>'Values-Valeurs'!E106</f>
        <v>0</v>
      </c>
      <c r="H109" s="12">
        <f t="shared" si="14"/>
        <v>0</v>
      </c>
      <c r="I109" s="12">
        <f t="shared" si="15"/>
        <v>0</v>
      </c>
      <c r="J109" s="13" t="e">
        <f t="shared" si="22"/>
        <v>#DIV/0!</v>
      </c>
      <c r="K109" s="13" t="e">
        <f t="shared" si="23"/>
        <v>#DIV/0!</v>
      </c>
      <c r="L109" s="14" t="e">
        <f>VLOOKUP(B109,'Table 6'!$A$2:$P$267,16,FALSE)</f>
        <v>#N/A</v>
      </c>
      <c r="M109" s="19" t="str">
        <f t="shared" si="18"/>
        <v/>
      </c>
      <c r="N109" s="19" t="str">
        <f t="shared" si="16"/>
        <v/>
      </c>
      <c r="O109" s="20" t="e">
        <f>HLOOKUP($Q$1,'Table 6'!$A$2:$P$267,B109,FALSE)</f>
        <v>#REF!</v>
      </c>
      <c r="P109" s="19" t="str">
        <f t="shared" si="19"/>
        <v/>
      </c>
      <c r="Q109" s="19" t="str">
        <f t="shared" si="17"/>
        <v/>
      </c>
    </row>
    <row r="110" spans="1:17" s="50" customFormat="1" ht="14.25" customHeight="1" x14ac:dyDescent="0.35">
      <c r="A110" s="52" t="str">
        <f>IF('Values-Valeurs'!A107="","",'Values-Valeurs'!A107)</f>
        <v/>
      </c>
      <c r="B110" s="49" t="e">
        <f>VLOOKUP(A110,Variables!$A:$D,2,FALSE)</f>
        <v>#N/A</v>
      </c>
      <c r="C110" s="59" t="e">
        <f>VLOOKUP(A110,Variables!$A:$D,3,FALSE)</f>
        <v>#N/A</v>
      </c>
      <c r="D110" s="15">
        <f>'Values-Valeurs'!B107</f>
        <v>0</v>
      </c>
      <c r="E110" s="15">
        <f>'Values-Valeurs'!C107</f>
        <v>0</v>
      </c>
      <c r="F110" s="15">
        <f>'Values-Valeurs'!D107</f>
        <v>0</v>
      </c>
      <c r="G110" s="15">
        <f>'Values-Valeurs'!E107</f>
        <v>0</v>
      </c>
      <c r="H110" s="12">
        <f t="shared" si="14"/>
        <v>0</v>
      </c>
      <c r="I110" s="12">
        <f t="shared" si="15"/>
        <v>0</v>
      </c>
      <c r="J110" s="13" t="e">
        <f t="shared" si="22"/>
        <v>#DIV/0!</v>
      </c>
      <c r="K110" s="13" t="e">
        <f t="shared" si="23"/>
        <v>#DIV/0!</v>
      </c>
      <c r="L110" s="14" t="e">
        <f>VLOOKUP(B110,'Table 6'!$A$2:$P$267,16,FALSE)</f>
        <v>#N/A</v>
      </c>
      <c r="M110" s="19" t="str">
        <f t="shared" si="18"/>
        <v/>
      </c>
      <c r="N110" s="19" t="str">
        <f t="shared" si="16"/>
        <v/>
      </c>
      <c r="O110" s="20" t="e">
        <f>HLOOKUP($Q$1,'Table 6'!$A$2:$P$267,B110,FALSE)</f>
        <v>#REF!</v>
      </c>
      <c r="P110" s="19" t="str">
        <f t="shared" si="19"/>
        <v/>
      </c>
      <c r="Q110" s="19" t="str">
        <f t="shared" si="17"/>
        <v/>
      </c>
    </row>
    <row r="111" spans="1:17" s="50" customFormat="1" ht="14.25" customHeight="1" x14ac:dyDescent="0.35">
      <c r="A111" s="52" t="str">
        <f>IF('Values-Valeurs'!A108="","",'Values-Valeurs'!A108)</f>
        <v/>
      </c>
      <c r="B111" s="49" t="e">
        <f>VLOOKUP(A111,Variables!$A:$D,2,FALSE)</f>
        <v>#N/A</v>
      </c>
      <c r="C111" s="59" t="e">
        <f>VLOOKUP(A111,Variables!$A:$D,3,FALSE)</f>
        <v>#N/A</v>
      </c>
      <c r="D111" s="15">
        <f>'Values-Valeurs'!B108</f>
        <v>0</v>
      </c>
      <c r="E111" s="15">
        <f>'Values-Valeurs'!C108</f>
        <v>0</v>
      </c>
      <c r="F111" s="15">
        <f>'Values-Valeurs'!D108</f>
        <v>0</v>
      </c>
      <c r="G111" s="15">
        <f>'Values-Valeurs'!E108</f>
        <v>0</v>
      </c>
      <c r="H111" s="12">
        <f t="shared" si="14"/>
        <v>0</v>
      </c>
      <c r="I111" s="12">
        <f t="shared" si="15"/>
        <v>0</v>
      </c>
      <c r="J111" s="13" t="e">
        <f t="shared" si="22"/>
        <v>#DIV/0!</v>
      </c>
      <c r="K111" s="13" t="e">
        <f t="shared" si="23"/>
        <v>#DIV/0!</v>
      </c>
      <c r="L111" s="14" t="e">
        <f>VLOOKUP(B111,'Table 6'!$A$2:$P$267,16,FALSE)</f>
        <v>#N/A</v>
      </c>
      <c r="M111" s="19" t="str">
        <f t="shared" si="18"/>
        <v/>
      </c>
      <c r="N111" s="19" t="str">
        <f t="shared" si="16"/>
        <v/>
      </c>
      <c r="O111" s="20" t="e">
        <f>HLOOKUP($Q$1,'Table 6'!$A$2:$P$267,B111,FALSE)</f>
        <v>#REF!</v>
      </c>
      <c r="P111" s="19" t="str">
        <f t="shared" si="19"/>
        <v/>
      </c>
      <c r="Q111" s="19" t="str">
        <f t="shared" si="17"/>
        <v/>
      </c>
    </row>
    <row r="112" spans="1:17" s="50" customFormat="1" ht="14.25" customHeight="1" x14ac:dyDescent="0.35">
      <c r="A112" s="52" t="str">
        <f>IF('Values-Valeurs'!A109="","",'Values-Valeurs'!A109)</f>
        <v/>
      </c>
      <c r="B112" s="49" t="e">
        <f>VLOOKUP(A112,Variables!$A:$D,2,FALSE)</f>
        <v>#N/A</v>
      </c>
      <c r="C112" s="59" t="e">
        <f>VLOOKUP(A112,Variables!$A:$D,3,FALSE)</f>
        <v>#N/A</v>
      </c>
      <c r="D112" s="15">
        <f>'Values-Valeurs'!B109</f>
        <v>0</v>
      </c>
      <c r="E112" s="15">
        <f>'Values-Valeurs'!C109</f>
        <v>0</v>
      </c>
      <c r="F112" s="15">
        <f>'Values-Valeurs'!D109</f>
        <v>0</v>
      </c>
      <c r="G112" s="15">
        <f>'Values-Valeurs'!E109</f>
        <v>0</v>
      </c>
      <c r="H112" s="12">
        <f t="shared" si="14"/>
        <v>0</v>
      </c>
      <c r="I112" s="12">
        <f t="shared" si="15"/>
        <v>0</v>
      </c>
      <c r="J112" s="13" t="e">
        <f t="shared" si="22"/>
        <v>#DIV/0!</v>
      </c>
      <c r="K112" s="13" t="e">
        <f t="shared" si="23"/>
        <v>#DIV/0!</v>
      </c>
      <c r="L112" s="14" t="e">
        <f>VLOOKUP(B112,'Table 6'!$A$2:$P$267,16,FALSE)</f>
        <v>#N/A</v>
      </c>
      <c r="M112" s="19" t="str">
        <f t="shared" si="18"/>
        <v/>
      </c>
      <c r="N112" s="19" t="str">
        <f t="shared" si="16"/>
        <v/>
      </c>
      <c r="O112" s="20" t="e">
        <f>HLOOKUP($Q$1,'Table 6'!$A$2:$P$267,B112,FALSE)</f>
        <v>#REF!</v>
      </c>
      <c r="P112" s="19" t="str">
        <f t="shared" si="19"/>
        <v/>
      </c>
      <c r="Q112" s="19" t="str">
        <f t="shared" si="17"/>
        <v/>
      </c>
    </row>
    <row r="113" spans="1:17" s="50" customFormat="1" ht="14.25" customHeight="1" x14ac:dyDescent="0.35">
      <c r="A113" s="52" t="str">
        <f>IF('Values-Valeurs'!A110="","",'Values-Valeurs'!A110)</f>
        <v/>
      </c>
      <c r="B113" s="49" t="e">
        <f>VLOOKUP(A113,Variables!$A:$D,2,FALSE)</f>
        <v>#N/A</v>
      </c>
      <c r="C113" s="59" t="e">
        <f>VLOOKUP(A113,Variables!$A:$D,3,FALSE)</f>
        <v>#N/A</v>
      </c>
      <c r="D113" s="15">
        <f>'Values-Valeurs'!B110</f>
        <v>0</v>
      </c>
      <c r="E113" s="15">
        <f>'Values-Valeurs'!C110</f>
        <v>0</v>
      </c>
      <c r="F113" s="15">
        <f>'Values-Valeurs'!D110</f>
        <v>0</v>
      </c>
      <c r="G113" s="15">
        <f>'Values-Valeurs'!E110</f>
        <v>0</v>
      </c>
      <c r="H113" s="12">
        <f t="shared" si="14"/>
        <v>0</v>
      </c>
      <c r="I113" s="12">
        <f t="shared" si="15"/>
        <v>0</v>
      </c>
      <c r="J113" s="13" t="e">
        <f t="shared" si="22"/>
        <v>#DIV/0!</v>
      </c>
      <c r="K113" s="13" t="e">
        <f t="shared" si="23"/>
        <v>#DIV/0!</v>
      </c>
      <c r="L113" s="14" t="e">
        <f>VLOOKUP(B113,'Table 6'!$A$2:$P$267,16,FALSE)</f>
        <v>#N/A</v>
      </c>
      <c r="M113" s="19" t="str">
        <f t="shared" si="18"/>
        <v/>
      </c>
      <c r="N113" s="19" t="str">
        <f t="shared" si="16"/>
        <v/>
      </c>
      <c r="O113" s="20" t="e">
        <f>HLOOKUP($Q$1,'Table 6'!$A$2:$P$267,B113,FALSE)</f>
        <v>#REF!</v>
      </c>
      <c r="P113" s="19" t="str">
        <f t="shared" si="19"/>
        <v/>
      </c>
      <c r="Q113" s="19" t="str">
        <f t="shared" si="17"/>
        <v/>
      </c>
    </row>
    <row r="114" spans="1:17" s="50" customFormat="1" ht="14.25" customHeight="1" x14ac:dyDescent="0.35">
      <c r="A114" s="52" t="str">
        <f>IF('Values-Valeurs'!A111="","",'Values-Valeurs'!A111)</f>
        <v/>
      </c>
      <c r="B114" s="49" t="e">
        <f>VLOOKUP(A114,Variables!$A:$D,2,FALSE)</f>
        <v>#N/A</v>
      </c>
      <c r="C114" s="59" t="e">
        <f>VLOOKUP(A114,Variables!$A:$D,3,FALSE)</f>
        <v>#N/A</v>
      </c>
      <c r="D114" s="15">
        <f>'Values-Valeurs'!B111</f>
        <v>0</v>
      </c>
      <c r="E114" s="15">
        <f>'Values-Valeurs'!C111</f>
        <v>0</v>
      </c>
      <c r="F114" s="15">
        <f>'Values-Valeurs'!D111</f>
        <v>0</v>
      </c>
      <c r="G114" s="15">
        <f>'Values-Valeurs'!E111</f>
        <v>0</v>
      </c>
      <c r="H114" s="12">
        <f t="shared" si="14"/>
        <v>0</v>
      </c>
      <c r="I114" s="12">
        <f t="shared" si="15"/>
        <v>0</v>
      </c>
      <c r="J114" s="13" t="e">
        <f t="shared" si="22"/>
        <v>#DIV/0!</v>
      </c>
      <c r="K114" s="13" t="e">
        <f t="shared" si="23"/>
        <v>#DIV/0!</v>
      </c>
      <c r="L114" s="14" t="e">
        <f>VLOOKUP(B114,'Table 6'!$A$2:$P$267,16,FALSE)</f>
        <v>#N/A</v>
      </c>
      <c r="M114" s="19" t="str">
        <f t="shared" si="18"/>
        <v/>
      </c>
      <c r="N114" s="19" t="str">
        <f t="shared" si="16"/>
        <v/>
      </c>
      <c r="O114" s="20" t="e">
        <f>HLOOKUP($Q$1,'Table 6'!$A$2:$P$267,B114,FALSE)</f>
        <v>#REF!</v>
      </c>
      <c r="P114" s="19" t="str">
        <f t="shared" si="19"/>
        <v/>
      </c>
      <c r="Q114" s="19" t="str">
        <f t="shared" si="17"/>
        <v/>
      </c>
    </row>
    <row r="115" spans="1:17" s="50" customFormat="1" ht="14.25" customHeight="1" x14ac:dyDescent="0.35">
      <c r="A115" s="52" t="str">
        <f>IF('Values-Valeurs'!A112="","",'Values-Valeurs'!A112)</f>
        <v/>
      </c>
      <c r="B115" s="49" t="e">
        <f>VLOOKUP(A115,Variables!$A:$D,2,FALSE)</f>
        <v>#N/A</v>
      </c>
      <c r="C115" s="59" t="e">
        <f>VLOOKUP(A115,Variables!$A:$D,3,FALSE)</f>
        <v>#N/A</v>
      </c>
      <c r="D115" s="15">
        <f>'Values-Valeurs'!B112</f>
        <v>0</v>
      </c>
      <c r="E115" s="15">
        <f>'Values-Valeurs'!C112</f>
        <v>0</v>
      </c>
      <c r="F115" s="15">
        <f>'Values-Valeurs'!D112</f>
        <v>0</v>
      </c>
      <c r="G115" s="15">
        <f>'Values-Valeurs'!E112</f>
        <v>0</v>
      </c>
      <c r="H115" s="12">
        <f t="shared" si="14"/>
        <v>0</v>
      </c>
      <c r="I115" s="12">
        <f t="shared" si="15"/>
        <v>0</v>
      </c>
      <c r="J115" s="13" t="e">
        <f t="shared" ref="J115:J119" si="24">IF((COUNTA(D115)=0),0,(D115)/(D115+F115))</f>
        <v>#DIV/0!</v>
      </c>
      <c r="K115" s="13" t="e">
        <f t="shared" ref="K115:K119" si="25">IF((COUNTA(D115:E115)=0),0,(D115+E115)/(D115+E115+F115))</f>
        <v>#DIV/0!</v>
      </c>
      <c r="L115" s="14" t="e">
        <f>VLOOKUP(B115,'Table 6'!$A$2:$P$267,16,FALSE)</f>
        <v>#N/A</v>
      </c>
      <c r="M115" s="19" t="str">
        <f t="shared" si="18"/>
        <v/>
      </c>
      <c r="N115" s="19" t="str">
        <f t="shared" si="16"/>
        <v/>
      </c>
      <c r="O115" s="20" t="e">
        <f>HLOOKUP($Q$1,'Table 6'!$A$2:$P$267,B115,FALSE)</f>
        <v>#REF!</v>
      </c>
      <c r="P115" s="19" t="str">
        <f t="shared" si="19"/>
        <v/>
      </c>
      <c r="Q115" s="19" t="str">
        <f t="shared" si="17"/>
        <v/>
      </c>
    </row>
    <row r="116" spans="1:17" s="50" customFormat="1" ht="14.25" customHeight="1" x14ac:dyDescent="0.35">
      <c r="A116" s="52" t="str">
        <f>IF('Values-Valeurs'!A113="","",'Values-Valeurs'!A113)</f>
        <v/>
      </c>
      <c r="B116" s="49" t="e">
        <f>VLOOKUP(A116,Variables!$A:$D,2,FALSE)</f>
        <v>#N/A</v>
      </c>
      <c r="C116" s="59" t="e">
        <f>VLOOKUP(A116,Variables!$A:$D,3,FALSE)</f>
        <v>#N/A</v>
      </c>
      <c r="D116" s="15">
        <f>'Values-Valeurs'!B113</f>
        <v>0</v>
      </c>
      <c r="E116" s="15">
        <f>'Values-Valeurs'!C113</f>
        <v>0</v>
      </c>
      <c r="F116" s="15">
        <f>'Values-Valeurs'!D113</f>
        <v>0</v>
      </c>
      <c r="G116" s="15">
        <f>'Values-Valeurs'!E113</f>
        <v>0</v>
      </c>
      <c r="H116" s="12">
        <f t="shared" si="14"/>
        <v>0</v>
      </c>
      <c r="I116" s="12">
        <f t="shared" si="15"/>
        <v>0</v>
      </c>
      <c r="J116" s="13" t="e">
        <f t="shared" si="24"/>
        <v>#DIV/0!</v>
      </c>
      <c r="K116" s="13" t="e">
        <f t="shared" si="25"/>
        <v>#DIV/0!</v>
      </c>
      <c r="L116" s="14" t="e">
        <f>VLOOKUP(B116,'Table 6'!$A$2:$P$267,16,FALSE)</f>
        <v>#N/A</v>
      </c>
      <c r="M116" s="19" t="str">
        <f t="shared" si="18"/>
        <v/>
      </c>
      <c r="N116" s="19" t="str">
        <f t="shared" si="16"/>
        <v/>
      </c>
      <c r="O116" s="20" t="e">
        <f>HLOOKUP($Q$1,'Table 6'!$A$2:$P$267,B116,FALSE)</f>
        <v>#REF!</v>
      </c>
      <c r="P116" s="19" t="str">
        <f t="shared" si="19"/>
        <v/>
      </c>
      <c r="Q116" s="19" t="str">
        <f t="shared" si="17"/>
        <v/>
      </c>
    </row>
    <row r="117" spans="1:17" s="50" customFormat="1" ht="14.25" customHeight="1" x14ac:dyDescent="0.35">
      <c r="A117" s="52" t="str">
        <f>IF('Values-Valeurs'!A114="","",'Values-Valeurs'!A114)</f>
        <v/>
      </c>
      <c r="B117" s="49" t="e">
        <f>VLOOKUP(A117,Variables!$A:$D,2,FALSE)</f>
        <v>#N/A</v>
      </c>
      <c r="C117" s="59" t="e">
        <f>VLOOKUP(A117,Variables!$A:$D,3,FALSE)</f>
        <v>#N/A</v>
      </c>
      <c r="D117" s="15">
        <f>'Values-Valeurs'!B114</f>
        <v>0</v>
      </c>
      <c r="E117" s="15">
        <f>'Values-Valeurs'!C114</f>
        <v>0</v>
      </c>
      <c r="F117" s="15">
        <f>'Values-Valeurs'!D114</f>
        <v>0</v>
      </c>
      <c r="G117" s="15">
        <f>'Values-Valeurs'!E114</f>
        <v>0</v>
      </c>
      <c r="H117" s="12">
        <f t="shared" si="14"/>
        <v>0</v>
      </c>
      <c r="I117" s="12">
        <f t="shared" si="15"/>
        <v>0</v>
      </c>
      <c r="J117" s="13" t="e">
        <f t="shared" si="24"/>
        <v>#DIV/0!</v>
      </c>
      <c r="K117" s="13" t="e">
        <f t="shared" si="25"/>
        <v>#DIV/0!</v>
      </c>
      <c r="L117" s="14" t="e">
        <f>VLOOKUP(B117,'Table 6'!$A$2:$P$267,16,FALSE)</f>
        <v>#N/A</v>
      </c>
      <c r="M117" s="19" t="str">
        <f t="shared" si="18"/>
        <v/>
      </c>
      <c r="N117" s="19" t="str">
        <f t="shared" si="16"/>
        <v/>
      </c>
      <c r="O117" s="20" t="e">
        <f>HLOOKUP($Q$1,'Table 6'!$A$2:$P$267,B117,FALSE)</f>
        <v>#REF!</v>
      </c>
      <c r="P117" s="19" t="str">
        <f t="shared" si="19"/>
        <v/>
      </c>
      <c r="Q117" s="19" t="str">
        <f t="shared" si="17"/>
        <v/>
      </c>
    </row>
    <row r="118" spans="1:17" s="50" customFormat="1" ht="14.25" customHeight="1" x14ac:dyDescent="0.35">
      <c r="A118" s="52" t="str">
        <f>IF('Values-Valeurs'!A115="","",'Values-Valeurs'!A115)</f>
        <v/>
      </c>
      <c r="B118" s="49" t="e">
        <f>VLOOKUP(A118,Variables!$A:$D,2,FALSE)</f>
        <v>#N/A</v>
      </c>
      <c r="C118" s="59" t="e">
        <f>VLOOKUP(A118,Variables!$A:$D,3,FALSE)</f>
        <v>#N/A</v>
      </c>
      <c r="D118" s="15">
        <f>'Values-Valeurs'!B115</f>
        <v>0</v>
      </c>
      <c r="E118" s="15">
        <f>'Values-Valeurs'!C115</f>
        <v>0</v>
      </c>
      <c r="F118" s="15">
        <f>'Values-Valeurs'!D115</f>
        <v>0</v>
      </c>
      <c r="G118" s="15">
        <f>'Values-Valeurs'!E115</f>
        <v>0</v>
      </c>
      <c r="H118" s="12">
        <f t="shared" si="14"/>
        <v>0</v>
      </c>
      <c r="I118" s="12">
        <f t="shared" si="15"/>
        <v>0</v>
      </c>
      <c r="J118" s="13" t="e">
        <f t="shared" si="24"/>
        <v>#DIV/0!</v>
      </c>
      <c r="K118" s="13" t="e">
        <f t="shared" si="25"/>
        <v>#DIV/0!</v>
      </c>
      <c r="L118" s="14" t="e">
        <f>VLOOKUP(B118,'Table 6'!$A$2:$P$267,16,FALSE)</f>
        <v>#N/A</v>
      </c>
      <c r="M118" s="19" t="str">
        <f t="shared" si="18"/>
        <v/>
      </c>
      <c r="N118" s="19" t="str">
        <f t="shared" si="16"/>
        <v/>
      </c>
      <c r="O118" s="20" t="e">
        <f>HLOOKUP($Q$1,'Table 6'!$A$2:$P$267,B118,FALSE)</f>
        <v>#REF!</v>
      </c>
      <c r="P118" s="19" t="str">
        <f t="shared" si="19"/>
        <v/>
      </c>
      <c r="Q118" s="19" t="str">
        <f t="shared" si="17"/>
        <v/>
      </c>
    </row>
    <row r="119" spans="1:17" s="50" customFormat="1" ht="14.25" customHeight="1" x14ac:dyDescent="0.35">
      <c r="A119" s="52" t="str">
        <f>IF('Values-Valeurs'!A116="","",'Values-Valeurs'!A116)</f>
        <v/>
      </c>
      <c r="B119" s="49" t="e">
        <f>VLOOKUP(A119,Variables!$A:$D,2,FALSE)</f>
        <v>#N/A</v>
      </c>
      <c r="C119" s="59" t="e">
        <f>VLOOKUP(A119,Variables!$A:$D,3,FALSE)</f>
        <v>#N/A</v>
      </c>
      <c r="D119" s="15">
        <f>'Values-Valeurs'!B116</f>
        <v>0</v>
      </c>
      <c r="E119" s="15">
        <f>'Values-Valeurs'!C116</f>
        <v>0</v>
      </c>
      <c r="F119" s="15">
        <f>'Values-Valeurs'!D116</f>
        <v>0</v>
      </c>
      <c r="G119" s="15">
        <f>'Values-Valeurs'!E116</f>
        <v>0</v>
      </c>
      <c r="H119" s="12">
        <f t="shared" si="14"/>
        <v>0</v>
      </c>
      <c r="I119" s="12">
        <f t="shared" si="15"/>
        <v>0</v>
      </c>
      <c r="J119" s="13" t="e">
        <f t="shared" si="24"/>
        <v>#DIV/0!</v>
      </c>
      <c r="K119" s="13" t="e">
        <f t="shared" si="25"/>
        <v>#DIV/0!</v>
      </c>
      <c r="L119" s="14" t="e">
        <f>VLOOKUP(B119,'Table 6'!$A$2:$P$267,16,FALSE)</f>
        <v>#N/A</v>
      </c>
      <c r="M119" s="19" t="str">
        <f t="shared" si="18"/>
        <v/>
      </c>
      <c r="N119" s="19" t="str">
        <f t="shared" si="16"/>
        <v/>
      </c>
      <c r="O119" s="20" t="e">
        <f>HLOOKUP($Q$1,'Table 6'!$A$2:$P$267,B119,FALSE)</f>
        <v>#REF!</v>
      </c>
      <c r="P119" s="19" t="str">
        <f t="shared" si="19"/>
        <v/>
      </c>
      <c r="Q119" s="19" t="str">
        <f t="shared" si="17"/>
        <v/>
      </c>
    </row>
    <row r="120" spans="1:17" s="50" customFormat="1" ht="14.25" customHeight="1" x14ac:dyDescent="0.35">
      <c r="A120" s="52" t="str">
        <f>IF('Values-Valeurs'!A117="","",'Values-Valeurs'!A117)</f>
        <v/>
      </c>
      <c r="B120" s="49" t="e">
        <f>VLOOKUP(A120,Variables!$A:$D,2,FALSE)</f>
        <v>#N/A</v>
      </c>
      <c r="C120" s="59" t="e">
        <f>VLOOKUP(A120,Variables!$A:$D,3,FALSE)</f>
        <v>#N/A</v>
      </c>
      <c r="D120" s="15">
        <f>'Values-Valeurs'!B117</f>
        <v>0</v>
      </c>
      <c r="E120" s="15">
        <f>'Values-Valeurs'!C117</f>
        <v>0</v>
      </c>
      <c r="F120" s="15">
        <f>'Values-Valeurs'!D117</f>
        <v>0</v>
      </c>
      <c r="G120" s="15">
        <f>'Values-Valeurs'!E117</f>
        <v>0</v>
      </c>
      <c r="H120" s="12">
        <f t="shared" si="14"/>
        <v>0</v>
      </c>
      <c r="I120" s="12">
        <f t="shared" si="15"/>
        <v>0</v>
      </c>
      <c r="J120" s="13" t="e">
        <f t="shared" ref="J120:J130" si="26">IF((COUNTA(D120)=0),0,(D120)/(D120+F120))</f>
        <v>#DIV/0!</v>
      </c>
      <c r="K120" s="13" t="e">
        <f t="shared" ref="K120:K130" si="27">IF((COUNTA(D120:E120)=0),0,(D120+E120)/(D120+E120+F120))</f>
        <v>#DIV/0!</v>
      </c>
      <c r="L120" s="14" t="e">
        <f>VLOOKUP(B120,'Table 6'!$A$2:$P$267,16,FALSE)</f>
        <v>#N/A</v>
      </c>
      <c r="M120" s="19" t="str">
        <f t="shared" si="18"/>
        <v/>
      </c>
      <c r="N120" s="19" t="str">
        <f t="shared" si="16"/>
        <v/>
      </c>
      <c r="O120" s="20" t="e">
        <f>HLOOKUP($Q$1,'Table 6'!$A$2:$P$267,B120,FALSE)</f>
        <v>#REF!</v>
      </c>
      <c r="P120" s="19" t="str">
        <f t="shared" si="19"/>
        <v/>
      </c>
      <c r="Q120" s="19" t="str">
        <f t="shared" si="17"/>
        <v/>
      </c>
    </row>
    <row r="121" spans="1:17" s="50" customFormat="1" ht="14.25" customHeight="1" x14ac:dyDescent="0.35">
      <c r="A121" s="52" t="str">
        <f>IF('Values-Valeurs'!A118="","",'Values-Valeurs'!A118)</f>
        <v/>
      </c>
      <c r="B121" s="49" t="e">
        <f>VLOOKUP(A121,Variables!$A:$D,2,FALSE)</f>
        <v>#N/A</v>
      </c>
      <c r="C121" s="59" t="e">
        <f>VLOOKUP(A121,Variables!$A:$D,3,FALSE)</f>
        <v>#N/A</v>
      </c>
      <c r="D121" s="15">
        <f>'Values-Valeurs'!B118</f>
        <v>0</v>
      </c>
      <c r="E121" s="15">
        <f>'Values-Valeurs'!C118</f>
        <v>0</v>
      </c>
      <c r="F121" s="15">
        <f>'Values-Valeurs'!D118</f>
        <v>0</v>
      </c>
      <c r="G121" s="15">
        <f>'Values-Valeurs'!E118</f>
        <v>0</v>
      </c>
      <c r="H121" s="12">
        <f t="shared" si="14"/>
        <v>0</v>
      </c>
      <c r="I121" s="12">
        <f t="shared" si="15"/>
        <v>0</v>
      </c>
      <c r="J121" s="13" t="e">
        <f t="shared" si="26"/>
        <v>#DIV/0!</v>
      </c>
      <c r="K121" s="13" t="e">
        <f t="shared" si="27"/>
        <v>#DIV/0!</v>
      </c>
      <c r="L121" s="14" t="e">
        <f>VLOOKUP(B121,'Table 6'!$A$2:$P$267,16,FALSE)</f>
        <v>#N/A</v>
      </c>
      <c r="M121" s="19" t="str">
        <f t="shared" si="18"/>
        <v/>
      </c>
      <c r="N121" s="19" t="str">
        <f t="shared" si="16"/>
        <v/>
      </c>
      <c r="O121" s="20" t="e">
        <f>HLOOKUP($Q$1,'Table 6'!$A$2:$P$267,B121,FALSE)</f>
        <v>#REF!</v>
      </c>
      <c r="P121" s="19" t="str">
        <f t="shared" si="19"/>
        <v/>
      </c>
      <c r="Q121" s="19" t="str">
        <f t="shared" si="17"/>
        <v/>
      </c>
    </row>
    <row r="122" spans="1:17" s="50" customFormat="1" ht="14.25" customHeight="1" x14ac:dyDescent="0.35">
      <c r="A122" s="52" t="str">
        <f>IF('Values-Valeurs'!A119="","",'Values-Valeurs'!A119)</f>
        <v/>
      </c>
      <c r="B122" s="49" t="e">
        <f>VLOOKUP(A122,Variables!$A:$D,2,FALSE)</f>
        <v>#N/A</v>
      </c>
      <c r="C122" s="59" t="e">
        <f>VLOOKUP(A122,Variables!$A:$D,3,FALSE)</f>
        <v>#N/A</v>
      </c>
      <c r="D122" s="15">
        <f>'Values-Valeurs'!B119</f>
        <v>0</v>
      </c>
      <c r="E122" s="15">
        <f>'Values-Valeurs'!C119</f>
        <v>0</v>
      </c>
      <c r="F122" s="15">
        <f>'Values-Valeurs'!D119</f>
        <v>0</v>
      </c>
      <c r="G122" s="15">
        <f>'Values-Valeurs'!E119</f>
        <v>0</v>
      </c>
      <c r="H122" s="12">
        <f t="shared" si="14"/>
        <v>0</v>
      </c>
      <c r="I122" s="12">
        <f t="shared" si="15"/>
        <v>0</v>
      </c>
      <c r="J122" s="13" t="e">
        <f t="shared" si="26"/>
        <v>#DIV/0!</v>
      </c>
      <c r="K122" s="13" t="e">
        <f t="shared" si="27"/>
        <v>#DIV/0!</v>
      </c>
      <c r="L122" s="14" t="e">
        <f>VLOOKUP(B122,'Table 6'!$A$2:$P$267,16,FALSE)</f>
        <v>#N/A</v>
      </c>
      <c r="M122" s="19" t="str">
        <f t="shared" si="18"/>
        <v/>
      </c>
      <c r="N122" s="19" t="str">
        <f t="shared" si="16"/>
        <v/>
      </c>
      <c r="O122" s="20" t="e">
        <f>HLOOKUP($Q$1,'Table 6'!$A$2:$P$267,B122,FALSE)</f>
        <v>#REF!</v>
      </c>
      <c r="P122" s="19" t="str">
        <f t="shared" si="19"/>
        <v/>
      </c>
      <c r="Q122" s="19" t="str">
        <f t="shared" si="17"/>
        <v/>
      </c>
    </row>
    <row r="123" spans="1:17" s="50" customFormat="1" ht="14.25" customHeight="1" x14ac:dyDescent="0.35">
      <c r="A123" s="52" t="str">
        <f>IF('Values-Valeurs'!A120="","",'Values-Valeurs'!A120)</f>
        <v/>
      </c>
      <c r="B123" s="49" t="e">
        <f>VLOOKUP(A123,Variables!$A:$D,2,FALSE)</f>
        <v>#N/A</v>
      </c>
      <c r="C123" s="59" t="e">
        <f>VLOOKUP(A123,Variables!$A:$D,3,FALSE)</f>
        <v>#N/A</v>
      </c>
      <c r="D123" s="15">
        <f>'Values-Valeurs'!B120</f>
        <v>0</v>
      </c>
      <c r="E123" s="15">
        <f>'Values-Valeurs'!C120</f>
        <v>0</v>
      </c>
      <c r="F123" s="15">
        <f>'Values-Valeurs'!D120</f>
        <v>0</v>
      </c>
      <c r="G123" s="15">
        <f>'Values-Valeurs'!E120</f>
        <v>0</v>
      </c>
      <c r="H123" s="12">
        <f t="shared" si="14"/>
        <v>0</v>
      </c>
      <c r="I123" s="12">
        <f t="shared" si="15"/>
        <v>0</v>
      </c>
      <c r="J123" s="13" t="e">
        <f t="shared" si="26"/>
        <v>#DIV/0!</v>
      </c>
      <c r="K123" s="13" t="e">
        <f t="shared" si="27"/>
        <v>#DIV/0!</v>
      </c>
      <c r="L123" s="14" t="e">
        <f>VLOOKUP(B123,'Table 6'!$A$2:$P$267,16,FALSE)</f>
        <v>#N/A</v>
      </c>
      <c r="M123" s="19" t="str">
        <f t="shared" si="18"/>
        <v/>
      </c>
      <c r="N123" s="19" t="str">
        <f t="shared" si="16"/>
        <v/>
      </c>
      <c r="O123" s="20" t="e">
        <f>HLOOKUP($Q$1,'Table 6'!$A$2:$P$267,B123,FALSE)</f>
        <v>#REF!</v>
      </c>
      <c r="P123" s="19" t="str">
        <f t="shared" si="19"/>
        <v/>
      </c>
      <c r="Q123" s="19" t="str">
        <f t="shared" si="17"/>
        <v/>
      </c>
    </row>
    <row r="124" spans="1:17" s="50" customFormat="1" ht="14.25" customHeight="1" x14ac:dyDescent="0.35">
      <c r="A124" s="52" t="str">
        <f>IF('Values-Valeurs'!A121="","",'Values-Valeurs'!A121)</f>
        <v/>
      </c>
      <c r="B124" s="49" t="e">
        <f>VLOOKUP(A124,Variables!$A:$D,2,FALSE)</f>
        <v>#N/A</v>
      </c>
      <c r="C124" s="59" t="e">
        <f>VLOOKUP(A124,Variables!$A:$D,3,FALSE)</f>
        <v>#N/A</v>
      </c>
      <c r="D124" s="15">
        <f>'Values-Valeurs'!B121</f>
        <v>0</v>
      </c>
      <c r="E124" s="15">
        <f>'Values-Valeurs'!C121</f>
        <v>0</v>
      </c>
      <c r="F124" s="15">
        <f>'Values-Valeurs'!D121</f>
        <v>0</v>
      </c>
      <c r="G124" s="15">
        <f>'Values-Valeurs'!E121</f>
        <v>0</v>
      </c>
      <c r="H124" s="12">
        <f t="shared" si="14"/>
        <v>0</v>
      </c>
      <c r="I124" s="12">
        <f t="shared" si="15"/>
        <v>0</v>
      </c>
      <c r="J124" s="13" t="e">
        <f t="shared" si="26"/>
        <v>#DIV/0!</v>
      </c>
      <c r="K124" s="13" t="e">
        <f t="shared" si="27"/>
        <v>#DIV/0!</v>
      </c>
      <c r="L124" s="14" t="e">
        <f>VLOOKUP(B124,'Table 6'!$A$2:$P$267,16,FALSE)</f>
        <v>#N/A</v>
      </c>
      <c r="M124" s="19" t="str">
        <f t="shared" si="18"/>
        <v/>
      </c>
      <c r="N124" s="19" t="str">
        <f t="shared" si="16"/>
        <v/>
      </c>
      <c r="O124" s="20" t="e">
        <f>HLOOKUP($Q$1,'Table 6'!$A$2:$P$267,B124,FALSE)</f>
        <v>#REF!</v>
      </c>
      <c r="P124" s="19" t="str">
        <f t="shared" si="19"/>
        <v/>
      </c>
      <c r="Q124" s="19" t="str">
        <f t="shared" si="17"/>
        <v/>
      </c>
    </row>
    <row r="125" spans="1:17" s="50" customFormat="1" ht="14.25" customHeight="1" x14ac:dyDescent="0.35">
      <c r="A125" s="52" t="str">
        <f>IF('Values-Valeurs'!A122="","",'Values-Valeurs'!A122)</f>
        <v/>
      </c>
      <c r="B125" s="49" t="e">
        <f>VLOOKUP(A125,Variables!$A:$D,2,FALSE)</f>
        <v>#N/A</v>
      </c>
      <c r="C125" s="59" t="e">
        <f>VLOOKUP(A125,Variables!$A:$D,3,FALSE)</f>
        <v>#N/A</v>
      </c>
      <c r="D125" s="15">
        <f>'Values-Valeurs'!B122</f>
        <v>0</v>
      </c>
      <c r="E125" s="15">
        <f>'Values-Valeurs'!C122</f>
        <v>0</v>
      </c>
      <c r="F125" s="15">
        <f>'Values-Valeurs'!D122</f>
        <v>0</v>
      </c>
      <c r="G125" s="15">
        <f>'Values-Valeurs'!E122</f>
        <v>0</v>
      </c>
      <c r="H125" s="12">
        <f t="shared" si="14"/>
        <v>0</v>
      </c>
      <c r="I125" s="12">
        <f t="shared" si="15"/>
        <v>0</v>
      </c>
      <c r="J125" s="13" t="e">
        <f t="shared" si="26"/>
        <v>#DIV/0!</v>
      </c>
      <c r="K125" s="13" t="e">
        <f t="shared" si="27"/>
        <v>#DIV/0!</v>
      </c>
      <c r="L125" s="14" t="e">
        <f>VLOOKUP(B125,'Table 6'!$A$2:$P$267,16,FALSE)</f>
        <v>#N/A</v>
      </c>
      <c r="M125" s="19" t="str">
        <f t="shared" si="18"/>
        <v/>
      </c>
      <c r="N125" s="19" t="str">
        <f t="shared" si="16"/>
        <v/>
      </c>
      <c r="O125" s="20" t="e">
        <f>HLOOKUP($Q$1,'Table 6'!$A$2:$P$267,B125,FALSE)</f>
        <v>#REF!</v>
      </c>
      <c r="P125" s="19" t="str">
        <f t="shared" si="19"/>
        <v/>
      </c>
      <c r="Q125" s="19" t="str">
        <f t="shared" si="17"/>
        <v/>
      </c>
    </row>
    <row r="126" spans="1:17" s="50" customFormat="1" ht="14.25" customHeight="1" x14ac:dyDescent="0.35">
      <c r="A126" s="52" t="str">
        <f>IF('Values-Valeurs'!A123="","",'Values-Valeurs'!A123)</f>
        <v/>
      </c>
      <c r="B126" s="49" t="e">
        <f>VLOOKUP(A126,Variables!$A:$D,2,FALSE)</f>
        <v>#N/A</v>
      </c>
      <c r="C126" s="59" t="e">
        <f>VLOOKUP(A126,Variables!$A:$D,3,FALSE)</f>
        <v>#N/A</v>
      </c>
      <c r="D126" s="15">
        <f>'Values-Valeurs'!B123</f>
        <v>0</v>
      </c>
      <c r="E126" s="15">
        <f>'Values-Valeurs'!C123</f>
        <v>0</v>
      </c>
      <c r="F126" s="15">
        <f>'Values-Valeurs'!D123</f>
        <v>0</v>
      </c>
      <c r="G126" s="15">
        <f>'Values-Valeurs'!E123</f>
        <v>0</v>
      </c>
      <c r="H126" s="12">
        <f t="shared" si="14"/>
        <v>0</v>
      </c>
      <c r="I126" s="12">
        <f t="shared" si="15"/>
        <v>0</v>
      </c>
      <c r="J126" s="13" t="e">
        <f t="shared" si="26"/>
        <v>#DIV/0!</v>
      </c>
      <c r="K126" s="13" t="e">
        <f t="shared" si="27"/>
        <v>#DIV/0!</v>
      </c>
      <c r="L126" s="14" t="e">
        <f>VLOOKUP(B126,'Table 6'!$A$2:$P$267,16,FALSE)</f>
        <v>#N/A</v>
      </c>
      <c r="M126" s="19" t="str">
        <f t="shared" si="18"/>
        <v/>
      </c>
      <c r="N126" s="19" t="str">
        <f t="shared" si="16"/>
        <v/>
      </c>
      <c r="O126" s="20" t="e">
        <f>HLOOKUP($Q$1,'Table 6'!$A$2:$P$267,B126,FALSE)</f>
        <v>#REF!</v>
      </c>
      <c r="P126" s="19" t="str">
        <f t="shared" si="19"/>
        <v/>
      </c>
      <c r="Q126" s="19" t="str">
        <f t="shared" si="17"/>
        <v/>
      </c>
    </row>
    <row r="127" spans="1:17" s="50" customFormat="1" ht="14.25" customHeight="1" x14ac:dyDescent="0.35">
      <c r="A127" s="52" t="str">
        <f>IF('Values-Valeurs'!A124="","",'Values-Valeurs'!A124)</f>
        <v/>
      </c>
      <c r="B127" s="49" t="e">
        <f>VLOOKUP(A127,Variables!$A:$D,2,FALSE)</f>
        <v>#N/A</v>
      </c>
      <c r="C127" s="59" t="e">
        <f>VLOOKUP(A127,Variables!$A:$D,3,FALSE)</f>
        <v>#N/A</v>
      </c>
      <c r="D127" s="15">
        <f>'Values-Valeurs'!B124</f>
        <v>0</v>
      </c>
      <c r="E127" s="15">
        <f>'Values-Valeurs'!C124</f>
        <v>0</v>
      </c>
      <c r="F127" s="15">
        <f>'Values-Valeurs'!D124</f>
        <v>0</v>
      </c>
      <c r="G127" s="15">
        <f>'Values-Valeurs'!E124</f>
        <v>0</v>
      </c>
      <c r="H127" s="12">
        <f t="shared" ref="H127:H184" si="28">D127+E127</f>
        <v>0</v>
      </c>
      <c r="I127" s="12">
        <f t="shared" ref="I127:I184" si="29">D127+E127+F127</f>
        <v>0</v>
      </c>
      <c r="J127" s="13" t="e">
        <f t="shared" si="26"/>
        <v>#DIV/0!</v>
      </c>
      <c r="K127" s="13" t="e">
        <f t="shared" si="27"/>
        <v>#DIV/0!</v>
      </c>
      <c r="L127" s="14" t="e">
        <f>VLOOKUP(B127,'Table 6'!$A$2:$P$267,16,FALSE)</f>
        <v>#N/A</v>
      </c>
      <c r="M127" s="19" t="str">
        <f t="shared" si="18"/>
        <v/>
      </c>
      <c r="N127" s="19" t="str">
        <f t="shared" ref="N127:N184" si="30">IF(I127=0,"",(IF(AND(M127&lt;=0.05,K127*100&gt;L127),"Alert",IF(AND(M127&lt;=0.05,K127*100&lt;L127),"protective",""))))</f>
        <v/>
      </c>
      <c r="O127" s="20" t="e">
        <f>HLOOKUP($Q$1,'Table 6'!$A$2:$P$267,B127,FALSE)</f>
        <v>#REF!</v>
      </c>
      <c r="P127" s="19" t="str">
        <f t="shared" si="19"/>
        <v/>
      </c>
      <c r="Q127" s="19" t="str">
        <f t="shared" ref="Q127:Q184" si="31">IF(I127=0,"",(IF(AND(P127&lt;=0.05,K127*100&gt;O127),"Alert",IF(AND(P127&lt;=0.05,K127*100&lt;O127),"protective",""))))</f>
        <v/>
      </c>
    </row>
    <row r="128" spans="1:17" s="50" customFormat="1" ht="14.25" customHeight="1" x14ac:dyDescent="0.35">
      <c r="A128" s="52" t="str">
        <f>IF('Values-Valeurs'!A125="","",'Values-Valeurs'!A125)</f>
        <v/>
      </c>
      <c r="B128" s="49" t="e">
        <f>VLOOKUP(A128,Variables!$A:$D,2,FALSE)</f>
        <v>#N/A</v>
      </c>
      <c r="C128" s="59" t="e">
        <f>VLOOKUP(A128,Variables!$A:$D,3,FALSE)</f>
        <v>#N/A</v>
      </c>
      <c r="D128" s="15">
        <f>'Values-Valeurs'!B125</f>
        <v>0</v>
      </c>
      <c r="E128" s="15">
        <f>'Values-Valeurs'!C125</f>
        <v>0</v>
      </c>
      <c r="F128" s="15">
        <f>'Values-Valeurs'!D125</f>
        <v>0</v>
      </c>
      <c r="G128" s="15">
        <f>'Values-Valeurs'!E125</f>
        <v>0</v>
      </c>
      <c r="H128" s="12">
        <f t="shared" si="28"/>
        <v>0</v>
      </c>
      <c r="I128" s="12">
        <f t="shared" si="29"/>
        <v>0</v>
      </c>
      <c r="J128" s="13" t="e">
        <f t="shared" si="26"/>
        <v>#DIV/0!</v>
      </c>
      <c r="K128" s="13" t="e">
        <f t="shared" si="27"/>
        <v>#DIV/0!</v>
      </c>
      <c r="L128" s="14" t="e">
        <f>VLOOKUP(B128,'Table 6'!$A$2:$P$267,16,FALSE)</f>
        <v>#N/A</v>
      </c>
      <c r="M128" s="19" t="str">
        <f t="shared" si="18"/>
        <v/>
      </c>
      <c r="N128" s="19" t="str">
        <f t="shared" si="30"/>
        <v/>
      </c>
      <c r="O128" s="20" t="e">
        <f>HLOOKUP($Q$1,'Table 6'!$A$2:$P$267,B128,FALSE)</f>
        <v>#REF!</v>
      </c>
      <c r="P128" s="19" t="str">
        <f t="shared" si="19"/>
        <v/>
      </c>
      <c r="Q128" s="19" t="str">
        <f t="shared" si="31"/>
        <v/>
      </c>
    </row>
    <row r="129" spans="1:17" s="50" customFormat="1" ht="14.25" customHeight="1" x14ac:dyDescent="0.35">
      <c r="A129" s="52" t="str">
        <f>IF('Values-Valeurs'!A126="","",'Values-Valeurs'!A126)</f>
        <v/>
      </c>
      <c r="B129" s="49" t="e">
        <f>VLOOKUP(A129,Variables!$A:$D,2,FALSE)</f>
        <v>#N/A</v>
      </c>
      <c r="C129" s="59" t="e">
        <f>VLOOKUP(A129,Variables!$A:$D,3,FALSE)</f>
        <v>#N/A</v>
      </c>
      <c r="D129" s="15">
        <f>'Values-Valeurs'!B126</f>
        <v>0</v>
      </c>
      <c r="E129" s="15">
        <f>'Values-Valeurs'!C126</f>
        <v>0</v>
      </c>
      <c r="F129" s="15">
        <f>'Values-Valeurs'!D126</f>
        <v>0</v>
      </c>
      <c r="G129" s="15">
        <f>'Values-Valeurs'!E126</f>
        <v>0</v>
      </c>
      <c r="H129" s="12">
        <f t="shared" si="28"/>
        <v>0</v>
      </c>
      <c r="I129" s="12">
        <f t="shared" si="29"/>
        <v>0</v>
      </c>
      <c r="J129" s="13" t="e">
        <f t="shared" si="26"/>
        <v>#DIV/0!</v>
      </c>
      <c r="K129" s="13" t="e">
        <f t="shared" si="27"/>
        <v>#DIV/0!</v>
      </c>
      <c r="L129" s="14" t="e">
        <f>VLOOKUP(B129,'Table 6'!$A$2:$P$267,16,FALSE)</f>
        <v>#N/A</v>
      </c>
      <c r="M129" s="19" t="str">
        <f t="shared" si="18"/>
        <v/>
      </c>
      <c r="N129" s="19" t="str">
        <f t="shared" si="30"/>
        <v/>
      </c>
      <c r="O129" s="20" t="e">
        <f>HLOOKUP($Q$1,'Table 6'!$A$2:$P$267,B129,FALSE)</f>
        <v>#REF!</v>
      </c>
      <c r="P129" s="19" t="str">
        <f t="shared" si="19"/>
        <v/>
      </c>
      <c r="Q129" s="19" t="str">
        <f t="shared" si="31"/>
        <v/>
      </c>
    </row>
    <row r="130" spans="1:17" s="50" customFormat="1" ht="14.25" customHeight="1" x14ac:dyDescent="0.35">
      <c r="A130" s="52" t="str">
        <f>IF('Values-Valeurs'!A127="","",'Values-Valeurs'!A127)</f>
        <v/>
      </c>
      <c r="B130" s="49" t="e">
        <f>VLOOKUP(A130,Variables!$A:$D,2,FALSE)</f>
        <v>#N/A</v>
      </c>
      <c r="C130" s="59" t="e">
        <f>VLOOKUP(A130,Variables!$A:$D,3,FALSE)</f>
        <v>#N/A</v>
      </c>
      <c r="D130" s="15">
        <f>'Values-Valeurs'!B127</f>
        <v>0</v>
      </c>
      <c r="E130" s="15">
        <f>'Values-Valeurs'!C127</f>
        <v>0</v>
      </c>
      <c r="F130" s="15">
        <f>'Values-Valeurs'!D127</f>
        <v>0</v>
      </c>
      <c r="G130" s="15">
        <f>'Values-Valeurs'!E127</f>
        <v>0</v>
      </c>
      <c r="H130" s="12">
        <f t="shared" si="28"/>
        <v>0</v>
      </c>
      <c r="I130" s="12">
        <f t="shared" si="29"/>
        <v>0</v>
      </c>
      <c r="J130" s="13" t="e">
        <f t="shared" si="26"/>
        <v>#DIV/0!</v>
      </c>
      <c r="K130" s="13" t="e">
        <f t="shared" si="27"/>
        <v>#DIV/0!</v>
      </c>
      <c r="L130" s="14" t="e">
        <f>VLOOKUP(B130,'Table 6'!$A$2:$P$267,16,FALSE)</f>
        <v>#N/A</v>
      </c>
      <c r="M130" s="19" t="str">
        <f t="shared" si="18"/>
        <v/>
      </c>
      <c r="N130" s="19" t="str">
        <f t="shared" si="30"/>
        <v/>
      </c>
      <c r="O130" s="20" t="e">
        <f>HLOOKUP($Q$1,'Table 6'!$A$2:$P$267,B130,FALSE)</f>
        <v>#REF!</v>
      </c>
      <c r="P130" s="19" t="str">
        <f t="shared" si="19"/>
        <v/>
      </c>
      <c r="Q130" s="19" t="str">
        <f t="shared" si="31"/>
        <v/>
      </c>
    </row>
    <row r="131" spans="1:17" s="50" customFormat="1" ht="14.25" customHeight="1" x14ac:dyDescent="0.35">
      <c r="A131" s="52" t="str">
        <f>IF('Values-Valeurs'!A128="","",'Values-Valeurs'!A128)</f>
        <v/>
      </c>
      <c r="B131" s="49" t="e">
        <f>VLOOKUP(A131,Variables!$A:$D,2,FALSE)</f>
        <v>#N/A</v>
      </c>
      <c r="C131" s="59" t="e">
        <f>VLOOKUP(A131,Variables!$A:$D,3,FALSE)</f>
        <v>#N/A</v>
      </c>
      <c r="D131" s="15">
        <f>'Values-Valeurs'!B128</f>
        <v>0</v>
      </c>
      <c r="E131" s="15">
        <f>'Values-Valeurs'!C128</f>
        <v>0</v>
      </c>
      <c r="F131" s="15">
        <f>'Values-Valeurs'!D128</f>
        <v>0</v>
      </c>
      <c r="G131" s="15">
        <f>'Values-Valeurs'!E128</f>
        <v>0</v>
      </c>
      <c r="H131" s="12">
        <f t="shared" si="28"/>
        <v>0</v>
      </c>
      <c r="I131" s="12">
        <f t="shared" si="29"/>
        <v>0</v>
      </c>
      <c r="J131" s="13" t="e">
        <f t="shared" ref="J131:J139" si="32">IF((COUNTA(D131)=0),0,(D131)/(D131+F131))</f>
        <v>#DIV/0!</v>
      </c>
      <c r="K131" s="13" t="e">
        <f t="shared" ref="K131:K139" si="33">IF((COUNTA(D131:E131)=0),0,(D131+E131)/(D131+E131+F131))</f>
        <v>#DIV/0!</v>
      </c>
      <c r="L131" s="14" t="e">
        <f>VLOOKUP(B131,'Table 6'!$A$2:$P$267,16,FALSE)</f>
        <v>#N/A</v>
      </c>
      <c r="M131" s="19" t="str">
        <f t="shared" si="18"/>
        <v/>
      </c>
      <c r="N131" s="19" t="str">
        <f t="shared" si="30"/>
        <v/>
      </c>
      <c r="O131" s="20" t="e">
        <f>HLOOKUP($Q$1,'Table 6'!$A$2:$P$267,B131,FALSE)</f>
        <v>#REF!</v>
      </c>
      <c r="P131" s="19" t="str">
        <f t="shared" si="19"/>
        <v/>
      </c>
      <c r="Q131" s="19" t="str">
        <f t="shared" si="31"/>
        <v/>
      </c>
    </row>
    <row r="132" spans="1:17" s="50" customFormat="1" ht="14.25" customHeight="1" x14ac:dyDescent="0.35">
      <c r="A132" s="52" t="str">
        <f>IF('Values-Valeurs'!A129="","",'Values-Valeurs'!A129)</f>
        <v/>
      </c>
      <c r="B132" s="49" t="e">
        <f>VLOOKUP(A132,Variables!$A:$D,2,FALSE)</f>
        <v>#N/A</v>
      </c>
      <c r="C132" s="59" t="e">
        <f>VLOOKUP(A132,Variables!$A:$D,3,FALSE)</f>
        <v>#N/A</v>
      </c>
      <c r="D132" s="15">
        <f>'Values-Valeurs'!B129</f>
        <v>0</v>
      </c>
      <c r="E132" s="15">
        <f>'Values-Valeurs'!C129</f>
        <v>0</v>
      </c>
      <c r="F132" s="15">
        <f>'Values-Valeurs'!D129</f>
        <v>0</v>
      </c>
      <c r="G132" s="15">
        <f>'Values-Valeurs'!E129</f>
        <v>0</v>
      </c>
      <c r="H132" s="12">
        <f t="shared" si="28"/>
        <v>0</v>
      </c>
      <c r="I132" s="12">
        <f t="shared" si="29"/>
        <v>0</v>
      </c>
      <c r="J132" s="13" t="e">
        <f t="shared" si="32"/>
        <v>#DIV/0!</v>
      </c>
      <c r="K132" s="13" t="e">
        <f t="shared" si="33"/>
        <v>#DIV/0!</v>
      </c>
      <c r="L132" s="14" t="e">
        <f>VLOOKUP(B132,'Table 6'!$A$2:$P$267,16,FALSE)</f>
        <v>#N/A</v>
      </c>
      <c r="M132" s="19" t="str">
        <f t="shared" si="18"/>
        <v/>
      </c>
      <c r="N132" s="19" t="str">
        <f t="shared" si="30"/>
        <v/>
      </c>
      <c r="O132" s="20" t="e">
        <f>HLOOKUP($Q$1,'Table 6'!$A$2:$P$267,B132,FALSE)</f>
        <v>#REF!</v>
      </c>
      <c r="P132" s="19" t="str">
        <f t="shared" si="19"/>
        <v/>
      </c>
      <c r="Q132" s="19" t="str">
        <f t="shared" si="31"/>
        <v/>
      </c>
    </row>
    <row r="133" spans="1:17" s="50" customFormat="1" ht="14.25" customHeight="1" x14ac:dyDescent="0.35">
      <c r="A133" s="52" t="str">
        <f>IF('Values-Valeurs'!A130="","",'Values-Valeurs'!A130)</f>
        <v/>
      </c>
      <c r="B133" s="49" t="e">
        <f>VLOOKUP(A133,Variables!$A:$D,2,FALSE)</f>
        <v>#N/A</v>
      </c>
      <c r="C133" s="59" t="e">
        <f>VLOOKUP(A133,Variables!$A:$D,3,FALSE)</f>
        <v>#N/A</v>
      </c>
      <c r="D133" s="15">
        <f>'Values-Valeurs'!B130</f>
        <v>0</v>
      </c>
      <c r="E133" s="15">
        <f>'Values-Valeurs'!C130</f>
        <v>0</v>
      </c>
      <c r="F133" s="15">
        <f>'Values-Valeurs'!D130</f>
        <v>0</v>
      </c>
      <c r="G133" s="15">
        <f>'Values-Valeurs'!E130</f>
        <v>0</v>
      </c>
      <c r="H133" s="12">
        <f t="shared" si="28"/>
        <v>0</v>
      </c>
      <c r="I133" s="12">
        <f t="shared" si="29"/>
        <v>0</v>
      </c>
      <c r="J133" s="13" t="e">
        <f t="shared" si="32"/>
        <v>#DIV/0!</v>
      </c>
      <c r="K133" s="13" t="e">
        <f t="shared" si="33"/>
        <v>#DIV/0!</v>
      </c>
      <c r="L133" s="14" t="e">
        <f>VLOOKUP(B133,'Table 6'!$A$2:$P$267,16,FALSE)</f>
        <v>#N/A</v>
      </c>
      <c r="M133" s="19" t="str">
        <f t="shared" si="18"/>
        <v/>
      </c>
      <c r="N133" s="19" t="str">
        <f t="shared" si="30"/>
        <v/>
      </c>
      <c r="O133" s="20" t="e">
        <f>HLOOKUP($Q$1,'Table 6'!$A$2:$P$267,B133,FALSE)</f>
        <v>#REF!</v>
      </c>
      <c r="P133" s="19" t="str">
        <f t="shared" si="19"/>
        <v/>
      </c>
      <c r="Q133" s="19" t="str">
        <f t="shared" si="31"/>
        <v/>
      </c>
    </row>
    <row r="134" spans="1:17" s="50" customFormat="1" ht="14.25" customHeight="1" x14ac:dyDescent="0.35">
      <c r="A134" s="52" t="str">
        <f>IF('Values-Valeurs'!A131="","",'Values-Valeurs'!A131)</f>
        <v/>
      </c>
      <c r="B134" s="49" t="e">
        <f>VLOOKUP(A134,Variables!$A:$D,2,FALSE)</f>
        <v>#N/A</v>
      </c>
      <c r="C134" s="59" t="e">
        <f>VLOOKUP(A134,Variables!$A:$D,3,FALSE)</f>
        <v>#N/A</v>
      </c>
      <c r="D134" s="15">
        <f>'Values-Valeurs'!B131</f>
        <v>0</v>
      </c>
      <c r="E134" s="15">
        <f>'Values-Valeurs'!C131</f>
        <v>0</v>
      </c>
      <c r="F134" s="15">
        <f>'Values-Valeurs'!D131</f>
        <v>0</v>
      </c>
      <c r="G134" s="15">
        <f>'Values-Valeurs'!E131</f>
        <v>0</v>
      </c>
      <c r="H134" s="12">
        <f t="shared" si="28"/>
        <v>0</v>
      </c>
      <c r="I134" s="12">
        <f t="shared" si="29"/>
        <v>0</v>
      </c>
      <c r="J134" s="13" t="e">
        <f t="shared" si="32"/>
        <v>#DIV/0!</v>
      </c>
      <c r="K134" s="13" t="e">
        <f t="shared" si="33"/>
        <v>#DIV/0!</v>
      </c>
      <c r="L134" s="14" t="e">
        <f>VLOOKUP(B134,'Table 6'!$A$2:$P$267,16,FALSE)</f>
        <v>#N/A</v>
      </c>
      <c r="M134" s="19" t="str">
        <f t="shared" ref="M134:M197" si="34">IF(I134=0,"",IF(L134="no data","",((IF(AND($H134&lt;=$I134,$H134&gt;=0),BINOMDIST($H134,$I134,L134/100,0),"")))))</f>
        <v/>
      </c>
      <c r="N134" s="19" t="str">
        <f t="shared" si="30"/>
        <v/>
      </c>
      <c r="O134" s="20" t="e">
        <f>HLOOKUP($Q$1,'Table 6'!$A$2:$P$267,B134,FALSE)</f>
        <v>#REF!</v>
      </c>
      <c r="P134" s="19" t="str">
        <f t="shared" ref="P134:P197" si="35">IF(I134=0,"",IF(O134="no data","",(IF(AND($H134&lt;=$I134,$H134&gt;=0),BINOMDIST($H134,$I134,O134/100,0),""))))</f>
        <v/>
      </c>
      <c r="Q134" s="19" t="str">
        <f t="shared" si="31"/>
        <v/>
      </c>
    </row>
    <row r="135" spans="1:17" s="50" customFormat="1" ht="14.25" customHeight="1" x14ac:dyDescent="0.35">
      <c r="A135" s="52" t="str">
        <f>IF('Values-Valeurs'!A132="","",'Values-Valeurs'!A132)</f>
        <v/>
      </c>
      <c r="B135" s="49" t="e">
        <f>VLOOKUP(A135,Variables!$A:$D,2,FALSE)</f>
        <v>#N/A</v>
      </c>
      <c r="C135" s="59" t="e">
        <f>VLOOKUP(A135,Variables!$A:$D,3,FALSE)</f>
        <v>#N/A</v>
      </c>
      <c r="D135" s="15">
        <f>'Values-Valeurs'!B132</f>
        <v>0</v>
      </c>
      <c r="E135" s="15">
        <f>'Values-Valeurs'!C132</f>
        <v>0</v>
      </c>
      <c r="F135" s="15">
        <f>'Values-Valeurs'!D132</f>
        <v>0</v>
      </c>
      <c r="G135" s="15">
        <f>'Values-Valeurs'!E132</f>
        <v>0</v>
      </c>
      <c r="H135" s="12">
        <f t="shared" si="28"/>
        <v>0</v>
      </c>
      <c r="I135" s="12">
        <f t="shared" si="29"/>
        <v>0</v>
      </c>
      <c r="J135" s="13" t="e">
        <f t="shared" si="32"/>
        <v>#DIV/0!</v>
      </c>
      <c r="K135" s="13" t="e">
        <f t="shared" si="33"/>
        <v>#DIV/0!</v>
      </c>
      <c r="L135" s="14" t="e">
        <f>VLOOKUP(B135,'Table 6'!$A$2:$P$267,16,FALSE)</f>
        <v>#N/A</v>
      </c>
      <c r="M135" s="19" t="str">
        <f t="shared" si="34"/>
        <v/>
      </c>
      <c r="N135" s="19" t="str">
        <f t="shared" si="30"/>
        <v/>
      </c>
      <c r="O135" s="20" t="e">
        <f>HLOOKUP($Q$1,'Table 6'!$A$2:$P$267,B135,FALSE)</f>
        <v>#REF!</v>
      </c>
      <c r="P135" s="19" t="str">
        <f t="shared" si="35"/>
        <v/>
      </c>
      <c r="Q135" s="19" t="str">
        <f t="shared" si="31"/>
        <v/>
      </c>
    </row>
    <row r="136" spans="1:17" s="50" customFormat="1" ht="14.25" customHeight="1" x14ac:dyDescent="0.35">
      <c r="A136" s="52" t="str">
        <f>IF('Values-Valeurs'!A133="","",'Values-Valeurs'!A133)</f>
        <v/>
      </c>
      <c r="B136" s="49" t="e">
        <f>VLOOKUP(A136,Variables!$A:$D,2,FALSE)</f>
        <v>#N/A</v>
      </c>
      <c r="C136" s="59" t="e">
        <f>VLOOKUP(A136,Variables!$A:$D,3,FALSE)</f>
        <v>#N/A</v>
      </c>
      <c r="D136" s="15">
        <f>'Values-Valeurs'!B133</f>
        <v>0</v>
      </c>
      <c r="E136" s="15">
        <f>'Values-Valeurs'!C133</f>
        <v>0</v>
      </c>
      <c r="F136" s="15">
        <f>'Values-Valeurs'!D133</f>
        <v>0</v>
      </c>
      <c r="G136" s="15">
        <f>'Values-Valeurs'!E133</f>
        <v>0</v>
      </c>
      <c r="H136" s="12">
        <f t="shared" si="28"/>
        <v>0</v>
      </c>
      <c r="I136" s="12">
        <f t="shared" si="29"/>
        <v>0</v>
      </c>
      <c r="J136" s="13" t="e">
        <f t="shared" si="32"/>
        <v>#DIV/0!</v>
      </c>
      <c r="K136" s="13" t="e">
        <f t="shared" si="33"/>
        <v>#DIV/0!</v>
      </c>
      <c r="L136" s="14" t="e">
        <f>VLOOKUP(B136,'Table 6'!$A$2:$P$267,16,FALSE)</f>
        <v>#N/A</v>
      </c>
      <c r="M136" s="19" t="str">
        <f t="shared" si="34"/>
        <v/>
      </c>
      <c r="N136" s="19" t="str">
        <f t="shared" si="30"/>
        <v/>
      </c>
      <c r="O136" s="20" t="e">
        <f>HLOOKUP($Q$1,'Table 6'!$A$2:$P$267,B136,FALSE)</f>
        <v>#REF!</v>
      </c>
      <c r="P136" s="19" t="str">
        <f t="shared" si="35"/>
        <v/>
      </c>
      <c r="Q136" s="19" t="str">
        <f t="shared" si="31"/>
        <v/>
      </c>
    </row>
    <row r="137" spans="1:17" s="50" customFormat="1" ht="14.25" customHeight="1" x14ac:dyDescent="0.35">
      <c r="A137" s="52" t="str">
        <f>IF('Values-Valeurs'!A134="","",'Values-Valeurs'!A134)</f>
        <v/>
      </c>
      <c r="B137" s="49" t="e">
        <f>VLOOKUP(A137,Variables!$A:$D,2,FALSE)</f>
        <v>#N/A</v>
      </c>
      <c r="C137" s="59" t="e">
        <f>VLOOKUP(A137,Variables!$A:$D,3,FALSE)</f>
        <v>#N/A</v>
      </c>
      <c r="D137" s="15">
        <f>'Values-Valeurs'!B134</f>
        <v>0</v>
      </c>
      <c r="E137" s="15">
        <f>'Values-Valeurs'!C134</f>
        <v>0</v>
      </c>
      <c r="F137" s="15">
        <f>'Values-Valeurs'!D134</f>
        <v>0</v>
      </c>
      <c r="G137" s="15">
        <f>'Values-Valeurs'!E134</f>
        <v>0</v>
      </c>
      <c r="H137" s="12">
        <f t="shared" si="28"/>
        <v>0</v>
      </c>
      <c r="I137" s="12">
        <f t="shared" si="29"/>
        <v>0</v>
      </c>
      <c r="J137" s="13" t="e">
        <f t="shared" si="32"/>
        <v>#DIV/0!</v>
      </c>
      <c r="K137" s="13" t="e">
        <f t="shared" si="33"/>
        <v>#DIV/0!</v>
      </c>
      <c r="L137" s="14" t="e">
        <f>VLOOKUP(B137,'Table 6'!$A$2:$P$267,16,FALSE)</f>
        <v>#N/A</v>
      </c>
      <c r="M137" s="19" t="str">
        <f t="shared" si="34"/>
        <v/>
      </c>
      <c r="N137" s="19" t="str">
        <f t="shared" si="30"/>
        <v/>
      </c>
      <c r="O137" s="20" t="e">
        <f>HLOOKUP($Q$1,'Table 6'!$A$2:$P$267,B137,FALSE)</f>
        <v>#REF!</v>
      </c>
      <c r="P137" s="19" t="str">
        <f t="shared" si="35"/>
        <v/>
      </c>
      <c r="Q137" s="19" t="str">
        <f t="shared" si="31"/>
        <v/>
      </c>
    </row>
    <row r="138" spans="1:17" s="50" customFormat="1" ht="14.25" customHeight="1" x14ac:dyDescent="0.35">
      <c r="A138" s="52" t="str">
        <f>IF('Values-Valeurs'!A135="","",'Values-Valeurs'!A135)</f>
        <v/>
      </c>
      <c r="B138" s="49" t="e">
        <f>VLOOKUP(A138,Variables!$A:$D,2,FALSE)</f>
        <v>#N/A</v>
      </c>
      <c r="C138" s="59" t="e">
        <f>VLOOKUP(A138,Variables!$A:$D,3,FALSE)</f>
        <v>#N/A</v>
      </c>
      <c r="D138" s="15">
        <f>'Values-Valeurs'!B135</f>
        <v>0</v>
      </c>
      <c r="E138" s="15">
        <f>'Values-Valeurs'!C135</f>
        <v>0</v>
      </c>
      <c r="F138" s="15">
        <f>'Values-Valeurs'!D135</f>
        <v>0</v>
      </c>
      <c r="G138" s="15">
        <f>'Values-Valeurs'!E135</f>
        <v>0</v>
      </c>
      <c r="H138" s="12">
        <f t="shared" si="28"/>
        <v>0</v>
      </c>
      <c r="I138" s="12">
        <f t="shared" si="29"/>
        <v>0</v>
      </c>
      <c r="J138" s="13" t="e">
        <f t="shared" si="32"/>
        <v>#DIV/0!</v>
      </c>
      <c r="K138" s="13" t="e">
        <f t="shared" si="33"/>
        <v>#DIV/0!</v>
      </c>
      <c r="L138" s="14" t="e">
        <f>VLOOKUP(B138,'Table 6'!$A$2:$P$267,16,FALSE)</f>
        <v>#N/A</v>
      </c>
      <c r="M138" s="19" t="str">
        <f t="shared" si="34"/>
        <v/>
      </c>
      <c r="N138" s="19" t="str">
        <f t="shared" si="30"/>
        <v/>
      </c>
      <c r="O138" s="20" t="e">
        <f>HLOOKUP($Q$1,'Table 6'!$A$2:$P$267,B138,FALSE)</f>
        <v>#REF!</v>
      </c>
      <c r="P138" s="19" t="str">
        <f t="shared" si="35"/>
        <v/>
      </c>
      <c r="Q138" s="19" t="str">
        <f t="shared" si="31"/>
        <v/>
      </c>
    </row>
    <row r="139" spans="1:17" s="50" customFormat="1" ht="14.25" customHeight="1" x14ac:dyDescent="0.35">
      <c r="A139" s="52" t="str">
        <f>IF('Values-Valeurs'!A136="","",'Values-Valeurs'!A136)</f>
        <v/>
      </c>
      <c r="B139" s="49" t="e">
        <f>VLOOKUP(A139,Variables!$A:$D,2,FALSE)</f>
        <v>#N/A</v>
      </c>
      <c r="C139" s="59" t="e">
        <f>VLOOKUP(A139,Variables!$A:$D,3,FALSE)</f>
        <v>#N/A</v>
      </c>
      <c r="D139" s="15">
        <f>'Values-Valeurs'!B136</f>
        <v>0</v>
      </c>
      <c r="E139" s="15">
        <f>'Values-Valeurs'!C136</f>
        <v>0</v>
      </c>
      <c r="F139" s="15">
        <f>'Values-Valeurs'!D136</f>
        <v>0</v>
      </c>
      <c r="G139" s="15">
        <f>'Values-Valeurs'!E136</f>
        <v>0</v>
      </c>
      <c r="H139" s="12">
        <f t="shared" si="28"/>
        <v>0</v>
      </c>
      <c r="I139" s="12">
        <f t="shared" si="29"/>
        <v>0</v>
      </c>
      <c r="J139" s="13" t="e">
        <f t="shared" si="32"/>
        <v>#DIV/0!</v>
      </c>
      <c r="K139" s="13" t="e">
        <f t="shared" si="33"/>
        <v>#DIV/0!</v>
      </c>
      <c r="L139" s="14" t="e">
        <f>VLOOKUP(B139,'Table 6'!$A$2:$P$267,16,FALSE)</f>
        <v>#N/A</v>
      </c>
      <c r="M139" s="19" t="str">
        <f t="shared" si="34"/>
        <v/>
      </c>
      <c r="N139" s="19" t="str">
        <f t="shared" si="30"/>
        <v/>
      </c>
      <c r="O139" s="20" t="e">
        <f>HLOOKUP($Q$1,'Table 6'!$A$2:$P$267,B139,FALSE)</f>
        <v>#REF!</v>
      </c>
      <c r="P139" s="19" t="str">
        <f t="shared" si="35"/>
        <v/>
      </c>
      <c r="Q139" s="19" t="str">
        <f t="shared" si="31"/>
        <v/>
      </c>
    </row>
    <row r="140" spans="1:17" s="50" customFormat="1" ht="14.25" customHeight="1" x14ac:dyDescent="0.35">
      <c r="A140" s="52" t="str">
        <f>IF('Values-Valeurs'!A137="","",'Values-Valeurs'!A137)</f>
        <v/>
      </c>
      <c r="B140" s="49" t="e">
        <f>VLOOKUP(A140,Variables!$A:$D,2,FALSE)</f>
        <v>#N/A</v>
      </c>
      <c r="C140" s="59" t="e">
        <f>VLOOKUP(A140,Variables!$A:$D,3,FALSE)</f>
        <v>#N/A</v>
      </c>
      <c r="D140" s="15">
        <f>'Values-Valeurs'!B137</f>
        <v>0</v>
      </c>
      <c r="E140" s="15">
        <f>'Values-Valeurs'!C137</f>
        <v>0</v>
      </c>
      <c r="F140" s="15">
        <f>'Values-Valeurs'!D137</f>
        <v>0</v>
      </c>
      <c r="G140" s="15">
        <f>'Values-Valeurs'!E137</f>
        <v>0</v>
      </c>
      <c r="H140" s="12">
        <f t="shared" si="28"/>
        <v>0</v>
      </c>
      <c r="I140" s="12">
        <f t="shared" si="29"/>
        <v>0</v>
      </c>
      <c r="J140" s="13" t="e">
        <f t="shared" ref="J140:J148" si="36">IF((COUNTA(D140)=0),0,(D140)/(D140+F140))</f>
        <v>#DIV/0!</v>
      </c>
      <c r="K140" s="13" t="e">
        <f t="shared" ref="K140:K148" si="37">IF((COUNTA(D140:E140)=0),0,(D140+E140)/(D140+E140+F140))</f>
        <v>#DIV/0!</v>
      </c>
      <c r="L140" s="14" t="e">
        <f>VLOOKUP(B140,'Table 6'!$A$2:$P$267,16,FALSE)</f>
        <v>#N/A</v>
      </c>
      <c r="M140" s="19" t="str">
        <f t="shared" si="34"/>
        <v/>
      </c>
      <c r="N140" s="19" t="str">
        <f t="shared" si="30"/>
        <v/>
      </c>
      <c r="O140" s="20" t="e">
        <f>HLOOKUP($Q$1,'Table 6'!$A$2:$P$267,B140,FALSE)</f>
        <v>#REF!</v>
      </c>
      <c r="P140" s="19" t="str">
        <f t="shared" si="35"/>
        <v/>
      </c>
      <c r="Q140" s="19" t="str">
        <f t="shared" si="31"/>
        <v/>
      </c>
    </row>
    <row r="141" spans="1:17" s="50" customFormat="1" ht="14.25" customHeight="1" x14ac:dyDescent="0.35">
      <c r="A141" s="52" t="str">
        <f>IF('Values-Valeurs'!A138="","",'Values-Valeurs'!A138)</f>
        <v/>
      </c>
      <c r="B141" s="49" t="e">
        <f>VLOOKUP(A141,Variables!$A:$D,2,FALSE)</f>
        <v>#N/A</v>
      </c>
      <c r="C141" s="59" t="e">
        <f>VLOOKUP(A141,Variables!$A:$D,3,FALSE)</f>
        <v>#N/A</v>
      </c>
      <c r="D141" s="15">
        <f>'Values-Valeurs'!B138</f>
        <v>0</v>
      </c>
      <c r="E141" s="15">
        <f>'Values-Valeurs'!C138</f>
        <v>0</v>
      </c>
      <c r="F141" s="15">
        <f>'Values-Valeurs'!D138</f>
        <v>0</v>
      </c>
      <c r="G141" s="15">
        <f>'Values-Valeurs'!E138</f>
        <v>0</v>
      </c>
      <c r="H141" s="12">
        <f t="shared" si="28"/>
        <v>0</v>
      </c>
      <c r="I141" s="12">
        <f t="shared" si="29"/>
        <v>0</v>
      </c>
      <c r="J141" s="13" t="e">
        <f t="shared" si="36"/>
        <v>#DIV/0!</v>
      </c>
      <c r="K141" s="13" t="e">
        <f t="shared" si="37"/>
        <v>#DIV/0!</v>
      </c>
      <c r="L141" s="14" t="e">
        <f>VLOOKUP(B141,'Table 6'!$A$2:$P$267,16,FALSE)</f>
        <v>#N/A</v>
      </c>
      <c r="M141" s="19" t="str">
        <f t="shared" si="34"/>
        <v/>
      </c>
      <c r="N141" s="19" t="str">
        <f t="shared" si="30"/>
        <v/>
      </c>
      <c r="O141" s="20" t="e">
        <f>HLOOKUP($Q$1,'Table 6'!$A$2:$P$267,B141,FALSE)</f>
        <v>#REF!</v>
      </c>
      <c r="P141" s="19" t="str">
        <f t="shared" si="35"/>
        <v/>
      </c>
      <c r="Q141" s="19" t="str">
        <f t="shared" si="31"/>
        <v/>
      </c>
    </row>
    <row r="142" spans="1:17" s="50" customFormat="1" ht="14.25" customHeight="1" x14ac:dyDescent="0.35">
      <c r="A142" s="52" t="str">
        <f>IF('Values-Valeurs'!A139="","",'Values-Valeurs'!A139)</f>
        <v/>
      </c>
      <c r="B142" s="49" t="e">
        <f>VLOOKUP(A142,Variables!$A:$D,2,FALSE)</f>
        <v>#N/A</v>
      </c>
      <c r="C142" s="59" t="e">
        <f>VLOOKUP(A142,Variables!$A:$D,3,FALSE)</f>
        <v>#N/A</v>
      </c>
      <c r="D142" s="15">
        <f>'Values-Valeurs'!B139</f>
        <v>0</v>
      </c>
      <c r="E142" s="15">
        <f>'Values-Valeurs'!C139</f>
        <v>0</v>
      </c>
      <c r="F142" s="15">
        <f>'Values-Valeurs'!D139</f>
        <v>0</v>
      </c>
      <c r="G142" s="15">
        <f>'Values-Valeurs'!E139</f>
        <v>0</v>
      </c>
      <c r="H142" s="12">
        <f t="shared" si="28"/>
        <v>0</v>
      </c>
      <c r="I142" s="12">
        <f t="shared" si="29"/>
        <v>0</v>
      </c>
      <c r="J142" s="13" t="e">
        <f t="shared" si="36"/>
        <v>#DIV/0!</v>
      </c>
      <c r="K142" s="13" t="e">
        <f t="shared" si="37"/>
        <v>#DIV/0!</v>
      </c>
      <c r="L142" s="14" t="e">
        <f>VLOOKUP(B142,'Table 6'!$A$2:$P$267,16,FALSE)</f>
        <v>#N/A</v>
      </c>
      <c r="M142" s="19" t="str">
        <f t="shared" si="34"/>
        <v/>
      </c>
      <c r="N142" s="19" t="str">
        <f t="shared" si="30"/>
        <v/>
      </c>
      <c r="O142" s="20" t="e">
        <f>HLOOKUP($Q$1,'Table 6'!$A$2:$P$267,B142,FALSE)</f>
        <v>#REF!</v>
      </c>
      <c r="P142" s="19" t="str">
        <f t="shared" si="35"/>
        <v/>
      </c>
      <c r="Q142" s="19" t="str">
        <f t="shared" si="31"/>
        <v/>
      </c>
    </row>
    <row r="143" spans="1:17" s="50" customFormat="1" ht="14.25" customHeight="1" x14ac:dyDescent="0.35">
      <c r="A143" s="52" t="str">
        <f>IF('Values-Valeurs'!A140="","",'Values-Valeurs'!A140)</f>
        <v/>
      </c>
      <c r="B143" s="49" t="e">
        <f>VLOOKUP(A143,Variables!$A:$D,2,FALSE)</f>
        <v>#N/A</v>
      </c>
      <c r="C143" s="59" t="e">
        <f>VLOOKUP(A143,Variables!$A:$D,3,FALSE)</f>
        <v>#N/A</v>
      </c>
      <c r="D143" s="15">
        <f>'Values-Valeurs'!B140</f>
        <v>0</v>
      </c>
      <c r="E143" s="15">
        <f>'Values-Valeurs'!C140</f>
        <v>0</v>
      </c>
      <c r="F143" s="15">
        <f>'Values-Valeurs'!D140</f>
        <v>0</v>
      </c>
      <c r="G143" s="15">
        <f>'Values-Valeurs'!E140</f>
        <v>0</v>
      </c>
      <c r="H143" s="12">
        <f t="shared" si="28"/>
        <v>0</v>
      </c>
      <c r="I143" s="12">
        <f t="shared" si="29"/>
        <v>0</v>
      </c>
      <c r="J143" s="13" t="e">
        <f t="shared" si="36"/>
        <v>#DIV/0!</v>
      </c>
      <c r="K143" s="13" t="e">
        <f t="shared" si="37"/>
        <v>#DIV/0!</v>
      </c>
      <c r="L143" s="14" t="e">
        <f>VLOOKUP(B143,'Table 6'!$A$2:$P$267,16,FALSE)</f>
        <v>#N/A</v>
      </c>
      <c r="M143" s="19" t="str">
        <f t="shared" si="34"/>
        <v/>
      </c>
      <c r="N143" s="19" t="str">
        <f t="shared" si="30"/>
        <v/>
      </c>
      <c r="O143" s="20" t="e">
        <f>HLOOKUP($Q$1,'Table 6'!$A$2:$P$267,B143,FALSE)</f>
        <v>#REF!</v>
      </c>
      <c r="P143" s="19" t="str">
        <f t="shared" si="35"/>
        <v/>
      </c>
      <c r="Q143" s="19" t="str">
        <f t="shared" si="31"/>
        <v/>
      </c>
    </row>
    <row r="144" spans="1:17" s="50" customFormat="1" ht="14.25" customHeight="1" x14ac:dyDescent="0.35">
      <c r="A144" s="52" t="str">
        <f>IF('Values-Valeurs'!A141="","",'Values-Valeurs'!A141)</f>
        <v/>
      </c>
      <c r="B144" s="49" t="e">
        <f>VLOOKUP(A144,Variables!$A:$D,2,FALSE)</f>
        <v>#N/A</v>
      </c>
      <c r="C144" s="59" t="e">
        <f>VLOOKUP(A144,Variables!$A:$D,3,FALSE)</f>
        <v>#N/A</v>
      </c>
      <c r="D144" s="15">
        <f>'Values-Valeurs'!B141</f>
        <v>0</v>
      </c>
      <c r="E144" s="15">
        <f>'Values-Valeurs'!C141</f>
        <v>0</v>
      </c>
      <c r="F144" s="15">
        <f>'Values-Valeurs'!D141</f>
        <v>0</v>
      </c>
      <c r="G144" s="15">
        <f>'Values-Valeurs'!E141</f>
        <v>0</v>
      </c>
      <c r="H144" s="12">
        <f t="shared" si="28"/>
        <v>0</v>
      </c>
      <c r="I144" s="12">
        <f t="shared" si="29"/>
        <v>0</v>
      </c>
      <c r="J144" s="13" t="e">
        <f t="shared" si="36"/>
        <v>#DIV/0!</v>
      </c>
      <c r="K144" s="13" t="e">
        <f t="shared" si="37"/>
        <v>#DIV/0!</v>
      </c>
      <c r="L144" s="14" t="e">
        <f>VLOOKUP(B144,'Table 6'!$A$2:$P$267,16,FALSE)</f>
        <v>#N/A</v>
      </c>
      <c r="M144" s="19" t="str">
        <f t="shared" si="34"/>
        <v/>
      </c>
      <c r="N144" s="19" t="str">
        <f t="shared" si="30"/>
        <v/>
      </c>
      <c r="O144" s="20" t="e">
        <f>HLOOKUP($Q$1,'Table 6'!$A$2:$P$267,B144,FALSE)</f>
        <v>#REF!</v>
      </c>
      <c r="P144" s="19" t="str">
        <f t="shared" si="35"/>
        <v/>
      </c>
      <c r="Q144" s="19" t="str">
        <f t="shared" si="31"/>
        <v/>
      </c>
    </row>
    <row r="145" spans="1:17" s="50" customFormat="1" ht="14.25" customHeight="1" x14ac:dyDescent="0.35">
      <c r="A145" s="52" t="str">
        <f>IF('Values-Valeurs'!A142="","",'Values-Valeurs'!A142)</f>
        <v/>
      </c>
      <c r="B145" s="49" t="e">
        <f>VLOOKUP(A145,Variables!$A:$D,2,FALSE)</f>
        <v>#N/A</v>
      </c>
      <c r="C145" s="59" t="e">
        <f>VLOOKUP(A145,Variables!$A:$D,3,FALSE)</f>
        <v>#N/A</v>
      </c>
      <c r="D145" s="15">
        <f>'Values-Valeurs'!B142</f>
        <v>0</v>
      </c>
      <c r="E145" s="15">
        <f>'Values-Valeurs'!C142</f>
        <v>0</v>
      </c>
      <c r="F145" s="15">
        <f>'Values-Valeurs'!D142</f>
        <v>0</v>
      </c>
      <c r="G145" s="15">
        <f>'Values-Valeurs'!E142</f>
        <v>0</v>
      </c>
      <c r="H145" s="12">
        <f t="shared" si="28"/>
        <v>0</v>
      </c>
      <c r="I145" s="12">
        <f t="shared" si="29"/>
        <v>0</v>
      </c>
      <c r="J145" s="13" t="e">
        <f t="shared" si="36"/>
        <v>#DIV/0!</v>
      </c>
      <c r="K145" s="13" t="e">
        <f t="shared" si="37"/>
        <v>#DIV/0!</v>
      </c>
      <c r="L145" s="14" t="e">
        <f>VLOOKUP(B145,'Table 6'!$A$2:$P$267,16,FALSE)</f>
        <v>#N/A</v>
      </c>
      <c r="M145" s="19" t="str">
        <f t="shared" si="34"/>
        <v/>
      </c>
      <c r="N145" s="19" t="str">
        <f t="shared" si="30"/>
        <v/>
      </c>
      <c r="O145" s="20" t="e">
        <f>HLOOKUP($Q$1,'Table 6'!$A$2:$P$267,B145,FALSE)</f>
        <v>#REF!</v>
      </c>
      <c r="P145" s="19" t="str">
        <f t="shared" si="35"/>
        <v/>
      </c>
      <c r="Q145" s="19" t="str">
        <f t="shared" si="31"/>
        <v/>
      </c>
    </row>
    <row r="146" spans="1:17" s="50" customFormat="1" ht="14.25" customHeight="1" x14ac:dyDescent="0.35">
      <c r="A146" s="52" t="str">
        <f>IF('Values-Valeurs'!A143="","",'Values-Valeurs'!A143)</f>
        <v/>
      </c>
      <c r="B146" s="49" t="e">
        <f>VLOOKUP(A146,Variables!$A:$D,2,FALSE)</f>
        <v>#N/A</v>
      </c>
      <c r="C146" s="59" t="e">
        <f>VLOOKUP(A146,Variables!$A:$D,3,FALSE)</f>
        <v>#N/A</v>
      </c>
      <c r="D146" s="15">
        <f>'Values-Valeurs'!B143</f>
        <v>0</v>
      </c>
      <c r="E146" s="15">
        <f>'Values-Valeurs'!C143</f>
        <v>0</v>
      </c>
      <c r="F146" s="15">
        <f>'Values-Valeurs'!D143</f>
        <v>0</v>
      </c>
      <c r="G146" s="15">
        <f>'Values-Valeurs'!E143</f>
        <v>0</v>
      </c>
      <c r="H146" s="12">
        <f t="shared" si="28"/>
        <v>0</v>
      </c>
      <c r="I146" s="12">
        <f t="shared" si="29"/>
        <v>0</v>
      </c>
      <c r="J146" s="13" t="e">
        <f t="shared" si="36"/>
        <v>#DIV/0!</v>
      </c>
      <c r="K146" s="13" t="e">
        <f t="shared" si="37"/>
        <v>#DIV/0!</v>
      </c>
      <c r="L146" s="14" t="e">
        <f>VLOOKUP(B146,'Table 6'!$A$2:$P$267,16,FALSE)</f>
        <v>#N/A</v>
      </c>
      <c r="M146" s="19" t="str">
        <f t="shared" si="34"/>
        <v/>
      </c>
      <c r="N146" s="19" t="str">
        <f t="shared" si="30"/>
        <v/>
      </c>
      <c r="O146" s="20" t="e">
        <f>HLOOKUP($Q$1,'Table 6'!$A$2:$P$267,B146,FALSE)</f>
        <v>#REF!</v>
      </c>
      <c r="P146" s="19" t="str">
        <f t="shared" si="35"/>
        <v/>
      </c>
      <c r="Q146" s="19" t="str">
        <f t="shared" si="31"/>
        <v/>
      </c>
    </row>
    <row r="147" spans="1:17" s="50" customFormat="1" ht="14.25" customHeight="1" x14ac:dyDescent="0.35">
      <c r="A147" s="52" t="str">
        <f>IF('Values-Valeurs'!A144="","",'Values-Valeurs'!A144)</f>
        <v/>
      </c>
      <c r="B147" s="49" t="e">
        <f>VLOOKUP(A147,Variables!$A:$D,2,FALSE)</f>
        <v>#N/A</v>
      </c>
      <c r="C147" s="59" t="e">
        <f>VLOOKUP(A147,Variables!$A:$D,3,FALSE)</f>
        <v>#N/A</v>
      </c>
      <c r="D147" s="15">
        <f>'Values-Valeurs'!B144</f>
        <v>0</v>
      </c>
      <c r="E147" s="15">
        <f>'Values-Valeurs'!C144</f>
        <v>0</v>
      </c>
      <c r="F147" s="15">
        <f>'Values-Valeurs'!D144</f>
        <v>0</v>
      </c>
      <c r="G147" s="15">
        <f>'Values-Valeurs'!E144</f>
        <v>0</v>
      </c>
      <c r="H147" s="12">
        <f t="shared" si="28"/>
        <v>0</v>
      </c>
      <c r="I147" s="12">
        <f t="shared" si="29"/>
        <v>0</v>
      </c>
      <c r="J147" s="13" t="e">
        <f t="shared" si="36"/>
        <v>#DIV/0!</v>
      </c>
      <c r="K147" s="13" t="e">
        <f t="shared" si="37"/>
        <v>#DIV/0!</v>
      </c>
      <c r="L147" s="14" t="e">
        <f>VLOOKUP(B147,'Table 6'!$A$2:$P$267,16,FALSE)</f>
        <v>#N/A</v>
      </c>
      <c r="M147" s="19" t="str">
        <f t="shared" si="34"/>
        <v/>
      </c>
      <c r="N147" s="19" t="str">
        <f t="shared" si="30"/>
        <v/>
      </c>
      <c r="O147" s="20" t="e">
        <f>HLOOKUP($Q$1,'Table 6'!$A$2:$P$267,B147,FALSE)</f>
        <v>#REF!</v>
      </c>
      <c r="P147" s="19" t="str">
        <f t="shared" si="35"/>
        <v/>
      </c>
      <c r="Q147" s="19" t="str">
        <f t="shared" si="31"/>
        <v/>
      </c>
    </row>
    <row r="148" spans="1:17" s="50" customFormat="1" ht="14.25" customHeight="1" x14ac:dyDescent="0.35">
      <c r="A148" s="52" t="str">
        <f>IF('Values-Valeurs'!A145="","",'Values-Valeurs'!A145)</f>
        <v/>
      </c>
      <c r="B148" s="49" t="e">
        <f>VLOOKUP(A148,Variables!$A:$D,2,FALSE)</f>
        <v>#N/A</v>
      </c>
      <c r="C148" s="59" t="e">
        <f>VLOOKUP(A148,Variables!$A:$D,3,FALSE)</f>
        <v>#N/A</v>
      </c>
      <c r="D148" s="15">
        <f>'Values-Valeurs'!B145</f>
        <v>0</v>
      </c>
      <c r="E148" s="15">
        <f>'Values-Valeurs'!C145</f>
        <v>0</v>
      </c>
      <c r="F148" s="15">
        <f>'Values-Valeurs'!D145</f>
        <v>0</v>
      </c>
      <c r="G148" s="15">
        <f>'Values-Valeurs'!E145</f>
        <v>0</v>
      </c>
      <c r="H148" s="12">
        <f t="shared" si="28"/>
        <v>0</v>
      </c>
      <c r="I148" s="12">
        <f t="shared" si="29"/>
        <v>0</v>
      </c>
      <c r="J148" s="13" t="e">
        <f t="shared" si="36"/>
        <v>#DIV/0!</v>
      </c>
      <c r="K148" s="13" t="e">
        <f t="shared" si="37"/>
        <v>#DIV/0!</v>
      </c>
      <c r="L148" s="14" t="e">
        <f>VLOOKUP(B148,'Table 6'!$A$2:$P$267,16,FALSE)</f>
        <v>#N/A</v>
      </c>
      <c r="M148" s="19" t="str">
        <f t="shared" si="34"/>
        <v/>
      </c>
      <c r="N148" s="19" t="str">
        <f t="shared" si="30"/>
        <v/>
      </c>
      <c r="O148" s="20" t="e">
        <f>HLOOKUP($Q$1,'Table 6'!$A$2:$P$267,B148,FALSE)</f>
        <v>#REF!</v>
      </c>
      <c r="P148" s="19" t="str">
        <f t="shared" si="35"/>
        <v/>
      </c>
      <c r="Q148" s="19" t="str">
        <f t="shared" si="31"/>
        <v/>
      </c>
    </row>
    <row r="149" spans="1:17" s="50" customFormat="1" ht="14.25" customHeight="1" x14ac:dyDescent="0.35">
      <c r="A149" s="52" t="str">
        <f>IF('Values-Valeurs'!A146="","",'Values-Valeurs'!A146)</f>
        <v/>
      </c>
      <c r="B149" s="49" t="e">
        <f>VLOOKUP(A149,Variables!$A:$D,2,FALSE)</f>
        <v>#N/A</v>
      </c>
      <c r="C149" s="59" t="e">
        <f>VLOOKUP(A149,Variables!$A:$D,3,FALSE)</f>
        <v>#N/A</v>
      </c>
      <c r="D149" s="15">
        <f>'Values-Valeurs'!B146</f>
        <v>0</v>
      </c>
      <c r="E149" s="15">
        <f>'Values-Valeurs'!C146</f>
        <v>0</v>
      </c>
      <c r="F149" s="15">
        <f>'Values-Valeurs'!D146</f>
        <v>0</v>
      </c>
      <c r="G149" s="15">
        <f>'Values-Valeurs'!E146</f>
        <v>0</v>
      </c>
      <c r="H149" s="12">
        <f t="shared" si="28"/>
        <v>0</v>
      </c>
      <c r="I149" s="12">
        <f t="shared" si="29"/>
        <v>0</v>
      </c>
      <c r="J149" s="13" t="e">
        <f t="shared" ref="J149:J160" si="38">IF((COUNTA(D149)=0),0,(D149)/(D149+F149))</f>
        <v>#DIV/0!</v>
      </c>
      <c r="K149" s="13" t="e">
        <f t="shared" ref="K149:K160" si="39">IF((COUNTA(D149:E149)=0),0,(D149+E149)/(D149+E149+F149))</f>
        <v>#DIV/0!</v>
      </c>
      <c r="L149" s="14" t="e">
        <f>VLOOKUP(B149,'Table 6'!$A$2:$P$267,16,FALSE)</f>
        <v>#N/A</v>
      </c>
      <c r="M149" s="19" t="str">
        <f t="shared" si="34"/>
        <v/>
      </c>
      <c r="N149" s="19" t="str">
        <f t="shared" si="30"/>
        <v/>
      </c>
      <c r="O149" s="20" t="e">
        <f>HLOOKUP($Q$1,'Table 6'!$A$2:$P$267,B149,FALSE)</f>
        <v>#REF!</v>
      </c>
      <c r="P149" s="19" t="str">
        <f t="shared" si="35"/>
        <v/>
      </c>
      <c r="Q149" s="19" t="str">
        <f t="shared" si="31"/>
        <v/>
      </c>
    </row>
    <row r="150" spans="1:17" s="50" customFormat="1" ht="14.25" customHeight="1" x14ac:dyDescent="0.35">
      <c r="A150" s="52" t="str">
        <f>IF('Values-Valeurs'!A147="","",'Values-Valeurs'!A147)</f>
        <v/>
      </c>
      <c r="B150" s="49" t="e">
        <f>VLOOKUP(A150,Variables!$A:$D,2,FALSE)</f>
        <v>#N/A</v>
      </c>
      <c r="C150" s="59" t="e">
        <f>VLOOKUP(A150,Variables!$A:$D,3,FALSE)</f>
        <v>#N/A</v>
      </c>
      <c r="D150" s="15">
        <f>'Values-Valeurs'!B147</f>
        <v>0</v>
      </c>
      <c r="E150" s="15">
        <f>'Values-Valeurs'!C147</f>
        <v>0</v>
      </c>
      <c r="F150" s="15">
        <f>'Values-Valeurs'!D147</f>
        <v>0</v>
      </c>
      <c r="G150" s="15">
        <f>'Values-Valeurs'!E147</f>
        <v>0</v>
      </c>
      <c r="H150" s="12">
        <f t="shared" si="28"/>
        <v>0</v>
      </c>
      <c r="I150" s="12">
        <f t="shared" si="29"/>
        <v>0</v>
      </c>
      <c r="J150" s="13" t="e">
        <f t="shared" si="38"/>
        <v>#DIV/0!</v>
      </c>
      <c r="K150" s="13" t="e">
        <f t="shared" si="39"/>
        <v>#DIV/0!</v>
      </c>
      <c r="L150" s="14" t="e">
        <f>VLOOKUP(B150,'Table 6'!$A$2:$P$267,16,FALSE)</f>
        <v>#N/A</v>
      </c>
      <c r="M150" s="19" t="str">
        <f t="shared" si="34"/>
        <v/>
      </c>
      <c r="N150" s="19" t="str">
        <f t="shared" si="30"/>
        <v/>
      </c>
      <c r="O150" s="20" t="e">
        <f>HLOOKUP($Q$1,'Table 6'!$A$2:$P$267,B150,FALSE)</f>
        <v>#REF!</v>
      </c>
      <c r="P150" s="19" t="str">
        <f t="shared" si="35"/>
        <v/>
      </c>
      <c r="Q150" s="19" t="str">
        <f t="shared" si="31"/>
        <v/>
      </c>
    </row>
    <row r="151" spans="1:17" s="50" customFormat="1" ht="14.25" customHeight="1" x14ac:dyDescent="0.35">
      <c r="A151" s="52" t="str">
        <f>IF('Values-Valeurs'!A148="","",'Values-Valeurs'!A148)</f>
        <v/>
      </c>
      <c r="B151" s="49" t="e">
        <f>VLOOKUP(A151,Variables!$A:$D,2,FALSE)</f>
        <v>#N/A</v>
      </c>
      <c r="C151" s="59" t="e">
        <f>VLOOKUP(A151,Variables!$A:$D,3,FALSE)</f>
        <v>#N/A</v>
      </c>
      <c r="D151" s="15">
        <f>'Values-Valeurs'!B148</f>
        <v>0</v>
      </c>
      <c r="E151" s="15">
        <f>'Values-Valeurs'!C148</f>
        <v>0</v>
      </c>
      <c r="F151" s="15">
        <f>'Values-Valeurs'!D148</f>
        <v>0</v>
      </c>
      <c r="G151" s="15">
        <f>'Values-Valeurs'!E148</f>
        <v>0</v>
      </c>
      <c r="H151" s="12">
        <f t="shared" si="28"/>
        <v>0</v>
      </c>
      <c r="I151" s="12">
        <f t="shared" si="29"/>
        <v>0</v>
      </c>
      <c r="J151" s="13" t="e">
        <f t="shared" si="38"/>
        <v>#DIV/0!</v>
      </c>
      <c r="K151" s="13" t="e">
        <f t="shared" si="39"/>
        <v>#DIV/0!</v>
      </c>
      <c r="L151" s="14" t="e">
        <f>VLOOKUP(B151,'Table 6'!$A$2:$P$267,16,FALSE)</f>
        <v>#N/A</v>
      </c>
      <c r="M151" s="19" t="str">
        <f t="shared" si="34"/>
        <v/>
      </c>
      <c r="N151" s="19" t="str">
        <f t="shared" si="30"/>
        <v/>
      </c>
      <c r="O151" s="20" t="e">
        <f>HLOOKUP($Q$1,'Table 6'!$A$2:$P$267,B151,FALSE)</f>
        <v>#REF!</v>
      </c>
      <c r="P151" s="19" t="str">
        <f t="shared" si="35"/>
        <v/>
      </c>
      <c r="Q151" s="19" t="str">
        <f t="shared" si="31"/>
        <v/>
      </c>
    </row>
    <row r="152" spans="1:17" s="50" customFormat="1" ht="14.25" customHeight="1" x14ac:dyDescent="0.35">
      <c r="A152" s="52" t="str">
        <f>IF('Values-Valeurs'!A149="","",'Values-Valeurs'!A149)</f>
        <v/>
      </c>
      <c r="B152" s="49" t="e">
        <f>VLOOKUP(A152,Variables!$A:$D,2,FALSE)</f>
        <v>#N/A</v>
      </c>
      <c r="C152" s="59" t="e">
        <f>VLOOKUP(A152,Variables!$A:$D,3,FALSE)</f>
        <v>#N/A</v>
      </c>
      <c r="D152" s="15">
        <f>'Values-Valeurs'!B149</f>
        <v>0</v>
      </c>
      <c r="E152" s="15">
        <f>'Values-Valeurs'!C149</f>
        <v>0</v>
      </c>
      <c r="F152" s="15">
        <f>'Values-Valeurs'!D149</f>
        <v>0</v>
      </c>
      <c r="G152" s="15">
        <f>'Values-Valeurs'!E149</f>
        <v>0</v>
      </c>
      <c r="H152" s="12">
        <f t="shared" si="28"/>
        <v>0</v>
      </c>
      <c r="I152" s="12">
        <f t="shared" si="29"/>
        <v>0</v>
      </c>
      <c r="J152" s="13" t="e">
        <f t="shared" si="38"/>
        <v>#DIV/0!</v>
      </c>
      <c r="K152" s="13" t="e">
        <f t="shared" si="39"/>
        <v>#DIV/0!</v>
      </c>
      <c r="L152" s="14" t="e">
        <f>VLOOKUP(B152,'Table 6'!$A$2:$P$267,16,FALSE)</f>
        <v>#N/A</v>
      </c>
      <c r="M152" s="19" t="str">
        <f t="shared" si="34"/>
        <v/>
      </c>
      <c r="N152" s="19" t="str">
        <f t="shared" si="30"/>
        <v/>
      </c>
      <c r="O152" s="20" t="e">
        <f>HLOOKUP($Q$1,'Table 6'!$A$2:$P$267,B152,FALSE)</f>
        <v>#REF!</v>
      </c>
      <c r="P152" s="19" t="str">
        <f t="shared" si="35"/>
        <v/>
      </c>
      <c r="Q152" s="19" t="str">
        <f t="shared" si="31"/>
        <v/>
      </c>
    </row>
    <row r="153" spans="1:17" s="50" customFormat="1" ht="14.25" customHeight="1" x14ac:dyDescent="0.35">
      <c r="A153" s="52" t="str">
        <f>IF('Values-Valeurs'!A150="","",'Values-Valeurs'!A150)</f>
        <v/>
      </c>
      <c r="B153" s="49" t="e">
        <f>VLOOKUP(A153,Variables!$A:$D,2,FALSE)</f>
        <v>#N/A</v>
      </c>
      <c r="C153" s="59" t="e">
        <f>VLOOKUP(A153,Variables!$A:$D,3,FALSE)</f>
        <v>#N/A</v>
      </c>
      <c r="D153" s="15">
        <f>'Values-Valeurs'!B150</f>
        <v>0</v>
      </c>
      <c r="E153" s="15">
        <f>'Values-Valeurs'!C150</f>
        <v>0</v>
      </c>
      <c r="F153" s="15">
        <f>'Values-Valeurs'!D150</f>
        <v>0</v>
      </c>
      <c r="G153" s="15">
        <f>'Values-Valeurs'!E150</f>
        <v>0</v>
      </c>
      <c r="H153" s="12">
        <f t="shared" si="28"/>
        <v>0</v>
      </c>
      <c r="I153" s="12">
        <f t="shared" si="29"/>
        <v>0</v>
      </c>
      <c r="J153" s="13" t="e">
        <f t="shared" si="38"/>
        <v>#DIV/0!</v>
      </c>
      <c r="K153" s="13" t="e">
        <f t="shared" si="39"/>
        <v>#DIV/0!</v>
      </c>
      <c r="L153" s="14" t="e">
        <f>VLOOKUP(B153,'Table 6'!$A$2:$P$267,16,FALSE)</f>
        <v>#N/A</v>
      </c>
      <c r="M153" s="19" t="str">
        <f t="shared" si="34"/>
        <v/>
      </c>
      <c r="N153" s="19" t="str">
        <f t="shared" si="30"/>
        <v/>
      </c>
      <c r="O153" s="20" t="e">
        <f>HLOOKUP($Q$1,'Table 6'!$A$2:$P$267,B153,FALSE)</f>
        <v>#REF!</v>
      </c>
      <c r="P153" s="19" t="str">
        <f t="shared" si="35"/>
        <v/>
      </c>
      <c r="Q153" s="19" t="str">
        <f t="shared" si="31"/>
        <v/>
      </c>
    </row>
    <row r="154" spans="1:17" s="50" customFormat="1" ht="14.25" customHeight="1" x14ac:dyDescent="0.35">
      <c r="A154" s="52" t="str">
        <f>IF('Values-Valeurs'!A151="","",'Values-Valeurs'!A151)</f>
        <v/>
      </c>
      <c r="B154" s="49" t="e">
        <f>VLOOKUP(A154,Variables!$A:$D,2,FALSE)</f>
        <v>#N/A</v>
      </c>
      <c r="C154" s="59" t="e">
        <f>VLOOKUP(A154,Variables!$A:$D,3,FALSE)</f>
        <v>#N/A</v>
      </c>
      <c r="D154" s="15">
        <f>'Values-Valeurs'!B151</f>
        <v>0</v>
      </c>
      <c r="E154" s="15">
        <f>'Values-Valeurs'!C151</f>
        <v>0</v>
      </c>
      <c r="F154" s="15">
        <f>'Values-Valeurs'!D151</f>
        <v>0</v>
      </c>
      <c r="G154" s="15">
        <f>'Values-Valeurs'!E151</f>
        <v>0</v>
      </c>
      <c r="H154" s="12">
        <f t="shared" si="28"/>
        <v>0</v>
      </c>
      <c r="I154" s="12">
        <f t="shared" si="29"/>
        <v>0</v>
      </c>
      <c r="J154" s="13" t="e">
        <f t="shared" si="38"/>
        <v>#DIV/0!</v>
      </c>
      <c r="K154" s="13" t="e">
        <f t="shared" si="39"/>
        <v>#DIV/0!</v>
      </c>
      <c r="L154" s="14" t="e">
        <f>VLOOKUP(B154,'Table 6'!$A$2:$P$267,16,FALSE)</f>
        <v>#N/A</v>
      </c>
      <c r="M154" s="19" t="str">
        <f t="shared" si="34"/>
        <v/>
      </c>
      <c r="N154" s="19" t="str">
        <f t="shared" si="30"/>
        <v/>
      </c>
      <c r="O154" s="20" t="e">
        <f>HLOOKUP($Q$1,'Table 6'!$A$2:$P$267,B154,FALSE)</f>
        <v>#REF!</v>
      </c>
      <c r="P154" s="19" t="str">
        <f t="shared" si="35"/>
        <v/>
      </c>
      <c r="Q154" s="19" t="str">
        <f t="shared" si="31"/>
        <v/>
      </c>
    </row>
    <row r="155" spans="1:17" s="50" customFormat="1" ht="14.25" customHeight="1" x14ac:dyDescent="0.35">
      <c r="A155" s="52" t="str">
        <f>IF('Values-Valeurs'!A152="","",'Values-Valeurs'!A152)</f>
        <v/>
      </c>
      <c r="B155" s="49" t="e">
        <f>VLOOKUP(A155,Variables!$A:$D,2,FALSE)</f>
        <v>#N/A</v>
      </c>
      <c r="C155" s="59" t="e">
        <f>VLOOKUP(A155,Variables!$A:$D,3,FALSE)</f>
        <v>#N/A</v>
      </c>
      <c r="D155" s="15">
        <f>'Values-Valeurs'!B152</f>
        <v>0</v>
      </c>
      <c r="E155" s="15">
        <f>'Values-Valeurs'!C152</f>
        <v>0</v>
      </c>
      <c r="F155" s="15">
        <f>'Values-Valeurs'!D152</f>
        <v>0</v>
      </c>
      <c r="G155" s="15">
        <f>'Values-Valeurs'!E152</f>
        <v>0</v>
      </c>
      <c r="H155" s="12">
        <f t="shared" si="28"/>
        <v>0</v>
      </c>
      <c r="I155" s="12">
        <f t="shared" si="29"/>
        <v>0</v>
      </c>
      <c r="J155" s="13" t="e">
        <f t="shared" si="38"/>
        <v>#DIV/0!</v>
      </c>
      <c r="K155" s="13" t="e">
        <f t="shared" si="39"/>
        <v>#DIV/0!</v>
      </c>
      <c r="L155" s="14" t="e">
        <f>VLOOKUP(B155,'Table 6'!$A$2:$P$267,16,FALSE)</f>
        <v>#N/A</v>
      </c>
      <c r="M155" s="19" t="str">
        <f t="shared" si="34"/>
        <v/>
      </c>
      <c r="N155" s="19" t="str">
        <f t="shared" si="30"/>
        <v/>
      </c>
      <c r="O155" s="20" t="e">
        <f>HLOOKUP($Q$1,'Table 6'!$A$2:$P$267,B155,FALSE)</f>
        <v>#REF!</v>
      </c>
      <c r="P155" s="19" t="str">
        <f t="shared" si="35"/>
        <v/>
      </c>
      <c r="Q155" s="19" t="str">
        <f t="shared" si="31"/>
        <v/>
      </c>
    </row>
    <row r="156" spans="1:17" s="50" customFormat="1" ht="14.25" customHeight="1" x14ac:dyDescent="0.35">
      <c r="A156" s="52" t="str">
        <f>IF('Values-Valeurs'!A153="","",'Values-Valeurs'!A153)</f>
        <v/>
      </c>
      <c r="B156" s="49" t="e">
        <f>VLOOKUP(A156,Variables!$A:$D,2,FALSE)</f>
        <v>#N/A</v>
      </c>
      <c r="C156" s="59" t="e">
        <f>VLOOKUP(A156,Variables!$A:$D,3,FALSE)</f>
        <v>#N/A</v>
      </c>
      <c r="D156" s="15">
        <f>'Values-Valeurs'!B153</f>
        <v>0</v>
      </c>
      <c r="E156" s="15">
        <f>'Values-Valeurs'!C153</f>
        <v>0</v>
      </c>
      <c r="F156" s="15">
        <f>'Values-Valeurs'!D153</f>
        <v>0</v>
      </c>
      <c r="G156" s="15">
        <f>'Values-Valeurs'!E153</f>
        <v>0</v>
      </c>
      <c r="H156" s="12">
        <f t="shared" si="28"/>
        <v>0</v>
      </c>
      <c r="I156" s="12">
        <f t="shared" si="29"/>
        <v>0</v>
      </c>
      <c r="J156" s="13" t="e">
        <f t="shared" si="38"/>
        <v>#DIV/0!</v>
      </c>
      <c r="K156" s="13" t="e">
        <f t="shared" si="39"/>
        <v>#DIV/0!</v>
      </c>
      <c r="L156" s="14" t="e">
        <f>VLOOKUP(B156,'Table 6'!$A$2:$P$267,16,FALSE)</f>
        <v>#N/A</v>
      </c>
      <c r="M156" s="19" t="str">
        <f t="shared" si="34"/>
        <v/>
      </c>
      <c r="N156" s="19" t="str">
        <f t="shared" si="30"/>
        <v/>
      </c>
      <c r="O156" s="20" t="e">
        <f>HLOOKUP($Q$1,'Table 6'!$A$2:$P$267,B156,FALSE)</f>
        <v>#REF!</v>
      </c>
      <c r="P156" s="19" t="str">
        <f t="shared" si="35"/>
        <v/>
      </c>
      <c r="Q156" s="19" t="str">
        <f t="shared" si="31"/>
        <v/>
      </c>
    </row>
    <row r="157" spans="1:17" s="50" customFormat="1" ht="14.25" customHeight="1" x14ac:dyDescent="0.35">
      <c r="A157" s="52" t="str">
        <f>IF('Values-Valeurs'!A154="","",'Values-Valeurs'!A154)</f>
        <v/>
      </c>
      <c r="B157" s="49" t="e">
        <f>VLOOKUP(A157,Variables!$A:$D,2,FALSE)</f>
        <v>#N/A</v>
      </c>
      <c r="C157" s="59" t="e">
        <f>VLOOKUP(A157,Variables!$A:$D,3,FALSE)</f>
        <v>#N/A</v>
      </c>
      <c r="D157" s="15">
        <f>'Values-Valeurs'!B154</f>
        <v>0</v>
      </c>
      <c r="E157" s="15">
        <f>'Values-Valeurs'!C154</f>
        <v>0</v>
      </c>
      <c r="F157" s="15">
        <f>'Values-Valeurs'!D154</f>
        <v>0</v>
      </c>
      <c r="G157" s="15">
        <f>'Values-Valeurs'!E154</f>
        <v>0</v>
      </c>
      <c r="H157" s="12">
        <f t="shared" si="28"/>
        <v>0</v>
      </c>
      <c r="I157" s="12">
        <f t="shared" si="29"/>
        <v>0</v>
      </c>
      <c r="J157" s="13" t="e">
        <f t="shared" si="38"/>
        <v>#DIV/0!</v>
      </c>
      <c r="K157" s="13" t="e">
        <f t="shared" si="39"/>
        <v>#DIV/0!</v>
      </c>
      <c r="L157" s="14" t="e">
        <f>VLOOKUP(B157,'Table 6'!$A$2:$P$267,16,FALSE)</f>
        <v>#N/A</v>
      </c>
      <c r="M157" s="19" t="str">
        <f t="shared" si="34"/>
        <v/>
      </c>
      <c r="N157" s="19" t="str">
        <f t="shared" si="30"/>
        <v/>
      </c>
      <c r="O157" s="20" t="e">
        <f>HLOOKUP($Q$1,'Table 6'!$A$2:$P$267,B157,FALSE)</f>
        <v>#REF!</v>
      </c>
      <c r="P157" s="19" t="str">
        <f t="shared" si="35"/>
        <v/>
      </c>
      <c r="Q157" s="19" t="str">
        <f t="shared" si="31"/>
        <v/>
      </c>
    </row>
    <row r="158" spans="1:17" s="50" customFormat="1" ht="14.25" customHeight="1" x14ac:dyDescent="0.35">
      <c r="A158" s="52" t="str">
        <f>IF('Values-Valeurs'!A155="","",'Values-Valeurs'!A155)</f>
        <v/>
      </c>
      <c r="B158" s="49" t="e">
        <f>VLOOKUP(A158,Variables!$A:$D,2,FALSE)</f>
        <v>#N/A</v>
      </c>
      <c r="C158" s="59" t="e">
        <f>VLOOKUP(A158,Variables!$A:$D,3,FALSE)</f>
        <v>#N/A</v>
      </c>
      <c r="D158" s="15">
        <f>'Values-Valeurs'!B155</f>
        <v>0</v>
      </c>
      <c r="E158" s="15">
        <f>'Values-Valeurs'!C155</f>
        <v>0</v>
      </c>
      <c r="F158" s="15">
        <f>'Values-Valeurs'!D155</f>
        <v>0</v>
      </c>
      <c r="G158" s="15">
        <f>'Values-Valeurs'!E155</f>
        <v>0</v>
      </c>
      <c r="H158" s="12">
        <f t="shared" si="28"/>
        <v>0</v>
      </c>
      <c r="I158" s="12">
        <f t="shared" si="29"/>
        <v>0</v>
      </c>
      <c r="J158" s="13" t="e">
        <f t="shared" si="38"/>
        <v>#DIV/0!</v>
      </c>
      <c r="K158" s="13" t="e">
        <f t="shared" si="39"/>
        <v>#DIV/0!</v>
      </c>
      <c r="L158" s="14" t="e">
        <f>VLOOKUP(B158,'Table 6'!$A$2:$P$267,16,FALSE)</f>
        <v>#N/A</v>
      </c>
      <c r="M158" s="19" t="str">
        <f t="shared" si="34"/>
        <v/>
      </c>
      <c r="N158" s="19" t="str">
        <f t="shared" si="30"/>
        <v/>
      </c>
      <c r="O158" s="20" t="e">
        <f>HLOOKUP($Q$1,'Table 6'!$A$2:$P$267,B158,FALSE)</f>
        <v>#REF!</v>
      </c>
      <c r="P158" s="19" t="str">
        <f t="shared" si="35"/>
        <v/>
      </c>
      <c r="Q158" s="19" t="str">
        <f t="shared" si="31"/>
        <v/>
      </c>
    </row>
    <row r="159" spans="1:17" s="50" customFormat="1" ht="14.25" customHeight="1" x14ac:dyDescent="0.35">
      <c r="A159" s="52" t="str">
        <f>IF('Values-Valeurs'!A156="","",'Values-Valeurs'!A156)</f>
        <v/>
      </c>
      <c r="B159" s="49" t="e">
        <f>VLOOKUP(A159,Variables!$A:$D,2,FALSE)</f>
        <v>#N/A</v>
      </c>
      <c r="C159" s="59" t="e">
        <f>VLOOKUP(A159,Variables!$A:$D,3,FALSE)</f>
        <v>#N/A</v>
      </c>
      <c r="D159" s="15">
        <f>'Values-Valeurs'!B156</f>
        <v>0</v>
      </c>
      <c r="E159" s="15">
        <f>'Values-Valeurs'!C156</f>
        <v>0</v>
      </c>
      <c r="F159" s="15">
        <f>'Values-Valeurs'!D156</f>
        <v>0</v>
      </c>
      <c r="G159" s="15">
        <f>'Values-Valeurs'!E156</f>
        <v>0</v>
      </c>
      <c r="H159" s="12">
        <f t="shared" si="28"/>
        <v>0</v>
      </c>
      <c r="I159" s="12">
        <f t="shared" si="29"/>
        <v>0</v>
      </c>
      <c r="J159" s="13" t="e">
        <f t="shared" si="38"/>
        <v>#DIV/0!</v>
      </c>
      <c r="K159" s="13" t="e">
        <f t="shared" si="39"/>
        <v>#DIV/0!</v>
      </c>
      <c r="L159" s="14" t="e">
        <f>VLOOKUP(B159,'Table 6'!$A$2:$P$267,16,FALSE)</f>
        <v>#N/A</v>
      </c>
      <c r="M159" s="19" t="str">
        <f t="shared" si="34"/>
        <v/>
      </c>
      <c r="N159" s="19" t="str">
        <f t="shared" si="30"/>
        <v/>
      </c>
      <c r="O159" s="20" t="e">
        <f>HLOOKUP($Q$1,'Table 6'!$A$2:$P$267,B159,FALSE)</f>
        <v>#REF!</v>
      </c>
      <c r="P159" s="19" t="str">
        <f t="shared" si="35"/>
        <v/>
      </c>
      <c r="Q159" s="19" t="str">
        <f t="shared" si="31"/>
        <v/>
      </c>
    </row>
    <row r="160" spans="1:17" s="50" customFormat="1" ht="14.25" customHeight="1" x14ac:dyDescent="0.35">
      <c r="A160" s="52" t="str">
        <f>IF('Values-Valeurs'!A157="","",'Values-Valeurs'!A157)</f>
        <v/>
      </c>
      <c r="B160" s="49" t="e">
        <f>VLOOKUP(A160,Variables!$A:$D,2,FALSE)</f>
        <v>#N/A</v>
      </c>
      <c r="C160" s="59" t="e">
        <f>VLOOKUP(A160,Variables!$A:$D,3,FALSE)</f>
        <v>#N/A</v>
      </c>
      <c r="D160" s="15">
        <f>'Values-Valeurs'!B157</f>
        <v>0</v>
      </c>
      <c r="E160" s="15">
        <f>'Values-Valeurs'!C157</f>
        <v>0</v>
      </c>
      <c r="F160" s="15">
        <f>'Values-Valeurs'!D157</f>
        <v>0</v>
      </c>
      <c r="G160" s="15">
        <f>'Values-Valeurs'!E157</f>
        <v>0</v>
      </c>
      <c r="H160" s="12">
        <f t="shared" si="28"/>
        <v>0</v>
      </c>
      <c r="I160" s="12">
        <f t="shared" si="29"/>
        <v>0</v>
      </c>
      <c r="J160" s="13" t="e">
        <f t="shared" si="38"/>
        <v>#DIV/0!</v>
      </c>
      <c r="K160" s="13" t="e">
        <f t="shared" si="39"/>
        <v>#DIV/0!</v>
      </c>
      <c r="L160" s="14" t="e">
        <f>VLOOKUP(B160,'Table 6'!$A$2:$P$267,16,FALSE)</f>
        <v>#N/A</v>
      </c>
      <c r="M160" s="19" t="str">
        <f t="shared" si="34"/>
        <v/>
      </c>
      <c r="N160" s="19" t="str">
        <f t="shared" si="30"/>
        <v/>
      </c>
      <c r="O160" s="20" t="e">
        <f>HLOOKUP($Q$1,'Table 6'!$A$2:$P$267,B160,FALSE)</f>
        <v>#REF!</v>
      </c>
      <c r="P160" s="19" t="str">
        <f t="shared" si="35"/>
        <v/>
      </c>
      <c r="Q160" s="19" t="str">
        <f t="shared" si="31"/>
        <v/>
      </c>
    </row>
    <row r="161" spans="1:17" s="50" customFormat="1" ht="14.25" customHeight="1" x14ac:dyDescent="0.35">
      <c r="A161" s="52" t="str">
        <f>IF('Values-Valeurs'!A158="","",'Values-Valeurs'!A158)</f>
        <v/>
      </c>
      <c r="B161" s="49" t="e">
        <f>VLOOKUP(A161,Variables!$A:$D,2,FALSE)</f>
        <v>#N/A</v>
      </c>
      <c r="C161" s="59" t="e">
        <f>VLOOKUP(A161,Variables!$A:$D,3,FALSE)</f>
        <v>#N/A</v>
      </c>
      <c r="D161" s="15">
        <f>'Values-Valeurs'!B158</f>
        <v>0</v>
      </c>
      <c r="E161" s="15">
        <f>'Values-Valeurs'!C158</f>
        <v>0</v>
      </c>
      <c r="F161" s="15">
        <f>'Values-Valeurs'!D158</f>
        <v>0</v>
      </c>
      <c r="G161" s="15">
        <f>'Values-Valeurs'!E158</f>
        <v>0</v>
      </c>
      <c r="H161" s="12">
        <f t="shared" si="28"/>
        <v>0</v>
      </c>
      <c r="I161" s="12">
        <f t="shared" si="29"/>
        <v>0</v>
      </c>
      <c r="J161" s="13" t="e">
        <f t="shared" ref="J161:J162" si="40">IF((COUNTA(D161)=0),0,(D161)/(D161+F161))</f>
        <v>#DIV/0!</v>
      </c>
      <c r="K161" s="13" t="e">
        <f t="shared" ref="K161:K162" si="41">IF((COUNTA(D161:E161)=0),0,(D161+E161)/(D161+E161+F161))</f>
        <v>#DIV/0!</v>
      </c>
      <c r="L161" s="14" t="e">
        <f>VLOOKUP(B161,'Table 6'!$A$2:$P$267,16,FALSE)</f>
        <v>#N/A</v>
      </c>
      <c r="M161" s="19" t="str">
        <f t="shared" si="34"/>
        <v/>
      </c>
      <c r="N161" s="19" t="str">
        <f t="shared" si="30"/>
        <v/>
      </c>
      <c r="O161" s="20" t="e">
        <f>HLOOKUP($Q$1,'Table 6'!$A$2:$P$267,B161,FALSE)</f>
        <v>#REF!</v>
      </c>
      <c r="P161" s="19" t="str">
        <f t="shared" si="35"/>
        <v/>
      </c>
      <c r="Q161" s="19" t="str">
        <f t="shared" si="31"/>
        <v/>
      </c>
    </row>
    <row r="162" spans="1:17" s="50" customFormat="1" ht="14.25" customHeight="1" x14ac:dyDescent="0.35">
      <c r="A162" s="52" t="str">
        <f>IF('Values-Valeurs'!A159="","",'Values-Valeurs'!A159)</f>
        <v/>
      </c>
      <c r="B162" s="49" t="e">
        <f>VLOOKUP(A162,Variables!$A:$D,2,FALSE)</f>
        <v>#N/A</v>
      </c>
      <c r="C162" s="59" t="e">
        <f>VLOOKUP(A162,Variables!$A:$D,3,FALSE)</f>
        <v>#N/A</v>
      </c>
      <c r="D162" s="15">
        <f>'Values-Valeurs'!B159</f>
        <v>0</v>
      </c>
      <c r="E162" s="15">
        <f>'Values-Valeurs'!C159</f>
        <v>0</v>
      </c>
      <c r="F162" s="15">
        <f>'Values-Valeurs'!D159</f>
        <v>0</v>
      </c>
      <c r="G162" s="15">
        <f>'Values-Valeurs'!E159</f>
        <v>0</v>
      </c>
      <c r="H162" s="12">
        <f t="shared" si="28"/>
        <v>0</v>
      </c>
      <c r="I162" s="12">
        <f t="shared" si="29"/>
        <v>0</v>
      </c>
      <c r="J162" s="13" t="e">
        <f t="shared" si="40"/>
        <v>#DIV/0!</v>
      </c>
      <c r="K162" s="13" t="e">
        <f t="shared" si="41"/>
        <v>#DIV/0!</v>
      </c>
      <c r="L162" s="14" t="e">
        <f>VLOOKUP(B162,'Table 6'!$A$2:$P$267,16,FALSE)</f>
        <v>#N/A</v>
      </c>
      <c r="M162" s="19" t="str">
        <f t="shared" si="34"/>
        <v/>
      </c>
      <c r="N162" s="19" t="str">
        <f t="shared" si="30"/>
        <v/>
      </c>
      <c r="O162" s="20" t="e">
        <f>HLOOKUP($Q$1,'Table 6'!$A$2:$P$267,B162,FALSE)</f>
        <v>#REF!</v>
      </c>
      <c r="P162" s="19" t="str">
        <f t="shared" si="35"/>
        <v/>
      </c>
      <c r="Q162" s="19" t="str">
        <f t="shared" si="31"/>
        <v/>
      </c>
    </row>
    <row r="163" spans="1:17" s="50" customFormat="1" ht="14.25" customHeight="1" x14ac:dyDescent="0.35">
      <c r="A163" s="52" t="str">
        <f>IF('Values-Valeurs'!A160="","",'Values-Valeurs'!A160)</f>
        <v/>
      </c>
      <c r="B163" s="49" t="e">
        <f>VLOOKUP(A163,Variables!$A:$D,2,FALSE)</f>
        <v>#N/A</v>
      </c>
      <c r="C163" s="59" t="e">
        <f>VLOOKUP(A163,Variables!$A:$D,3,FALSE)</f>
        <v>#N/A</v>
      </c>
      <c r="D163" s="15">
        <f>'Values-Valeurs'!B160</f>
        <v>0</v>
      </c>
      <c r="E163" s="15">
        <f>'Values-Valeurs'!C160</f>
        <v>0</v>
      </c>
      <c r="F163" s="15">
        <f>'Values-Valeurs'!D160</f>
        <v>0</v>
      </c>
      <c r="G163" s="15">
        <f>'Values-Valeurs'!E160</f>
        <v>0</v>
      </c>
      <c r="H163" s="12">
        <f t="shared" si="28"/>
        <v>0</v>
      </c>
      <c r="I163" s="12">
        <f t="shared" si="29"/>
        <v>0</v>
      </c>
      <c r="J163" s="13" t="e">
        <f t="shared" ref="J163:J171" si="42">IF((COUNTA(D163)=0),0,(D163)/(D163+F163))</f>
        <v>#DIV/0!</v>
      </c>
      <c r="K163" s="13" t="e">
        <f t="shared" ref="K163:K171" si="43">IF((COUNTA(D163:E163)=0),0,(D163+E163)/(D163+E163+F163))</f>
        <v>#DIV/0!</v>
      </c>
      <c r="L163" s="14" t="e">
        <f>VLOOKUP(B163,'Table 6'!$A$2:$P$267,16,FALSE)</f>
        <v>#N/A</v>
      </c>
      <c r="M163" s="19" t="str">
        <f t="shared" si="34"/>
        <v/>
      </c>
      <c r="N163" s="19" t="str">
        <f t="shared" si="30"/>
        <v/>
      </c>
      <c r="O163" s="20" t="e">
        <f>HLOOKUP($Q$1,'Table 6'!$A$2:$P$267,B163,FALSE)</f>
        <v>#REF!</v>
      </c>
      <c r="P163" s="19" t="str">
        <f t="shared" si="35"/>
        <v/>
      </c>
      <c r="Q163" s="19" t="str">
        <f t="shared" si="31"/>
        <v/>
      </c>
    </row>
    <row r="164" spans="1:17" s="50" customFormat="1" ht="14.25" customHeight="1" x14ac:dyDescent="0.35">
      <c r="A164" s="52" t="str">
        <f>IF('Values-Valeurs'!A161="","",'Values-Valeurs'!A161)</f>
        <v/>
      </c>
      <c r="B164" s="49" t="e">
        <f>VLOOKUP(A164,Variables!$A:$D,2,FALSE)</f>
        <v>#N/A</v>
      </c>
      <c r="C164" s="59" t="e">
        <f>VLOOKUP(A164,Variables!$A:$D,3,FALSE)</f>
        <v>#N/A</v>
      </c>
      <c r="D164" s="15">
        <f>'Values-Valeurs'!B161</f>
        <v>0</v>
      </c>
      <c r="E164" s="15">
        <f>'Values-Valeurs'!C161</f>
        <v>0</v>
      </c>
      <c r="F164" s="15">
        <f>'Values-Valeurs'!D161</f>
        <v>0</v>
      </c>
      <c r="G164" s="15">
        <f>'Values-Valeurs'!E161</f>
        <v>0</v>
      </c>
      <c r="H164" s="12">
        <f t="shared" si="28"/>
        <v>0</v>
      </c>
      <c r="I164" s="12">
        <f t="shared" si="29"/>
        <v>0</v>
      </c>
      <c r="J164" s="13" t="e">
        <f t="shared" si="42"/>
        <v>#DIV/0!</v>
      </c>
      <c r="K164" s="13" t="e">
        <f t="shared" si="43"/>
        <v>#DIV/0!</v>
      </c>
      <c r="L164" s="14" t="e">
        <f>VLOOKUP(B164,'Table 6'!$A$2:$P$267,16,FALSE)</f>
        <v>#N/A</v>
      </c>
      <c r="M164" s="19" t="str">
        <f t="shared" si="34"/>
        <v/>
      </c>
      <c r="N164" s="19" t="str">
        <f t="shared" si="30"/>
        <v/>
      </c>
      <c r="O164" s="20" t="e">
        <f>HLOOKUP($Q$1,'Table 6'!$A$2:$P$267,B164,FALSE)</f>
        <v>#REF!</v>
      </c>
      <c r="P164" s="19" t="str">
        <f t="shared" si="35"/>
        <v/>
      </c>
      <c r="Q164" s="19" t="str">
        <f t="shared" si="31"/>
        <v/>
      </c>
    </row>
    <row r="165" spans="1:17" s="50" customFormat="1" ht="14.25" customHeight="1" x14ac:dyDescent="0.35">
      <c r="A165" s="52" t="str">
        <f>IF('Values-Valeurs'!A162="","",'Values-Valeurs'!A162)</f>
        <v/>
      </c>
      <c r="B165" s="49" t="e">
        <f>VLOOKUP(A165,Variables!$A:$D,2,FALSE)</f>
        <v>#N/A</v>
      </c>
      <c r="C165" s="59" t="e">
        <f>VLOOKUP(A165,Variables!$A:$D,3,FALSE)</f>
        <v>#N/A</v>
      </c>
      <c r="D165" s="15">
        <f>'Values-Valeurs'!B162</f>
        <v>0</v>
      </c>
      <c r="E165" s="15">
        <f>'Values-Valeurs'!C162</f>
        <v>0</v>
      </c>
      <c r="F165" s="15">
        <f>'Values-Valeurs'!D162</f>
        <v>0</v>
      </c>
      <c r="G165" s="15">
        <f>'Values-Valeurs'!E162</f>
        <v>0</v>
      </c>
      <c r="H165" s="12">
        <f t="shared" si="28"/>
        <v>0</v>
      </c>
      <c r="I165" s="12">
        <f t="shared" si="29"/>
        <v>0</v>
      </c>
      <c r="J165" s="13" t="e">
        <f t="shared" si="42"/>
        <v>#DIV/0!</v>
      </c>
      <c r="K165" s="13" t="e">
        <f t="shared" si="43"/>
        <v>#DIV/0!</v>
      </c>
      <c r="L165" s="14" t="e">
        <f>VLOOKUP(B165,'Table 6'!$A$2:$P$267,16,FALSE)</f>
        <v>#N/A</v>
      </c>
      <c r="M165" s="19" t="str">
        <f t="shared" si="34"/>
        <v/>
      </c>
      <c r="N165" s="19" t="str">
        <f t="shared" si="30"/>
        <v/>
      </c>
      <c r="O165" s="20" t="e">
        <f>HLOOKUP($Q$1,'Table 6'!$A$2:$P$267,B165,FALSE)</f>
        <v>#REF!</v>
      </c>
      <c r="P165" s="19" t="str">
        <f t="shared" si="35"/>
        <v/>
      </c>
      <c r="Q165" s="19" t="str">
        <f t="shared" si="31"/>
        <v/>
      </c>
    </row>
    <row r="166" spans="1:17" s="50" customFormat="1" ht="14.25" customHeight="1" x14ac:dyDescent="0.35">
      <c r="A166" s="52" t="str">
        <f>IF('Values-Valeurs'!A163="","",'Values-Valeurs'!A163)</f>
        <v/>
      </c>
      <c r="B166" s="49" t="e">
        <f>VLOOKUP(A166,Variables!$A:$D,2,FALSE)</f>
        <v>#N/A</v>
      </c>
      <c r="C166" s="59" t="e">
        <f>VLOOKUP(A166,Variables!$A:$D,3,FALSE)</f>
        <v>#N/A</v>
      </c>
      <c r="D166" s="15">
        <f>'Values-Valeurs'!B163</f>
        <v>0</v>
      </c>
      <c r="E166" s="15">
        <f>'Values-Valeurs'!C163</f>
        <v>0</v>
      </c>
      <c r="F166" s="15">
        <f>'Values-Valeurs'!D163</f>
        <v>0</v>
      </c>
      <c r="G166" s="15">
        <f>'Values-Valeurs'!E163</f>
        <v>0</v>
      </c>
      <c r="H166" s="12">
        <f t="shared" si="28"/>
        <v>0</v>
      </c>
      <c r="I166" s="12">
        <f t="shared" si="29"/>
        <v>0</v>
      </c>
      <c r="J166" s="13" t="e">
        <f t="shared" si="42"/>
        <v>#DIV/0!</v>
      </c>
      <c r="K166" s="13" t="e">
        <f t="shared" si="43"/>
        <v>#DIV/0!</v>
      </c>
      <c r="L166" s="14" t="e">
        <f>VLOOKUP(B166,'Table 6'!$A$2:$P$267,16,FALSE)</f>
        <v>#N/A</v>
      </c>
      <c r="M166" s="19" t="str">
        <f t="shared" si="34"/>
        <v/>
      </c>
      <c r="N166" s="19" t="str">
        <f t="shared" si="30"/>
        <v/>
      </c>
      <c r="O166" s="20" t="e">
        <f>HLOOKUP($Q$1,'Table 6'!$A$2:$P$267,B166,FALSE)</f>
        <v>#REF!</v>
      </c>
      <c r="P166" s="19" t="str">
        <f t="shared" si="35"/>
        <v/>
      </c>
      <c r="Q166" s="19" t="str">
        <f t="shared" si="31"/>
        <v/>
      </c>
    </row>
    <row r="167" spans="1:17" s="50" customFormat="1" ht="14.25" customHeight="1" x14ac:dyDescent="0.35">
      <c r="A167" s="52" t="str">
        <f>IF('Values-Valeurs'!A164="","",'Values-Valeurs'!A164)</f>
        <v/>
      </c>
      <c r="B167" s="49" t="e">
        <f>VLOOKUP(A167,Variables!$A:$D,2,FALSE)</f>
        <v>#N/A</v>
      </c>
      <c r="C167" s="59" t="e">
        <f>VLOOKUP(A167,Variables!$A:$D,3,FALSE)</f>
        <v>#N/A</v>
      </c>
      <c r="D167" s="15">
        <f>'Values-Valeurs'!B164</f>
        <v>0</v>
      </c>
      <c r="E167" s="15">
        <f>'Values-Valeurs'!C164</f>
        <v>0</v>
      </c>
      <c r="F167" s="15">
        <f>'Values-Valeurs'!D164</f>
        <v>0</v>
      </c>
      <c r="G167" s="15">
        <f>'Values-Valeurs'!E164</f>
        <v>0</v>
      </c>
      <c r="H167" s="12">
        <f t="shared" si="28"/>
        <v>0</v>
      </c>
      <c r="I167" s="12">
        <f t="shared" si="29"/>
        <v>0</v>
      </c>
      <c r="J167" s="13" t="e">
        <f t="shared" si="42"/>
        <v>#DIV/0!</v>
      </c>
      <c r="K167" s="13" t="e">
        <f t="shared" si="43"/>
        <v>#DIV/0!</v>
      </c>
      <c r="L167" s="14" t="e">
        <f>VLOOKUP(B167,'Table 6'!$A$2:$P$267,16,FALSE)</f>
        <v>#N/A</v>
      </c>
      <c r="M167" s="19" t="str">
        <f t="shared" si="34"/>
        <v/>
      </c>
      <c r="N167" s="19" t="str">
        <f t="shared" si="30"/>
        <v/>
      </c>
      <c r="O167" s="20" t="e">
        <f>HLOOKUP($Q$1,'Table 6'!$A$2:$P$267,B167,FALSE)</f>
        <v>#REF!</v>
      </c>
      <c r="P167" s="19" t="str">
        <f t="shared" si="35"/>
        <v/>
      </c>
      <c r="Q167" s="19" t="str">
        <f t="shared" si="31"/>
        <v/>
      </c>
    </row>
    <row r="168" spans="1:17" s="50" customFormat="1" ht="14.25" customHeight="1" x14ac:dyDescent="0.35">
      <c r="A168" s="52" t="str">
        <f>IF('Values-Valeurs'!A165="","",'Values-Valeurs'!A165)</f>
        <v/>
      </c>
      <c r="B168" s="49" t="e">
        <f>VLOOKUP(A168,Variables!$A:$D,2,FALSE)</f>
        <v>#N/A</v>
      </c>
      <c r="C168" s="59" t="e">
        <f>VLOOKUP(A168,Variables!$A:$D,3,FALSE)</f>
        <v>#N/A</v>
      </c>
      <c r="D168" s="15">
        <f>'Values-Valeurs'!B165</f>
        <v>0</v>
      </c>
      <c r="E168" s="15">
        <f>'Values-Valeurs'!C165</f>
        <v>0</v>
      </c>
      <c r="F168" s="15">
        <f>'Values-Valeurs'!D165</f>
        <v>0</v>
      </c>
      <c r="G168" s="15">
        <f>'Values-Valeurs'!E165</f>
        <v>0</v>
      </c>
      <c r="H168" s="12">
        <f t="shared" si="28"/>
        <v>0</v>
      </c>
      <c r="I168" s="12">
        <f t="shared" si="29"/>
        <v>0</v>
      </c>
      <c r="J168" s="13" t="e">
        <f t="shared" si="42"/>
        <v>#DIV/0!</v>
      </c>
      <c r="K168" s="13" t="e">
        <f t="shared" si="43"/>
        <v>#DIV/0!</v>
      </c>
      <c r="L168" s="14" t="e">
        <f>VLOOKUP(B168,'Table 6'!$A$2:$P$267,16,FALSE)</f>
        <v>#N/A</v>
      </c>
      <c r="M168" s="19" t="str">
        <f t="shared" si="34"/>
        <v/>
      </c>
      <c r="N168" s="19" t="str">
        <f t="shared" si="30"/>
        <v/>
      </c>
      <c r="O168" s="20" t="e">
        <f>HLOOKUP($Q$1,'Table 6'!$A$2:$P$267,B168,FALSE)</f>
        <v>#REF!</v>
      </c>
      <c r="P168" s="19" t="str">
        <f t="shared" si="35"/>
        <v/>
      </c>
      <c r="Q168" s="19" t="str">
        <f t="shared" si="31"/>
        <v/>
      </c>
    </row>
    <row r="169" spans="1:17" s="50" customFormat="1" ht="14.25" customHeight="1" x14ac:dyDescent="0.35">
      <c r="A169" s="52" t="str">
        <f>IF('Values-Valeurs'!A166="","",'Values-Valeurs'!A166)</f>
        <v/>
      </c>
      <c r="B169" s="49" t="e">
        <f>VLOOKUP(A169,Variables!$A:$D,2,FALSE)</f>
        <v>#N/A</v>
      </c>
      <c r="C169" s="59" t="e">
        <f>VLOOKUP(A169,Variables!$A:$D,3,FALSE)</f>
        <v>#N/A</v>
      </c>
      <c r="D169" s="15">
        <f>'Values-Valeurs'!B166</f>
        <v>0</v>
      </c>
      <c r="E169" s="15">
        <f>'Values-Valeurs'!C166</f>
        <v>0</v>
      </c>
      <c r="F169" s="15">
        <f>'Values-Valeurs'!D166</f>
        <v>0</v>
      </c>
      <c r="G169" s="15">
        <f>'Values-Valeurs'!E166</f>
        <v>0</v>
      </c>
      <c r="H169" s="12">
        <f t="shared" si="28"/>
        <v>0</v>
      </c>
      <c r="I169" s="12">
        <f t="shared" si="29"/>
        <v>0</v>
      </c>
      <c r="J169" s="13" t="e">
        <f t="shared" si="42"/>
        <v>#DIV/0!</v>
      </c>
      <c r="K169" s="13" t="e">
        <f t="shared" si="43"/>
        <v>#DIV/0!</v>
      </c>
      <c r="L169" s="14" t="e">
        <f>VLOOKUP(B169,'Table 6'!$A$2:$P$267,16,FALSE)</f>
        <v>#N/A</v>
      </c>
      <c r="M169" s="19" t="str">
        <f t="shared" si="34"/>
        <v/>
      </c>
      <c r="N169" s="19" t="str">
        <f t="shared" si="30"/>
        <v/>
      </c>
      <c r="O169" s="20" t="e">
        <f>HLOOKUP($Q$1,'Table 6'!$A$2:$P$267,B169,FALSE)</f>
        <v>#REF!</v>
      </c>
      <c r="P169" s="19" t="str">
        <f t="shared" si="35"/>
        <v/>
      </c>
      <c r="Q169" s="19" t="str">
        <f t="shared" si="31"/>
        <v/>
      </c>
    </row>
    <row r="170" spans="1:17" s="50" customFormat="1" ht="14.25" customHeight="1" x14ac:dyDescent="0.35">
      <c r="A170" s="52" t="str">
        <f>IF('Values-Valeurs'!A167="","",'Values-Valeurs'!A167)</f>
        <v/>
      </c>
      <c r="B170" s="49" t="e">
        <f>VLOOKUP(A170,Variables!$A:$D,2,FALSE)</f>
        <v>#N/A</v>
      </c>
      <c r="C170" s="59" t="e">
        <f>VLOOKUP(A170,Variables!$A:$D,3,FALSE)</f>
        <v>#N/A</v>
      </c>
      <c r="D170" s="15">
        <f>'Values-Valeurs'!B167</f>
        <v>0</v>
      </c>
      <c r="E170" s="15">
        <f>'Values-Valeurs'!C167</f>
        <v>0</v>
      </c>
      <c r="F170" s="15">
        <f>'Values-Valeurs'!D167</f>
        <v>0</v>
      </c>
      <c r="G170" s="15">
        <f>'Values-Valeurs'!E167</f>
        <v>0</v>
      </c>
      <c r="H170" s="12">
        <f t="shared" si="28"/>
        <v>0</v>
      </c>
      <c r="I170" s="12">
        <f t="shared" si="29"/>
        <v>0</v>
      </c>
      <c r="J170" s="13" t="e">
        <f t="shared" si="42"/>
        <v>#DIV/0!</v>
      </c>
      <c r="K170" s="13" t="e">
        <f t="shared" si="43"/>
        <v>#DIV/0!</v>
      </c>
      <c r="L170" s="14" t="e">
        <f>VLOOKUP(B170,'Table 6'!$A$2:$P$267,16,FALSE)</f>
        <v>#N/A</v>
      </c>
      <c r="M170" s="19" t="str">
        <f t="shared" si="34"/>
        <v/>
      </c>
      <c r="N170" s="19" t="str">
        <f t="shared" si="30"/>
        <v/>
      </c>
      <c r="O170" s="20" t="e">
        <f>HLOOKUP($Q$1,'Table 6'!$A$2:$P$267,B170,FALSE)</f>
        <v>#REF!</v>
      </c>
      <c r="P170" s="19" t="str">
        <f t="shared" si="35"/>
        <v/>
      </c>
      <c r="Q170" s="19" t="str">
        <f t="shared" si="31"/>
        <v/>
      </c>
    </row>
    <row r="171" spans="1:17" s="50" customFormat="1" ht="14.25" customHeight="1" x14ac:dyDescent="0.35">
      <c r="A171" s="52" t="str">
        <f>IF('Values-Valeurs'!A168="","",'Values-Valeurs'!A168)</f>
        <v/>
      </c>
      <c r="B171" s="49" t="e">
        <f>VLOOKUP(A171,Variables!$A:$D,2,FALSE)</f>
        <v>#N/A</v>
      </c>
      <c r="C171" s="59" t="e">
        <f>VLOOKUP(A171,Variables!$A:$D,3,FALSE)</f>
        <v>#N/A</v>
      </c>
      <c r="D171" s="15">
        <f>'Values-Valeurs'!B168</f>
        <v>0</v>
      </c>
      <c r="E171" s="15">
        <f>'Values-Valeurs'!C168</f>
        <v>0</v>
      </c>
      <c r="F171" s="15">
        <f>'Values-Valeurs'!D168</f>
        <v>0</v>
      </c>
      <c r="G171" s="15">
        <f>'Values-Valeurs'!E168</f>
        <v>0</v>
      </c>
      <c r="H171" s="12">
        <f t="shared" si="28"/>
        <v>0</v>
      </c>
      <c r="I171" s="12">
        <f t="shared" si="29"/>
        <v>0</v>
      </c>
      <c r="J171" s="13" t="e">
        <f t="shared" si="42"/>
        <v>#DIV/0!</v>
      </c>
      <c r="K171" s="13" t="e">
        <f t="shared" si="43"/>
        <v>#DIV/0!</v>
      </c>
      <c r="L171" s="14" t="e">
        <f>VLOOKUP(B171,'Table 6'!$A$2:$P$267,16,FALSE)</f>
        <v>#N/A</v>
      </c>
      <c r="M171" s="19" t="str">
        <f t="shared" si="34"/>
        <v/>
      </c>
      <c r="N171" s="19" t="str">
        <f t="shared" si="30"/>
        <v/>
      </c>
      <c r="O171" s="20" t="e">
        <f>HLOOKUP($Q$1,'Table 6'!$A$2:$P$267,B171,FALSE)</f>
        <v>#REF!</v>
      </c>
      <c r="P171" s="19" t="str">
        <f t="shared" si="35"/>
        <v/>
      </c>
      <c r="Q171" s="19" t="str">
        <f t="shared" si="31"/>
        <v/>
      </c>
    </row>
    <row r="172" spans="1:17" s="50" customFormat="1" ht="14.25" customHeight="1" x14ac:dyDescent="0.35">
      <c r="A172" s="52" t="str">
        <f>IF('Values-Valeurs'!A169="","",'Values-Valeurs'!A169)</f>
        <v/>
      </c>
      <c r="B172" s="49" t="e">
        <f>VLOOKUP(A172,Variables!$A:$D,2,FALSE)</f>
        <v>#N/A</v>
      </c>
      <c r="C172" s="59" t="e">
        <f>VLOOKUP(A172,Variables!$A:$D,3,FALSE)</f>
        <v>#N/A</v>
      </c>
      <c r="D172" s="15">
        <f>'Values-Valeurs'!B169</f>
        <v>0</v>
      </c>
      <c r="E172" s="15">
        <f>'Values-Valeurs'!C169</f>
        <v>0</v>
      </c>
      <c r="F172" s="15">
        <f>'Values-Valeurs'!D169</f>
        <v>0</v>
      </c>
      <c r="G172" s="15">
        <f>'Values-Valeurs'!E169</f>
        <v>0</v>
      </c>
      <c r="H172" s="12">
        <f t="shared" si="28"/>
        <v>0</v>
      </c>
      <c r="I172" s="12">
        <f t="shared" si="29"/>
        <v>0</v>
      </c>
      <c r="J172" s="13" t="e">
        <f t="shared" ref="J172:J184" si="44">IF((COUNTA(D172)=0),0,(D172)/(D172+F172))</f>
        <v>#DIV/0!</v>
      </c>
      <c r="K172" s="13" t="e">
        <f t="shared" ref="K172:K184" si="45">IF((COUNTA(D172:E172)=0),0,(D172+E172)/(D172+E172+F172))</f>
        <v>#DIV/0!</v>
      </c>
      <c r="L172" s="14" t="e">
        <f>VLOOKUP(B172,'Table 6'!$A$2:$P$267,16,FALSE)</f>
        <v>#N/A</v>
      </c>
      <c r="M172" s="19" t="str">
        <f t="shared" si="34"/>
        <v/>
      </c>
      <c r="N172" s="19" t="str">
        <f t="shared" si="30"/>
        <v/>
      </c>
      <c r="O172" s="20" t="e">
        <f>HLOOKUP($Q$1,'Table 6'!$A$2:$P$267,B172,FALSE)</f>
        <v>#REF!</v>
      </c>
      <c r="P172" s="19" t="str">
        <f t="shared" si="35"/>
        <v/>
      </c>
      <c r="Q172" s="19" t="str">
        <f t="shared" si="31"/>
        <v/>
      </c>
    </row>
    <row r="173" spans="1:17" s="50" customFormat="1" ht="14.25" customHeight="1" x14ac:dyDescent="0.35">
      <c r="A173" s="52" t="str">
        <f>IF('Values-Valeurs'!A170="","",'Values-Valeurs'!A170)</f>
        <v/>
      </c>
      <c r="B173" s="49" t="e">
        <f>VLOOKUP(A173,Variables!$A:$D,2,FALSE)</f>
        <v>#N/A</v>
      </c>
      <c r="C173" s="59" t="e">
        <f>VLOOKUP(A173,Variables!$A:$D,3,FALSE)</f>
        <v>#N/A</v>
      </c>
      <c r="D173" s="15">
        <f>'Values-Valeurs'!B170</f>
        <v>0</v>
      </c>
      <c r="E173" s="15">
        <f>'Values-Valeurs'!C170</f>
        <v>0</v>
      </c>
      <c r="F173" s="15">
        <f>'Values-Valeurs'!D170</f>
        <v>0</v>
      </c>
      <c r="G173" s="15">
        <f>'Values-Valeurs'!E170</f>
        <v>0</v>
      </c>
      <c r="H173" s="12">
        <f t="shared" si="28"/>
        <v>0</v>
      </c>
      <c r="I173" s="12">
        <f t="shared" si="29"/>
        <v>0</v>
      </c>
      <c r="J173" s="13" t="e">
        <f t="shared" si="44"/>
        <v>#DIV/0!</v>
      </c>
      <c r="K173" s="13" t="e">
        <f t="shared" si="45"/>
        <v>#DIV/0!</v>
      </c>
      <c r="L173" s="14" t="e">
        <f>VLOOKUP(B173,'Table 6'!$A$2:$P$267,16,FALSE)</f>
        <v>#N/A</v>
      </c>
      <c r="M173" s="19" t="str">
        <f t="shared" si="34"/>
        <v/>
      </c>
      <c r="N173" s="19" t="str">
        <f t="shared" si="30"/>
        <v/>
      </c>
      <c r="O173" s="20" t="e">
        <f>HLOOKUP($Q$1,'Table 6'!$A$2:$P$267,B173,FALSE)</f>
        <v>#REF!</v>
      </c>
      <c r="P173" s="19" t="str">
        <f t="shared" si="35"/>
        <v/>
      </c>
      <c r="Q173" s="19" t="str">
        <f t="shared" si="31"/>
        <v/>
      </c>
    </row>
    <row r="174" spans="1:17" s="50" customFormat="1" ht="14.25" customHeight="1" x14ac:dyDescent="0.35">
      <c r="A174" s="52" t="str">
        <f>IF('Values-Valeurs'!A171="","",'Values-Valeurs'!A171)</f>
        <v/>
      </c>
      <c r="B174" s="49" t="e">
        <f>VLOOKUP(A174,Variables!$A:$D,2,FALSE)</f>
        <v>#N/A</v>
      </c>
      <c r="C174" s="59" t="e">
        <f>VLOOKUP(A174,Variables!$A:$D,3,FALSE)</f>
        <v>#N/A</v>
      </c>
      <c r="D174" s="15">
        <f>'Values-Valeurs'!B171</f>
        <v>0</v>
      </c>
      <c r="E174" s="15">
        <f>'Values-Valeurs'!C171</f>
        <v>0</v>
      </c>
      <c r="F174" s="15">
        <f>'Values-Valeurs'!D171</f>
        <v>0</v>
      </c>
      <c r="G174" s="15">
        <f>'Values-Valeurs'!E171</f>
        <v>0</v>
      </c>
      <c r="H174" s="12">
        <f t="shared" si="28"/>
        <v>0</v>
      </c>
      <c r="I174" s="12">
        <f t="shared" si="29"/>
        <v>0</v>
      </c>
      <c r="J174" s="13" t="e">
        <f t="shared" si="44"/>
        <v>#DIV/0!</v>
      </c>
      <c r="K174" s="13" t="e">
        <f t="shared" si="45"/>
        <v>#DIV/0!</v>
      </c>
      <c r="L174" s="14" t="e">
        <f>VLOOKUP(B174,'Table 6'!$A$2:$P$267,16,FALSE)</f>
        <v>#N/A</v>
      </c>
      <c r="M174" s="19" t="str">
        <f t="shared" si="34"/>
        <v/>
      </c>
      <c r="N174" s="19" t="str">
        <f t="shared" si="30"/>
        <v/>
      </c>
      <c r="O174" s="20" t="e">
        <f>HLOOKUP($Q$1,'Table 6'!$A$2:$P$267,B174,FALSE)</f>
        <v>#REF!</v>
      </c>
      <c r="P174" s="19" t="str">
        <f t="shared" si="35"/>
        <v/>
      </c>
      <c r="Q174" s="19" t="str">
        <f t="shared" si="31"/>
        <v/>
      </c>
    </row>
    <row r="175" spans="1:17" s="50" customFormat="1" ht="14.25" customHeight="1" x14ac:dyDescent="0.35">
      <c r="A175" s="52" t="str">
        <f>IF('Values-Valeurs'!A172="","",'Values-Valeurs'!A172)</f>
        <v/>
      </c>
      <c r="B175" s="49" t="e">
        <f>VLOOKUP(A175,Variables!$A:$D,2,FALSE)</f>
        <v>#N/A</v>
      </c>
      <c r="C175" s="59" t="e">
        <f>VLOOKUP(A175,Variables!$A:$D,3,FALSE)</f>
        <v>#N/A</v>
      </c>
      <c r="D175" s="15">
        <f>'Values-Valeurs'!B172</f>
        <v>0</v>
      </c>
      <c r="E175" s="15">
        <f>'Values-Valeurs'!C172</f>
        <v>0</v>
      </c>
      <c r="F175" s="15">
        <f>'Values-Valeurs'!D172</f>
        <v>0</v>
      </c>
      <c r="G175" s="15">
        <f>'Values-Valeurs'!E172</f>
        <v>0</v>
      </c>
      <c r="H175" s="12">
        <f t="shared" si="28"/>
        <v>0</v>
      </c>
      <c r="I175" s="12">
        <f t="shared" si="29"/>
        <v>0</v>
      </c>
      <c r="J175" s="13" t="e">
        <f t="shared" si="44"/>
        <v>#DIV/0!</v>
      </c>
      <c r="K175" s="13" t="e">
        <f t="shared" si="45"/>
        <v>#DIV/0!</v>
      </c>
      <c r="L175" s="14" t="e">
        <f>VLOOKUP(B175,'Table 6'!$A$2:$P$267,16,FALSE)</f>
        <v>#N/A</v>
      </c>
      <c r="M175" s="19" t="str">
        <f t="shared" si="34"/>
        <v/>
      </c>
      <c r="N175" s="19" t="str">
        <f t="shared" si="30"/>
        <v/>
      </c>
      <c r="O175" s="20" t="e">
        <f>HLOOKUP($Q$1,'Table 6'!$A$2:$P$267,B175,FALSE)</f>
        <v>#REF!</v>
      </c>
      <c r="P175" s="19" t="str">
        <f t="shared" si="35"/>
        <v/>
      </c>
      <c r="Q175" s="19" t="str">
        <f t="shared" si="31"/>
        <v/>
      </c>
    </row>
    <row r="176" spans="1:17" s="50" customFormat="1" ht="14.25" customHeight="1" x14ac:dyDescent="0.35">
      <c r="A176" s="52" t="str">
        <f>IF('Values-Valeurs'!A173="","",'Values-Valeurs'!A173)</f>
        <v/>
      </c>
      <c r="B176" s="49" t="e">
        <f>VLOOKUP(A176,Variables!$A:$D,2,FALSE)</f>
        <v>#N/A</v>
      </c>
      <c r="C176" s="59" t="e">
        <f>VLOOKUP(A176,Variables!$A:$D,3,FALSE)</f>
        <v>#N/A</v>
      </c>
      <c r="D176" s="15">
        <f>'Values-Valeurs'!B173</f>
        <v>0</v>
      </c>
      <c r="E176" s="15">
        <f>'Values-Valeurs'!C173</f>
        <v>0</v>
      </c>
      <c r="F176" s="15">
        <f>'Values-Valeurs'!D173</f>
        <v>0</v>
      </c>
      <c r="G176" s="15">
        <f>'Values-Valeurs'!E173</f>
        <v>0</v>
      </c>
      <c r="H176" s="12">
        <f t="shared" si="28"/>
        <v>0</v>
      </c>
      <c r="I176" s="12">
        <f t="shared" si="29"/>
        <v>0</v>
      </c>
      <c r="J176" s="13" t="e">
        <f t="shared" si="44"/>
        <v>#DIV/0!</v>
      </c>
      <c r="K176" s="13" t="e">
        <f t="shared" si="45"/>
        <v>#DIV/0!</v>
      </c>
      <c r="L176" s="14" t="e">
        <f>VLOOKUP(B176,'Table 6'!$A$2:$P$267,16,FALSE)</f>
        <v>#N/A</v>
      </c>
      <c r="M176" s="19" t="str">
        <f t="shared" si="34"/>
        <v/>
      </c>
      <c r="N176" s="19" t="str">
        <f t="shared" si="30"/>
        <v/>
      </c>
      <c r="O176" s="20" t="e">
        <f>HLOOKUP($Q$1,'Table 6'!$A$2:$P$267,B176,FALSE)</f>
        <v>#REF!</v>
      </c>
      <c r="P176" s="19" t="str">
        <f t="shared" si="35"/>
        <v/>
      </c>
      <c r="Q176" s="19" t="str">
        <f t="shared" si="31"/>
        <v/>
      </c>
    </row>
    <row r="177" spans="1:17" s="50" customFormat="1" ht="14.25" customHeight="1" x14ac:dyDescent="0.35">
      <c r="A177" s="52" t="str">
        <f>IF('Values-Valeurs'!A174="","",'Values-Valeurs'!A174)</f>
        <v/>
      </c>
      <c r="B177" s="49" t="e">
        <f>VLOOKUP(A177,Variables!$A:$D,2,FALSE)</f>
        <v>#N/A</v>
      </c>
      <c r="C177" s="59" t="e">
        <f>VLOOKUP(A177,Variables!$A:$D,3,FALSE)</f>
        <v>#N/A</v>
      </c>
      <c r="D177" s="15">
        <f>'Values-Valeurs'!B174</f>
        <v>0</v>
      </c>
      <c r="E177" s="15">
        <f>'Values-Valeurs'!C174</f>
        <v>0</v>
      </c>
      <c r="F177" s="15">
        <f>'Values-Valeurs'!D174</f>
        <v>0</v>
      </c>
      <c r="G177" s="15">
        <f>'Values-Valeurs'!E174</f>
        <v>0</v>
      </c>
      <c r="H177" s="12">
        <f t="shared" si="28"/>
        <v>0</v>
      </c>
      <c r="I177" s="12">
        <f t="shared" si="29"/>
        <v>0</v>
      </c>
      <c r="J177" s="13" t="e">
        <f t="shared" si="44"/>
        <v>#DIV/0!</v>
      </c>
      <c r="K177" s="13" t="e">
        <f t="shared" si="45"/>
        <v>#DIV/0!</v>
      </c>
      <c r="L177" s="14" t="e">
        <f>VLOOKUP(B177,'Table 6'!$A$2:$P$267,16,FALSE)</f>
        <v>#N/A</v>
      </c>
      <c r="M177" s="19" t="str">
        <f t="shared" si="34"/>
        <v/>
      </c>
      <c r="N177" s="19" t="str">
        <f t="shared" si="30"/>
        <v/>
      </c>
      <c r="O177" s="20" t="e">
        <f>HLOOKUP($Q$1,'Table 6'!$A$2:$P$267,B177,FALSE)</f>
        <v>#REF!</v>
      </c>
      <c r="P177" s="19" t="str">
        <f t="shared" si="35"/>
        <v/>
      </c>
      <c r="Q177" s="19" t="str">
        <f t="shared" si="31"/>
        <v/>
      </c>
    </row>
    <row r="178" spans="1:17" s="50" customFormat="1" ht="14.25" customHeight="1" x14ac:dyDescent="0.35">
      <c r="A178" s="52" t="str">
        <f>IF('Values-Valeurs'!A175="","",'Values-Valeurs'!A175)</f>
        <v/>
      </c>
      <c r="B178" s="49" t="e">
        <f>VLOOKUP(A178,Variables!$A:$D,2,FALSE)</f>
        <v>#N/A</v>
      </c>
      <c r="C178" s="59" t="e">
        <f>VLOOKUP(A178,Variables!$A:$D,3,FALSE)</f>
        <v>#N/A</v>
      </c>
      <c r="D178" s="15">
        <f>'Values-Valeurs'!B175</f>
        <v>0</v>
      </c>
      <c r="E178" s="15">
        <f>'Values-Valeurs'!C175</f>
        <v>0</v>
      </c>
      <c r="F178" s="15">
        <f>'Values-Valeurs'!D175</f>
        <v>0</v>
      </c>
      <c r="G178" s="15">
        <f>'Values-Valeurs'!E175</f>
        <v>0</v>
      </c>
      <c r="H178" s="12">
        <f t="shared" si="28"/>
        <v>0</v>
      </c>
      <c r="I178" s="12">
        <f t="shared" si="29"/>
        <v>0</v>
      </c>
      <c r="J178" s="13" t="e">
        <f t="shared" si="44"/>
        <v>#DIV/0!</v>
      </c>
      <c r="K178" s="13" t="e">
        <f t="shared" si="45"/>
        <v>#DIV/0!</v>
      </c>
      <c r="L178" s="14" t="e">
        <f>VLOOKUP(B178,'Table 6'!$A$2:$P$267,16,FALSE)</f>
        <v>#N/A</v>
      </c>
      <c r="M178" s="19" t="str">
        <f t="shared" si="34"/>
        <v/>
      </c>
      <c r="N178" s="19" t="str">
        <f t="shared" si="30"/>
        <v/>
      </c>
      <c r="O178" s="20" t="e">
        <f>HLOOKUP($Q$1,'Table 6'!$A$2:$P$267,B178,FALSE)</f>
        <v>#REF!</v>
      </c>
      <c r="P178" s="19" t="str">
        <f t="shared" si="35"/>
        <v/>
      </c>
      <c r="Q178" s="19" t="str">
        <f t="shared" si="31"/>
        <v/>
      </c>
    </row>
    <row r="179" spans="1:17" s="50" customFormat="1" ht="14.25" customHeight="1" x14ac:dyDescent="0.35">
      <c r="A179" s="52" t="str">
        <f>IF('Values-Valeurs'!A176="","",'Values-Valeurs'!A176)</f>
        <v/>
      </c>
      <c r="B179" s="49" t="e">
        <f>VLOOKUP(A179,Variables!$A:$D,2,FALSE)</f>
        <v>#N/A</v>
      </c>
      <c r="C179" s="59" t="e">
        <f>VLOOKUP(A179,Variables!$A:$D,3,FALSE)</f>
        <v>#N/A</v>
      </c>
      <c r="D179" s="15">
        <f>'Values-Valeurs'!B176</f>
        <v>0</v>
      </c>
      <c r="E179" s="15">
        <f>'Values-Valeurs'!C176</f>
        <v>0</v>
      </c>
      <c r="F179" s="15">
        <f>'Values-Valeurs'!D176</f>
        <v>0</v>
      </c>
      <c r="G179" s="15">
        <f>'Values-Valeurs'!E176</f>
        <v>0</v>
      </c>
      <c r="H179" s="12">
        <f t="shared" si="28"/>
        <v>0</v>
      </c>
      <c r="I179" s="12">
        <f t="shared" si="29"/>
        <v>0</v>
      </c>
      <c r="J179" s="13" t="e">
        <f t="shared" si="44"/>
        <v>#DIV/0!</v>
      </c>
      <c r="K179" s="13" t="e">
        <f t="shared" si="45"/>
        <v>#DIV/0!</v>
      </c>
      <c r="L179" s="14" t="e">
        <f>VLOOKUP(B179,'Table 6'!$A$2:$P$267,16,FALSE)</f>
        <v>#N/A</v>
      </c>
      <c r="M179" s="19" t="str">
        <f t="shared" si="34"/>
        <v/>
      </c>
      <c r="N179" s="19" t="str">
        <f t="shared" si="30"/>
        <v/>
      </c>
      <c r="O179" s="20" t="e">
        <f>HLOOKUP($Q$1,'Table 6'!$A$2:$P$267,B179,FALSE)</f>
        <v>#REF!</v>
      </c>
      <c r="P179" s="19" t="str">
        <f t="shared" si="35"/>
        <v/>
      </c>
      <c r="Q179" s="19" t="str">
        <f t="shared" si="31"/>
        <v/>
      </c>
    </row>
    <row r="180" spans="1:17" s="50" customFormat="1" ht="14.25" customHeight="1" x14ac:dyDescent="0.35">
      <c r="A180" s="52" t="str">
        <f>IF('Values-Valeurs'!A177="","",'Values-Valeurs'!A177)</f>
        <v/>
      </c>
      <c r="B180" s="49" t="e">
        <f>VLOOKUP(A180,Variables!$A:$D,2,FALSE)</f>
        <v>#N/A</v>
      </c>
      <c r="C180" s="59" t="e">
        <f>VLOOKUP(A180,Variables!$A:$D,3,FALSE)</f>
        <v>#N/A</v>
      </c>
      <c r="D180" s="15">
        <f>'Values-Valeurs'!B177</f>
        <v>0</v>
      </c>
      <c r="E180" s="15">
        <f>'Values-Valeurs'!C177</f>
        <v>0</v>
      </c>
      <c r="F180" s="15">
        <f>'Values-Valeurs'!D177</f>
        <v>0</v>
      </c>
      <c r="G180" s="15">
        <f>'Values-Valeurs'!E177</f>
        <v>0</v>
      </c>
      <c r="H180" s="12">
        <f t="shared" si="28"/>
        <v>0</v>
      </c>
      <c r="I180" s="12">
        <f t="shared" si="29"/>
        <v>0</v>
      </c>
      <c r="J180" s="13" t="e">
        <f t="shared" si="44"/>
        <v>#DIV/0!</v>
      </c>
      <c r="K180" s="13" t="e">
        <f t="shared" si="45"/>
        <v>#DIV/0!</v>
      </c>
      <c r="L180" s="14" t="e">
        <f>VLOOKUP(B180,'Table 6'!$A$2:$P$267,16,FALSE)</f>
        <v>#N/A</v>
      </c>
      <c r="M180" s="19" t="str">
        <f t="shared" si="34"/>
        <v/>
      </c>
      <c r="N180" s="19" t="str">
        <f t="shared" si="30"/>
        <v/>
      </c>
      <c r="O180" s="20" t="e">
        <f>HLOOKUP($Q$1,'Table 6'!$A$2:$P$267,B180,FALSE)</f>
        <v>#REF!</v>
      </c>
      <c r="P180" s="19" t="str">
        <f t="shared" si="35"/>
        <v/>
      </c>
      <c r="Q180" s="19" t="str">
        <f t="shared" si="31"/>
        <v/>
      </c>
    </row>
    <row r="181" spans="1:17" s="50" customFormat="1" ht="14.25" customHeight="1" x14ac:dyDescent="0.35">
      <c r="A181" s="52" t="str">
        <f>IF('Values-Valeurs'!A178="","",'Values-Valeurs'!A178)</f>
        <v/>
      </c>
      <c r="B181" s="49" t="e">
        <f>VLOOKUP(A181,Variables!$A:$D,2,FALSE)</f>
        <v>#N/A</v>
      </c>
      <c r="C181" s="59" t="e">
        <f>VLOOKUP(A181,Variables!$A:$D,3,FALSE)</f>
        <v>#N/A</v>
      </c>
      <c r="D181" s="15">
        <f>'Values-Valeurs'!B178</f>
        <v>0</v>
      </c>
      <c r="E181" s="15">
        <f>'Values-Valeurs'!C178</f>
        <v>0</v>
      </c>
      <c r="F181" s="15">
        <f>'Values-Valeurs'!D178</f>
        <v>0</v>
      </c>
      <c r="G181" s="15">
        <f>'Values-Valeurs'!E178</f>
        <v>0</v>
      </c>
      <c r="H181" s="12">
        <f t="shared" si="28"/>
        <v>0</v>
      </c>
      <c r="I181" s="12">
        <f t="shared" si="29"/>
        <v>0</v>
      </c>
      <c r="J181" s="13" t="e">
        <f t="shared" si="44"/>
        <v>#DIV/0!</v>
      </c>
      <c r="K181" s="13" t="e">
        <f t="shared" si="45"/>
        <v>#DIV/0!</v>
      </c>
      <c r="L181" s="14" t="e">
        <f>VLOOKUP(B181,'Table 6'!$A$2:$P$267,16,FALSE)</f>
        <v>#N/A</v>
      </c>
      <c r="M181" s="19" t="str">
        <f t="shared" si="34"/>
        <v/>
      </c>
      <c r="N181" s="19" t="str">
        <f t="shared" si="30"/>
        <v/>
      </c>
      <c r="O181" s="20" t="e">
        <f>HLOOKUP($Q$1,'Table 6'!$A$2:$P$267,B181,FALSE)</f>
        <v>#REF!</v>
      </c>
      <c r="P181" s="19" t="str">
        <f t="shared" si="35"/>
        <v/>
      </c>
      <c r="Q181" s="19" t="str">
        <f t="shared" si="31"/>
        <v/>
      </c>
    </row>
    <row r="182" spans="1:17" s="50" customFormat="1" ht="14.25" customHeight="1" x14ac:dyDescent="0.35">
      <c r="A182" s="52" t="str">
        <f>IF('Values-Valeurs'!A179="","",'Values-Valeurs'!A179)</f>
        <v/>
      </c>
      <c r="B182" s="49" t="e">
        <f>VLOOKUP(A182,Variables!$A:$D,2,FALSE)</f>
        <v>#N/A</v>
      </c>
      <c r="C182" s="59" t="e">
        <f>VLOOKUP(A182,Variables!$A:$D,3,FALSE)</f>
        <v>#N/A</v>
      </c>
      <c r="D182" s="15">
        <f>'Values-Valeurs'!B179</f>
        <v>0</v>
      </c>
      <c r="E182" s="15">
        <f>'Values-Valeurs'!C179</f>
        <v>0</v>
      </c>
      <c r="F182" s="15">
        <f>'Values-Valeurs'!D179</f>
        <v>0</v>
      </c>
      <c r="G182" s="15">
        <f>'Values-Valeurs'!E179</f>
        <v>0</v>
      </c>
      <c r="H182" s="12">
        <f t="shared" si="28"/>
        <v>0</v>
      </c>
      <c r="I182" s="12">
        <f t="shared" si="29"/>
        <v>0</v>
      </c>
      <c r="J182" s="13" t="e">
        <f t="shared" si="44"/>
        <v>#DIV/0!</v>
      </c>
      <c r="K182" s="13" t="e">
        <f t="shared" si="45"/>
        <v>#DIV/0!</v>
      </c>
      <c r="L182" s="14" t="e">
        <f>VLOOKUP(B182,'Table 6'!$A$2:$P$267,16,FALSE)</f>
        <v>#N/A</v>
      </c>
      <c r="M182" s="19" t="str">
        <f t="shared" si="34"/>
        <v/>
      </c>
      <c r="N182" s="19" t="str">
        <f t="shared" si="30"/>
        <v/>
      </c>
      <c r="O182" s="20" t="e">
        <f>HLOOKUP($Q$1,'Table 6'!$A$2:$P$267,B182,FALSE)</f>
        <v>#REF!</v>
      </c>
      <c r="P182" s="19" t="str">
        <f t="shared" si="35"/>
        <v/>
      </c>
      <c r="Q182" s="19" t="str">
        <f t="shared" si="31"/>
        <v/>
      </c>
    </row>
    <row r="183" spans="1:17" s="50" customFormat="1" ht="14.25" customHeight="1" x14ac:dyDescent="0.35">
      <c r="A183" s="52" t="str">
        <f>IF('Values-Valeurs'!A180="","",'Values-Valeurs'!A180)</f>
        <v/>
      </c>
      <c r="B183" s="49" t="e">
        <f>VLOOKUP(A183,Variables!$A:$D,2,FALSE)</f>
        <v>#N/A</v>
      </c>
      <c r="C183" s="59" t="e">
        <f>VLOOKUP(A183,Variables!$A:$D,3,FALSE)</f>
        <v>#N/A</v>
      </c>
      <c r="D183" s="15">
        <f>'Values-Valeurs'!B180</f>
        <v>0</v>
      </c>
      <c r="E183" s="15">
        <f>'Values-Valeurs'!C180</f>
        <v>0</v>
      </c>
      <c r="F183" s="15">
        <f>'Values-Valeurs'!D180</f>
        <v>0</v>
      </c>
      <c r="G183" s="15">
        <f>'Values-Valeurs'!E180</f>
        <v>0</v>
      </c>
      <c r="H183" s="12">
        <f t="shared" si="28"/>
        <v>0</v>
      </c>
      <c r="I183" s="12">
        <f t="shared" si="29"/>
        <v>0</v>
      </c>
      <c r="J183" s="13" t="e">
        <f t="shared" si="44"/>
        <v>#DIV/0!</v>
      </c>
      <c r="K183" s="13" t="e">
        <f t="shared" si="45"/>
        <v>#DIV/0!</v>
      </c>
      <c r="L183" s="14" t="e">
        <f>VLOOKUP(B183,'Table 6'!$A$2:$P$267,16,FALSE)</f>
        <v>#N/A</v>
      </c>
      <c r="M183" s="19" t="str">
        <f t="shared" si="34"/>
        <v/>
      </c>
      <c r="N183" s="19" t="str">
        <f t="shared" si="30"/>
        <v/>
      </c>
      <c r="O183" s="20" t="e">
        <f>HLOOKUP($Q$1,'Table 6'!$A$2:$P$267,B183,FALSE)</f>
        <v>#REF!</v>
      </c>
      <c r="P183" s="19" t="str">
        <f t="shared" si="35"/>
        <v/>
      </c>
      <c r="Q183" s="19" t="str">
        <f t="shared" si="31"/>
        <v/>
      </c>
    </row>
    <row r="184" spans="1:17" s="50" customFormat="1" ht="14.25" customHeight="1" x14ac:dyDescent="0.35">
      <c r="A184" s="52" t="str">
        <f>IF('Values-Valeurs'!A181="","",'Values-Valeurs'!A181)</f>
        <v/>
      </c>
      <c r="B184" s="49" t="e">
        <f>VLOOKUP(A184,Variables!$A:$D,2,FALSE)</f>
        <v>#N/A</v>
      </c>
      <c r="C184" s="59" t="e">
        <f>VLOOKUP(A184,Variables!$A:$D,3,FALSE)</f>
        <v>#N/A</v>
      </c>
      <c r="D184" s="15">
        <f>'Values-Valeurs'!B181</f>
        <v>0</v>
      </c>
      <c r="E184" s="15">
        <f>'Values-Valeurs'!C181</f>
        <v>0</v>
      </c>
      <c r="F184" s="15">
        <f>'Values-Valeurs'!D181</f>
        <v>0</v>
      </c>
      <c r="G184" s="15">
        <f>'Values-Valeurs'!E181</f>
        <v>0</v>
      </c>
      <c r="H184" s="12">
        <f t="shared" si="28"/>
        <v>0</v>
      </c>
      <c r="I184" s="12">
        <f t="shared" si="29"/>
        <v>0</v>
      </c>
      <c r="J184" s="13" t="e">
        <f t="shared" si="44"/>
        <v>#DIV/0!</v>
      </c>
      <c r="K184" s="13" t="e">
        <f t="shared" si="45"/>
        <v>#DIV/0!</v>
      </c>
      <c r="L184" s="14" t="e">
        <f>VLOOKUP(B184,'Table 6'!$A$2:$P$267,16,FALSE)</f>
        <v>#N/A</v>
      </c>
      <c r="M184" s="19" t="str">
        <f t="shared" si="34"/>
        <v/>
      </c>
      <c r="N184" s="19" t="str">
        <f t="shared" si="30"/>
        <v/>
      </c>
      <c r="O184" s="20" t="e">
        <f>HLOOKUP($Q$1,'Table 6'!$A$2:$P$267,B184,FALSE)</f>
        <v>#REF!</v>
      </c>
      <c r="P184" s="19" t="str">
        <f t="shared" si="35"/>
        <v/>
      </c>
      <c r="Q184" s="19" t="str">
        <f t="shared" si="31"/>
        <v/>
      </c>
    </row>
    <row r="185" spans="1:17" s="50" customFormat="1" ht="14.25" customHeight="1" x14ac:dyDescent="0.35">
      <c r="A185" s="52" t="str">
        <f>IF('Values-Valeurs'!A182="","",'Values-Valeurs'!A182)</f>
        <v/>
      </c>
      <c r="B185" s="49" t="e">
        <f>VLOOKUP(A185,Variables!$A:$D,2,FALSE)</f>
        <v>#N/A</v>
      </c>
      <c r="C185" s="59" t="e">
        <f>VLOOKUP(A185,Variables!$A:$D,3,FALSE)</f>
        <v>#N/A</v>
      </c>
      <c r="D185" s="15">
        <f>'Values-Valeurs'!B182</f>
        <v>0</v>
      </c>
      <c r="E185" s="15">
        <f>'Values-Valeurs'!C182</f>
        <v>0</v>
      </c>
      <c r="F185" s="15">
        <f>'Values-Valeurs'!D182</f>
        <v>0</v>
      </c>
      <c r="G185" s="15">
        <f>'Values-Valeurs'!E182</f>
        <v>0</v>
      </c>
      <c r="H185" s="12">
        <f t="shared" ref="H185:H209" si="46">D185+E185</f>
        <v>0</v>
      </c>
      <c r="I185" s="12">
        <f t="shared" ref="I185:I209" si="47">D185+E185+F185</f>
        <v>0</v>
      </c>
      <c r="J185" s="13" t="e">
        <f t="shared" ref="J185:J192" si="48">IF((COUNTA(D185)=0),0,(D185)/(D185+F185))</f>
        <v>#DIV/0!</v>
      </c>
      <c r="K185" s="13" t="e">
        <f t="shared" ref="K185:K192" si="49">IF((COUNTA(D185:E185)=0),0,(D185+E185)/(D185+E185+F185))</f>
        <v>#DIV/0!</v>
      </c>
      <c r="L185" s="14" t="e">
        <f>VLOOKUP(B185,'Table 6'!$A$2:$P$267,16,FALSE)</f>
        <v>#N/A</v>
      </c>
      <c r="M185" s="19" t="str">
        <f t="shared" si="34"/>
        <v/>
      </c>
      <c r="N185" s="19" t="str">
        <f t="shared" ref="N185:N209" si="50">IF(I185=0,"",(IF(AND(M185&lt;=0.05,K185*100&gt;L185),"Alert",IF(AND(M185&lt;=0.05,K185*100&lt;L185),"protective",""))))</f>
        <v/>
      </c>
      <c r="O185" s="20" t="e">
        <f>HLOOKUP($Q$1,'Table 6'!$A$2:$P$267,B185,FALSE)</f>
        <v>#REF!</v>
      </c>
      <c r="P185" s="19" t="str">
        <f t="shared" si="35"/>
        <v/>
      </c>
      <c r="Q185" s="19" t="str">
        <f t="shared" ref="Q185:Q209" si="51">IF(I185=0,"",(IF(AND(P185&lt;=0.05,K185*100&gt;O185),"Alert",IF(AND(P185&lt;=0.05,K185*100&lt;O185),"protective",""))))</f>
        <v/>
      </c>
    </row>
    <row r="186" spans="1:17" s="50" customFormat="1" ht="14.25" customHeight="1" x14ac:dyDescent="0.35">
      <c r="A186" s="52" t="str">
        <f>IF('Values-Valeurs'!A183="","",'Values-Valeurs'!A183)</f>
        <v/>
      </c>
      <c r="B186" s="49" t="e">
        <f>VLOOKUP(A186,Variables!$A:$D,2,FALSE)</f>
        <v>#N/A</v>
      </c>
      <c r="C186" s="59" t="e">
        <f>VLOOKUP(A186,Variables!$A:$D,3,FALSE)</f>
        <v>#N/A</v>
      </c>
      <c r="D186" s="15">
        <f>'Values-Valeurs'!B183</f>
        <v>0</v>
      </c>
      <c r="E186" s="15">
        <f>'Values-Valeurs'!C183</f>
        <v>0</v>
      </c>
      <c r="F186" s="15">
        <f>'Values-Valeurs'!D183</f>
        <v>0</v>
      </c>
      <c r="G186" s="15">
        <f>'Values-Valeurs'!E183</f>
        <v>0</v>
      </c>
      <c r="H186" s="12">
        <f t="shared" si="46"/>
        <v>0</v>
      </c>
      <c r="I186" s="12">
        <f t="shared" si="47"/>
        <v>0</v>
      </c>
      <c r="J186" s="13" t="e">
        <f t="shared" si="48"/>
        <v>#DIV/0!</v>
      </c>
      <c r="K186" s="13" t="e">
        <f t="shared" si="49"/>
        <v>#DIV/0!</v>
      </c>
      <c r="L186" s="14" t="e">
        <f>VLOOKUP(B186,'Table 6'!$A$2:$P$267,16,FALSE)</f>
        <v>#N/A</v>
      </c>
      <c r="M186" s="19" t="str">
        <f t="shared" si="34"/>
        <v/>
      </c>
      <c r="N186" s="19" t="str">
        <f t="shared" si="50"/>
        <v/>
      </c>
      <c r="O186" s="20" t="e">
        <f>HLOOKUP($Q$1,'Table 6'!$A$2:$P$267,B186,FALSE)</f>
        <v>#REF!</v>
      </c>
      <c r="P186" s="19" t="str">
        <f t="shared" si="35"/>
        <v/>
      </c>
      <c r="Q186" s="19" t="str">
        <f t="shared" si="51"/>
        <v/>
      </c>
    </row>
    <row r="187" spans="1:17" s="50" customFormat="1" ht="14.25" customHeight="1" x14ac:dyDescent="0.35">
      <c r="A187" s="52" t="str">
        <f>IF('Values-Valeurs'!A184="","",'Values-Valeurs'!A184)</f>
        <v/>
      </c>
      <c r="B187" s="49" t="e">
        <f>VLOOKUP(A187,Variables!$A:$D,2,FALSE)</f>
        <v>#N/A</v>
      </c>
      <c r="C187" s="59" t="e">
        <f>VLOOKUP(A187,Variables!$A:$D,3,FALSE)</f>
        <v>#N/A</v>
      </c>
      <c r="D187" s="15">
        <f>'Values-Valeurs'!B184</f>
        <v>0</v>
      </c>
      <c r="E187" s="15">
        <f>'Values-Valeurs'!C184</f>
        <v>0</v>
      </c>
      <c r="F187" s="15">
        <f>'Values-Valeurs'!D184</f>
        <v>0</v>
      </c>
      <c r="G187" s="15">
        <f>'Values-Valeurs'!E184</f>
        <v>0</v>
      </c>
      <c r="H187" s="12">
        <f t="shared" si="46"/>
        <v>0</v>
      </c>
      <c r="I187" s="12">
        <f t="shared" si="47"/>
        <v>0</v>
      </c>
      <c r="J187" s="13" t="e">
        <f t="shared" si="48"/>
        <v>#DIV/0!</v>
      </c>
      <c r="K187" s="13" t="e">
        <f t="shared" si="49"/>
        <v>#DIV/0!</v>
      </c>
      <c r="L187" s="14" t="e">
        <f>VLOOKUP(B187,'Table 6'!$A$2:$P$267,16,FALSE)</f>
        <v>#N/A</v>
      </c>
      <c r="M187" s="19" t="str">
        <f t="shared" si="34"/>
        <v/>
      </c>
      <c r="N187" s="19" t="str">
        <f t="shared" si="50"/>
        <v/>
      </c>
      <c r="O187" s="20" t="e">
        <f>HLOOKUP($Q$1,'Table 6'!$A$2:$P$267,B187,FALSE)</f>
        <v>#REF!</v>
      </c>
      <c r="P187" s="19" t="str">
        <f t="shared" si="35"/>
        <v/>
      </c>
      <c r="Q187" s="19" t="str">
        <f t="shared" si="51"/>
        <v/>
      </c>
    </row>
    <row r="188" spans="1:17" s="50" customFormat="1" ht="14.25" customHeight="1" x14ac:dyDescent="0.35">
      <c r="A188" s="52" t="str">
        <f>IF('Values-Valeurs'!A185="","",'Values-Valeurs'!A185)</f>
        <v/>
      </c>
      <c r="B188" s="49" t="e">
        <f>VLOOKUP(A188,Variables!$A:$D,2,FALSE)</f>
        <v>#N/A</v>
      </c>
      <c r="C188" s="59" t="e">
        <f>VLOOKUP(A188,Variables!$A:$D,3,FALSE)</f>
        <v>#N/A</v>
      </c>
      <c r="D188" s="15">
        <f>'Values-Valeurs'!B185</f>
        <v>0</v>
      </c>
      <c r="E188" s="15">
        <f>'Values-Valeurs'!C185</f>
        <v>0</v>
      </c>
      <c r="F188" s="15">
        <f>'Values-Valeurs'!D185</f>
        <v>0</v>
      </c>
      <c r="G188" s="15">
        <f>'Values-Valeurs'!E185</f>
        <v>0</v>
      </c>
      <c r="H188" s="12">
        <f t="shared" si="46"/>
        <v>0</v>
      </c>
      <c r="I188" s="12">
        <f t="shared" si="47"/>
        <v>0</v>
      </c>
      <c r="J188" s="13" t="e">
        <f t="shared" si="48"/>
        <v>#DIV/0!</v>
      </c>
      <c r="K188" s="13" t="e">
        <f t="shared" si="49"/>
        <v>#DIV/0!</v>
      </c>
      <c r="L188" s="14" t="e">
        <f>VLOOKUP(B188,'Table 6'!$A$2:$P$267,16,FALSE)</f>
        <v>#N/A</v>
      </c>
      <c r="M188" s="19" t="str">
        <f t="shared" si="34"/>
        <v/>
      </c>
      <c r="N188" s="19" t="str">
        <f t="shared" si="50"/>
        <v/>
      </c>
      <c r="O188" s="20" t="e">
        <f>HLOOKUP($Q$1,'Table 6'!$A$2:$P$267,B188,FALSE)</f>
        <v>#REF!</v>
      </c>
      <c r="P188" s="19" t="str">
        <f t="shared" si="35"/>
        <v/>
      </c>
      <c r="Q188" s="19" t="str">
        <f t="shared" si="51"/>
        <v/>
      </c>
    </row>
    <row r="189" spans="1:17" s="50" customFormat="1" ht="14.25" customHeight="1" x14ac:dyDescent="0.35">
      <c r="A189" s="52" t="str">
        <f>IF('Values-Valeurs'!A186="","",'Values-Valeurs'!A186)</f>
        <v/>
      </c>
      <c r="B189" s="49" t="e">
        <f>VLOOKUP(A189,Variables!$A:$D,2,FALSE)</f>
        <v>#N/A</v>
      </c>
      <c r="C189" s="59" t="e">
        <f>VLOOKUP(A189,Variables!$A:$D,3,FALSE)</f>
        <v>#N/A</v>
      </c>
      <c r="D189" s="15">
        <f>'Values-Valeurs'!B186</f>
        <v>0</v>
      </c>
      <c r="E189" s="15">
        <f>'Values-Valeurs'!C186</f>
        <v>0</v>
      </c>
      <c r="F189" s="15">
        <f>'Values-Valeurs'!D186</f>
        <v>0</v>
      </c>
      <c r="G189" s="15">
        <f>'Values-Valeurs'!E186</f>
        <v>0</v>
      </c>
      <c r="H189" s="12">
        <f t="shared" si="46"/>
        <v>0</v>
      </c>
      <c r="I189" s="12">
        <f t="shared" si="47"/>
        <v>0</v>
      </c>
      <c r="J189" s="13" t="e">
        <f t="shared" si="48"/>
        <v>#DIV/0!</v>
      </c>
      <c r="K189" s="13" t="e">
        <f t="shared" si="49"/>
        <v>#DIV/0!</v>
      </c>
      <c r="L189" s="14" t="e">
        <f>VLOOKUP(B189,'Table 6'!$A$2:$P$267,16,FALSE)</f>
        <v>#N/A</v>
      </c>
      <c r="M189" s="19" t="str">
        <f t="shared" si="34"/>
        <v/>
      </c>
      <c r="N189" s="19" t="str">
        <f t="shared" si="50"/>
        <v/>
      </c>
      <c r="O189" s="20" t="e">
        <f>HLOOKUP($Q$1,'Table 6'!$A$2:$P$267,B189,FALSE)</f>
        <v>#REF!</v>
      </c>
      <c r="P189" s="19" t="str">
        <f t="shared" si="35"/>
        <v/>
      </c>
      <c r="Q189" s="19" t="str">
        <f t="shared" si="51"/>
        <v/>
      </c>
    </row>
    <row r="190" spans="1:17" s="50" customFormat="1" ht="14.25" customHeight="1" x14ac:dyDescent="0.35">
      <c r="A190" s="52" t="str">
        <f>IF('Values-Valeurs'!A187="","",'Values-Valeurs'!A187)</f>
        <v/>
      </c>
      <c r="B190" s="49" t="e">
        <f>VLOOKUP(A190,Variables!$A:$D,2,FALSE)</f>
        <v>#N/A</v>
      </c>
      <c r="C190" s="59" t="e">
        <f>VLOOKUP(A190,Variables!$A:$D,3,FALSE)</f>
        <v>#N/A</v>
      </c>
      <c r="D190" s="15">
        <f>'Values-Valeurs'!B187</f>
        <v>0</v>
      </c>
      <c r="E190" s="15">
        <f>'Values-Valeurs'!C187</f>
        <v>0</v>
      </c>
      <c r="F190" s="15">
        <f>'Values-Valeurs'!D187</f>
        <v>0</v>
      </c>
      <c r="G190" s="15">
        <f>'Values-Valeurs'!E187</f>
        <v>0</v>
      </c>
      <c r="H190" s="12">
        <f t="shared" si="46"/>
        <v>0</v>
      </c>
      <c r="I190" s="12">
        <f t="shared" si="47"/>
        <v>0</v>
      </c>
      <c r="J190" s="13" t="e">
        <f t="shared" si="48"/>
        <v>#DIV/0!</v>
      </c>
      <c r="K190" s="13" t="e">
        <f t="shared" si="49"/>
        <v>#DIV/0!</v>
      </c>
      <c r="L190" s="14" t="e">
        <f>VLOOKUP(B190,'Table 6'!$A$2:$P$267,16,FALSE)</f>
        <v>#N/A</v>
      </c>
      <c r="M190" s="19" t="str">
        <f t="shared" si="34"/>
        <v/>
      </c>
      <c r="N190" s="19" t="str">
        <f t="shared" si="50"/>
        <v/>
      </c>
      <c r="O190" s="20" t="e">
        <f>HLOOKUP($Q$1,'Table 6'!$A$2:$P$267,B190,FALSE)</f>
        <v>#REF!</v>
      </c>
      <c r="P190" s="19" t="str">
        <f t="shared" si="35"/>
        <v/>
      </c>
      <c r="Q190" s="19" t="str">
        <f t="shared" si="51"/>
        <v/>
      </c>
    </row>
    <row r="191" spans="1:17" s="50" customFormat="1" ht="14.25" customHeight="1" x14ac:dyDescent="0.35">
      <c r="A191" s="52" t="str">
        <f>IF('Values-Valeurs'!A188="","",'Values-Valeurs'!A188)</f>
        <v/>
      </c>
      <c r="B191" s="49" t="e">
        <f>VLOOKUP(A191,Variables!$A:$D,2,FALSE)</f>
        <v>#N/A</v>
      </c>
      <c r="C191" s="59" t="e">
        <f>VLOOKUP(A191,Variables!$A:$D,3,FALSE)</f>
        <v>#N/A</v>
      </c>
      <c r="D191" s="15">
        <f>'Values-Valeurs'!B188</f>
        <v>0</v>
      </c>
      <c r="E191" s="15">
        <f>'Values-Valeurs'!C188</f>
        <v>0</v>
      </c>
      <c r="F191" s="15">
        <f>'Values-Valeurs'!D188</f>
        <v>0</v>
      </c>
      <c r="G191" s="15">
        <f>'Values-Valeurs'!E188</f>
        <v>0</v>
      </c>
      <c r="H191" s="12">
        <f t="shared" si="46"/>
        <v>0</v>
      </c>
      <c r="I191" s="12">
        <f t="shared" si="47"/>
        <v>0</v>
      </c>
      <c r="J191" s="13" t="e">
        <f t="shared" si="48"/>
        <v>#DIV/0!</v>
      </c>
      <c r="K191" s="13" t="e">
        <f t="shared" si="49"/>
        <v>#DIV/0!</v>
      </c>
      <c r="L191" s="14" t="e">
        <f>VLOOKUP(B191,'Table 6'!$A$2:$P$267,16,FALSE)</f>
        <v>#N/A</v>
      </c>
      <c r="M191" s="19" t="str">
        <f t="shared" si="34"/>
        <v/>
      </c>
      <c r="N191" s="19" t="str">
        <f t="shared" si="50"/>
        <v/>
      </c>
      <c r="O191" s="20" t="e">
        <f>HLOOKUP($Q$1,'Table 6'!$A$2:$P$267,B191,FALSE)</f>
        <v>#REF!</v>
      </c>
      <c r="P191" s="19" t="str">
        <f t="shared" si="35"/>
        <v/>
      </c>
      <c r="Q191" s="19" t="str">
        <f t="shared" si="51"/>
        <v/>
      </c>
    </row>
    <row r="192" spans="1:17" s="50" customFormat="1" ht="14.25" customHeight="1" x14ac:dyDescent="0.35">
      <c r="A192" s="52" t="str">
        <f>IF('Values-Valeurs'!A189="","",'Values-Valeurs'!A189)</f>
        <v/>
      </c>
      <c r="B192" s="49" t="e">
        <f>VLOOKUP(A192,Variables!$A:$D,2,FALSE)</f>
        <v>#N/A</v>
      </c>
      <c r="C192" s="59" t="e">
        <f>VLOOKUP(A192,Variables!$A:$D,3,FALSE)</f>
        <v>#N/A</v>
      </c>
      <c r="D192" s="15">
        <f>'Values-Valeurs'!B189</f>
        <v>0</v>
      </c>
      <c r="E192" s="15">
        <f>'Values-Valeurs'!C189</f>
        <v>0</v>
      </c>
      <c r="F192" s="15">
        <f>'Values-Valeurs'!D189</f>
        <v>0</v>
      </c>
      <c r="G192" s="15">
        <f>'Values-Valeurs'!E189</f>
        <v>0</v>
      </c>
      <c r="H192" s="12">
        <f t="shared" si="46"/>
        <v>0</v>
      </c>
      <c r="I192" s="12">
        <f t="shared" si="47"/>
        <v>0</v>
      </c>
      <c r="J192" s="13" t="e">
        <f t="shared" si="48"/>
        <v>#DIV/0!</v>
      </c>
      <c r="K192" s="13" t="e">
        <f t="shared" si="49"/>
        <v>#DIV/0!</v>
      </c>
      <c r="L192" s="14" t="e">
        <f>VLOOKUP(B192,'Table 6'!$A$2:$P$267,16,FALSE)</f>
        <v>#N/A</v>
      </c>
      <c r="M192" s="19" t="str">
        <f t="shared" si="34"/>
        <v/>
      </c>
      <c r="N192" s="19" t="str">
        <f t="shared" si="50"/>
        <v/>
      </c>
      <c r="O192" s="20" t="e">
        <f>HLOOKUP($Q$1,'Table 6'!$A$2:$P$267,B192,FALSE)</f>
        <v>#REF!</v>
      </c>
      <c r="P192" s="19" t="str">
        <f t="shared" si="35"/>
        <v/>
      </c>
      <c r="Q192" s="19" t="str">
        <f t="shared" si="51"/>
        <v/>
      </c>
    </row>
    <row r="193" spans="1:17" s="50" customFormat="1" ht="14.25" customHeight="1" x14ac:dyDescent="0.35">
      <c r="A193" s="52" t="str">
        <f>IF('Values-Valeurs'!A190="","",'Values-Valeurs'!A190)</f>
        <v/>
      </c>
      <c r="B193" s="49" t="e">
        <f>VLOOKUP(A193,Variables!$A:$D,2,FALSE)</f>
        <v>#N/A</v>
      </c>
      <c r="C193" s="59" t="e">
        <f>VLOOKUP(A193,Variables!$A:$D,3,FALSE)</f>
        <v>#N/A</v>
      </c>
      <c r="D193" s="15">
        <f>'Values-Valeurs'!B190</f>
        <v>0</v>
      </c>
      <c r="E193" s="15">
        <f>'Values-Valeurs'!C190</f>
        <v>0</v>
      </c>
      <c r="F193" s="15">
        <f>'Values-Valeurs'!D190</f>
        <v>0</v>
      </c>
      <c r="G193" s="15">
        <f>'Values-Valeurs'!E190</f>
        <v>0</v>
      </c>
      <c r="H193" s="12">
        <f t="shared" si="46"/>
        <v>0</v>
      </c>
      <c r="I193" s="12">
        <f t="shared" si="47"/>
        <v>0</v>
      </c>
      <c r="J193" s="13" t="e">
        <f t="shared" ref="J193:J200" si="52">IF((COUNTA(D193)=0),0,(D193)/(D193+F193))</f>
        <v>#DIV/0!</v>
      </c>
      <c r="K193" s="13" t="e">
        <f t="shared" ref="K193:K200" si="53">IF((COUNTA(D193:E193)=0),0,(D193+E193)/(D193+E193+F193))</f>
        <v>#DIV/0!</v>
      </c>
      <c r="L193" s="14" t="e">
        <f>VLOOKUP(B193,'Table 6'!$A$2:$P$267,16,FALSE)</f>
        <v>#N/A</v>
      </c>
      <c r="M193" s="19" t="str">
        <f t="shared" si="34"/>
        <v/>
      </c>
      <c r="N193" s="19" t="str">
        <f t="shared" si="50"/>
        <v/>
      </c>
      <c r="O193" s="20" t="e">
        <f>HLOOKUP($Q$1,'Table 6'!$A$2:$P$267,B193,FALSE)</f>
        <v>#REF!</v>
      </c>
      <c r="P193" s="19" t="str">
        <f t="shared" si="35"/>
        <v/>
      </c>
      <c r="Q193" s="19" t="str">
        <f t="shared" si="51"/>
        <v/>
      </c>
    </row>
    <row r="194" spans="1:17" s="50" customFormat="1" ht="14.25" customHeight="1" x14ac:dyDescent="0.35">
      <c r="A194" s="52" t="str">
        <f>IF('Values-Valeurs'!A191="","",'Values-Valeurs'!A191)</f>
        <v/>
      </c>
      <c r="B194" s="49" t="e">
        <f>VLOOKUP(A194,Variables!$A:$D,2,FALSE)</f>
        <v>#N/A</v>
      </c>
      <c r="C194" s="59" t="e">
        <f>VLOOKUP(A194,Variables!$A:$D,3,FALSE)</f>
        <v>#N/A</v>
      </c>
      <c r="D194" s="15">
        <f>'Values-Valeurs'!B191</f>
        <v>0</v>
      </c>
      <c r="E194" s="15">
        <f>'Values-Valeurs'!C191</f>
        <v>0</v>
      </c>
      <c r="F194" s="15">
        <f>'Values-Valeurs'!D191</f>
        <v>0</v>
      </c>
      <c r="G194" s="15">
        <f>'Values-Valeurs'!E191</f>
        <v>0</v>
      </c>
      <c r="H194" s="12">
        <f t="shared" si="46"/>
        <v>0</v>
      </c>
      <c r="I194" s="12">
        <f t="shared" si="47"/>
        <v>0</v>
      </c>
      <c r="J194" s="13" t="e">
        <f t="shared" si="52"/>
        <v>#DIV/0!</v>
      </c>
      <c r="K194" s="13" t="e">
        <f t="shared" si="53"/>
        <v>#DIV/0!</v>
      </c>
      <c r="L194" s="14" t="e">
        <f>VLOOKUP(B194,'Table 6'!$A$2:$P$267,16,FALSE)</f>
        <v>#N/A</v>
      </c>
      <c r="M194" s="19" t="str">
        <f t="shared" si="34"/>
        <v/>
      </c>
      <c r="N194" s="19" t="str">
        <f t="shared" si="50"/>
        <v/>
      </c>
      <c r="O194" s="20" t="e">
        <f>HLOOKUP($Q$1,'Table 6'!$A$2:$P$267,B194,FALSE)</f>
        <v>#REF!</v>
      </c>
      <c r="P194" s="19" t="str">
        <f t="shared" si="35"/>
        <v/>
      </c>
      <c r="Q194" s="19" t="str">
        <f t="shared" si="51"/>
        <v/>
      </c>
    </row>
    <row r="195" spans="1:17" s="50" customFormat="1" ht="14.25" customHeight="1" x14ac:dyDescent="0.35">
      <c r="A195" s="52" t="str">
        <f>IF('Values-Valeurs'!A192="","",'Values-Valeurs'!A192)</f>
        <v/>
      </c>
      <c r="B195" s="49" t="e">
        <f>VLOOKUP(A195,Variables!$A:$D,2,FALSE)</f>
        <v>#N/A</v>
      </c>
      <c r="C195" s="59" t="e">
        <f>VLOOKUP(A195,Variables!$A:$D,3,FALSE)</f>
        <v>#N/A</v>
      </c>
      <c r="D195" s="15">
        <f>'Values-Valeurs'!B192</f>
        <v>0</v>
      </c>
      <c r="E195" s="15">
        <f>'Values-Valeurs'!C192</f>
        <v>0</v>
      </c>
      <c r="F195" s="15">
        <f>'Values-Valeurs'!D192</f>
        <v>0</v>
      </c>
      <c r="G195" s="15">
        <f>'Values-Valeurs'!E192</f>
        <v>0</v>
      </c>
      <c r="H195" s="12">
        <f t="shared" si="46"/>
        <v>0</v>
      </c>
      <c r="I195" s="12">
        <f t="shared" si="47"/>
        <v>0</v>
      </c>
      <c r="J195" s="13" t="e">
        <f t="shared" si="52"/>
        <v>#DIV/0!</v>
      </c>
      <c r="K195" s="13" t="e">
        <f t="shared" si="53"/>
        <v>#DIV/0!</v>
      </c>
      <c r="L195" s="14" t="e">
        <f>VLOOKUP(B195,'Table 6'!$A$2:$P$267,16,FALSE)</f>
        <v>#N/A</v>
      </c>
      <c r="M195" s="19" t="str">
        <f t="shared" si="34"/>
        <v/>
      </c>
      <c r="N195" s="19" t="str">
        <f t="shared" si="50"/>
        <v/>
      </c>
      <c r="O195" s="20" t="e">
        <f>HLOOKUP($Q$1,'Table 6'!$A$2:$P$267,B195,FALSE)</f>
        <v>#REF!</v>
      </c>
      <c r="P195" s="19" t="str">
        <f t="shared" si="35"/>
        <v/>
      </c>
      <c r="Q195" s="19" t="str">
        <f t="shared" si="51"/>
        <v/>
      </c>
    </row>
    <row r="196" spans="1:17" s="50" customFormat="1" ht="14.25" customHeight="1" x14ac:dyDescent="0.35">
      <c r="A196" s="52" t="str">
        <f>IF('Values-Valeurs'!A193="","",'Values-Valeurs'!A193)</f>
        <v/>
      </c>
      <c r="B196" s="49" t="e">
        <f>VLOOKUP(A196,Variables!$A:$D,2,FALSE)</f>
        <v>#N/A</v>
      </c>
      <c r="C196" s="59" t="e">
        <f>VLOOKUP(A196,Variables!$A:$D,3,FALSE)</f>
        <v>#N/A</v>
      </c>
      <c r="D196" s="15">
        <f>'Values-Valeurs'!B193</f>
        <v>0</v>
      </c>
      <c r="E196" s="15">
        <f>'Values-Valeurs'!C193</f>
        <v>0</v>
      </c>
      <c r="F196" s="15">
        <f>'Values-Valeurs'!D193</f>
        <v>0</v>
      </c>
      <c r="G196" s="15">
        <f>'Values-Valeurs'!E193</f>
        <v>0</v>
      </c>
      <c r="H196" s="12">
        <f t="shared" si="46"/>
        <v>0</v>
      </c>
      <c r="I196" s="12">
        <f t="shared" si="47"/>
        <v>0</v>
      </c>
      <c r="J196" s="13" t="e">
        <f t="shared" si="52"/>
        <v>#DIV/0!</v>
      </c>
      <c r="K196" s="13" t="e">
        <f t="shared" si="53"/>
        <v>#DIV/0!</v>
      </c>
      <c r="L196" s="14" t="e">
        <f>VLOOKUP(B196,'Table 6'!$A$2:$P$267,16,FALSE)</f>
        <v>#N/A</v>
      </c>
      <c r="M196" s="19" t="str">
        <f t="shared" si="34"/>
        <v/>
      </c>
      <c r="N196" s="19" t="str">
        <f t="shared" si="50"/>
        <v/>
      </c>
      <c r="O196" s="20" t="e">
        <f>HLOOKUP($Q$1,'Table 6'!$A$2:$P$267,B196,FALSE)</f>
        <v>#REF!</v>
      </c>
      <c r="P196" s="19" t="str">
        <f t="shared" si="35"/>
        <v/>
      </c>
      <c r="Q196" s="19" t="str">
        <f t="shared" si="51"/>
        <v/>
      </c>
    </row>
    <row r="197" spans="1:17" s="50" customFormat="1" ht="14.25" customHeight="1" x14ac:dyDescent="0.35">
      <c r="A197" s="52" t="str">
        <f>IF('Values-Valeurs'!A194="","",'Values-Valeurs'!A194)</f>
        <v/>
      </c>
      <c r="B197" s="49" t="e">
        <f>VLOOKUP(A197,Variables!$A:$D,2,FALSE)</f>
        <v>#N/A</v>
      </c>
      <c r="C197" s="59" t="e">
        <f>VLOOKUP(A197,Variables!$A:$D,3,FALSE)</f>
        <v>#N/A</v>
      </c>
      <c r="D197" s="15">
        <f>'Values-Valeurs'!B194</f>
        <v>0</v>
      </c>
      <c r="E197" s="15">
        <f>'Values-Valeurs'!C194</f>
        <v>0</v>
      </c>
      <c r="F197" s="15">
        <f>'Values-Valeurs'!D194</f>
        <v>0</v>
      </c>
      <c r="G197" s="15">
        <f>'Values-Valeurs'!E194</f>
        <v>0</v>
      </c>
      <c r="H197" s="12">
        <f t="shared" si="46"/>
        <v>0</v>
      </c>
      <c r="I197" s="12">
        <f t="shared" si="47"/>
        <v>0</v>
      </c>
      <c r="J197" s="13" t="e">
        <f t="shared" si="52"/>
        <v>#DIV/0!</v>
      </c>
      <c r="K197" s="13" t="e">
        <f t="shared" si="53"/>
        <v>#DIV/0!</v>
      </c>
      <c r="L197" s="14" t="e">
        <f>VLOOKUP(B197,'Table 6'!$A$2:$P$267,16,FALSE)</f>
        <v>#N/A</v>
      </c>
      <c r="M197" s="19" t="str">
        <f t="shared" si="34"/>
        <v/>
      </c>
      <c r="N197" s="19" t="str">
        <f t="shared" si="50"/>
        <v/>
      </c>
      <c r="O197" s="20" t="e">
        <f>HLOOKUP($Q$1,'Table 6'!$A$2:$P$267,B197,FALSE)</f>
        <v>#REF!</v>
      </c>
      <c r="P197" s="19" t="str">
        <f t="shared" si="35"/>
        <v/>
      </c>
      <c r="Q197" s="19" t="str">
        <f t="shared" si="51"/>
        <v/>
      </c>
    </row>
    <row r="198" spans="1:17" s="50" customFormat="1" ht="14.25" customHeight="1" x14ac:dyDescent="0.35">
      <c r="A198" s="52" t="str">
        <f>IF('Values-Valeurs'!A195="","",'Values-Valeurs'!A195)</f>
        <v/>
      </c>
      <c r="B198" s="49" t="e">
        <f>VLOOKUP(A198,Variables!$A:$D,2,FALSE)</f>
        <v>#N/A</v>
      </c>
      <c r="C198" s="59" t="e">
        <f>VLOOKUP(A198,Variables!$A:$D,3,FALSE)</f>
        <v>#N/A</v>
      </c>
      <c r="D198" s="15">
        <f>'Values-Valeurs'!B195</f>
        <v>0</v>
      </c>
      <c r="E198" s="15">
        <f>'Values-Valeurs'!C195</f>
        <v>0</v>
      </c>
      <c r="F198" s="15">
        <f>'Values-Valeurs'!D195</f>
        <v>0</v>
      </c>
      <c r="G198" s="15">
        <f>'Values-Valeurs'!E195</f>
        <v>0</v>
      </c>
      <c r="H198" s="12">
        <f t="shared" si="46"/>
        <v>0</v>
      </c>
      <c r="I198" s="12">
        <f t="shared" si="47"/>
        <v>0</v>
      </c>
      <c r="J198" s="13" t="e">
        <f t="shared" si="52"/>
        <v>#DIV/0!</v>
      </c>
      <c r="K198" s="13" t="e">
        <f t="shared" si="53"/>
        <v>#DIV/0!</v>
      </c>
      <c r="L198" s="14" t="e">
        <f>VLOOKUP(B198,'Table 6'!$A$2:$P$267,16,FALSE)</f>
        <v>#N/A</v>
      </c>
      <c r="M198" s="19" t="str">
        <f t="shared" ref="M198:M261" si="54">IF(I198=0,"",IF(L198="no data","",((IF(AND($H198&lt;=$I198,$H198&gt;=0),BINOMDIST($H198,$I198,L198/100,0),"")))))</f>
        <v/>
      </c>
      <c r="N198" s="19" t="str">
        <f t="shared" si="50"/>
        <v/>
      </c>
      <c r="O198" s="20" t="e">
        <f>HLOOKUP($Q$1,'Table 6'!$A$2:$P$267,B198,FALSE)</f>
        <v>#REF!</v>
      </c>
      <c r="P198" s="19" t="str">
        <f t="shared" ref="P198:P261" si="55">IF(I198=0,"",IF(O198="no data","",(IF(AND($H198&lt;=$I198,$H198&gt;=0),BINOMDIST($H198,$I198,O198/100,0),""))))</f>
        <v/>
      </c>
      <c r="Q198" s="19" t="str">
        <f t="shared" si="51"/>
        <v/>
      </c>
    </row>
    <row r="199" spans="1:17" s="50" customFormat="1" ht="14.25" customHeight="1" x14ac:dyDescent="0.35">
      <c r="A199" s="52" t="str">
        <f>IF('Values-Valeurs'!A196="","",'Values-Valeurs'!A196)</f>
        <v/>
      </c>
      <c r="B199" s="49" t="e">
        <f>VLOOKUP(A199,Variables!$A:$D,2,FALSE)</f>
        <v>#N/A</v>
      </c>
      <c r="C199" s="59" t="e">
        <f>VLOOKUP(A199,Variables!$A:$D,3,FALSE)</f>
        <v>#N/A</v>
      </c>
      <c r="D199" s="15">
        <f>'Values-Valeurs'!B196</f>
        <v>0</v>
      </c>
      <c r="E199" s="15">
        <f>'Values-Valeurs'!C196</f>
        <v>0</v>
      </c>
      <c r="F199" s="15">
        <f>'Values-Valeurs'!D196</f>
        <v>0</v>
      </c>
      <c r="G199" s="15">
        <f>'Values-Valeurs'!E196</f>
        <v>0</v>
      </c>
      <c r="H199" s="12">
        <f t="shared" si="46"/>
        <v>0</v>
      </c>
      <c r="I199" s="12">
        <f t="shared" si="47"/>
        <v>0</v>
      </c>
      <c r="J199" s="13" t="e">
        <f t="shared" si="52"/>
        <v>#DIV/0!</v>
      </c>
      <c r="K199" s="13" t="e">
        <f t="shared" si="53"/>
        <v>#DIV/0!</v>
      </c>
      <c r="L199" s="14" t="e">
        <f>VLOOKUP(B199,'Table 6'!$A$2:$P$267,16,FALSE)</f>
        <v>#N/A</v>
      </c>
      <c r="M199" s="19" t="str">
        <f t="shared" si="54"/>
        <v/>
      </c>
      <c r="N199" s="19" t="str">
        <f t="shared" si="50"/>
        <v/>
      </c>
      <c r="O199" s="20" t="e">
        <f>HLOOKUP($Q$1,'Table 6'!$A$2:$P$267,B199,FALSE)</f>
        <v>#REF!</v>
      </c>
      <c r="P199" s="19" t="str">
        <f t="shared" si="55"/>
        <v/>
      </c>
      <c r="Q199" s="19" t="str">
        <f t="shared" si="51"/>
        <v/>
      </c>
    </row>
    <row r="200" spans="1:17" s="50" customFormat="1" ht="14.25" customHeight="1" x14ac:dyDescent="0.35">
      <c r="A200" s="52" t="str">
        <f>IF('Values-Valeurs'!A197="","",'Values-Valeurs'!A197)</f>
        <v/>
      </c>
      <c r="B200" s="49" t="e">
        <f>VLOOKUP(A200,Variables!$A:$D,2,FALSE)</f>
        <v>#N/A</v>
      </c>
      <c r="C200" s="59" t="e">
        <f>VLOOKUP(A200,Variables!$A:$D,3,FALSE)</f>
        <v>#N/A</v>
      </c>
      <c r="D200" s="15">
        <f>'Values-Valeurs'!B197</f>
        <v>0</v>
      </c>
      <c r="E200" s="15">
        <f>'Values-Valeurs'!C197</f>
        <v>0</v>
      </c>
      <c r="F200" s="15">
        <f>'Values-Valeurs'!D197</f>
        <v>0</v>
      </c>
      <c r="G200" s="15">
        <f>'Values-Valeurs'!E197</f>
        <v>0</v>
      </c>
      <c r="H200" s="12">
        <f t="shared" si="46"/>
        <v>0</v>
      </c>
      <c r="I200" s="12">
        <f t="shared" si="47"/>
        <v>0</v>
      </c>
      <c r="J200" s="13" t="e">
        <f t="shared" si="52"/>
        <v>#DIV/0!</v>
      </c>
      <c r="K200" s="13" t="e">
        <f t="shared" si="53"/>
        <v>#DIV/0!</v>
      </c>
      <c r="L200" s="14" t="e">
        <f>VLOOKUP(B200,'Table 6'!$A$2:$P$267,16,FALSE)</f>
        <v>#N/A</v>
      </c>
      <c r="M200" s="19" t="str">
        <f t="shared" si="54"/>
        <v/>
      </c>
      <c r="N200" s="19" t="str">
        <f t="shared" si="50"/>
        <v/>
      </c>
      <c r="O200" s="20" t="e">
        <f>HLOOKUP($Q$1,'Table 6'!$A$2:$P$267,B200,FALSE)</f>
        <v>#REF!</v>
      </c>
      <c r="P200" s="19" t="str">
        <f t="shared" si="55"/>
        <v/>
      </c>
      <c r="Q200" s="19" t="str">
        <f t="shared" si="51"/>
        <v/>
      </c>
    </row>
    <row r="201" spans="1:17" s="50" customFormat="1" ht="14.25" customHeight="1" x14ac:dyDescent="0.35">
      <c r="A201" s="52" t="str">
        <f>IF('Values-Valeurs'!A198="","",'Values-Valeurs'!A198)</f>
        <v/>
      </c>
      <c r="B201" s="49" t="e">
        <f>VLOOKUP(A201,Variables!$A:$D,2,FALSE)</f>
        <v>#N/A</v>
      </c>
      <c r="C201" s="59" t="e">
        <f>VLOOKUP(A201,Variables!$A:$D,3,FALSE)</f>
        <v>#N/A</v>
      </c>
      <c r="D201" s="15">
        <f>'Values-Valeurs'!B198</f>
        <v>0</v>
      </c>
      <c r="E201" s="15">
        <f>'Values-Valeurs'!C198</f>
        <v>0</v>
      </c>
      <c r="F201" s="15">
        <f>'Values-Valeurs'!D198</f>
        <v>0</v>
      </c>
      <c r="G201" s="15">
        <f>'Values-Valeurs'!E198</f>
        <v>0</v>
      </c>
      <c r="H201" s="12">
        <f t="shared" si="46"/>
        <v>0</v>
      </c>
      <c r="I201" s="12">
        <f t="shared" si="47"/>
        <v>0</v>
      </c>
      <c r="J201" s="13" t="e">
        <f t="shared" ref="J201:J204" si="56">IF((COUNTA(D201)=0),0,(D201)/(D201+F201))</f>
        <v>#DIV/0!</v>
      </c>
      <c r="K201" s="13" t="e">
        <f t="shared" ref="K201:K204" si="57">IF((COUNTA(D201:E201)=0),0,(D201+E201)/(D201+E201+F201))</f>
        <v>#DIV/0!</v>
      </c>
      <c r="L201" s="14" t="e">
        <f>VLOOKUP(B201,'Table 6'!$A$2:$P$267,16,FALSE)</f>
        <v>#N/A</v>
      </c>
      <c r="M201" s="19" t="str">
        <f t="shared" si="54"/>
        <v/>
      </c>
      <c r="N201" s="19" t="str">
        <f t="shared" si="50"/>
        <v/>
      </c>
      <c r="O201" s="20" t="e">
        <f>HLOOKUP($Q$1,'Table 6'!$A$2:$P$267,B201,FALSE)</f>
        <v>#REF!</v>
      </c>
      <c r="P201" s="19" t="str">
        <f t="shared" si="55"/>
        <v/>
      </c>
      <c r="Q201" s="19" t="str">
        <f t="shared" si="51"/>
        <v/>
      </c>
    </row>
    <row r="202" spans="1:17" s="50" customFormat="1" ht="14.25" customHeight="1" x14ac:dyDescent="0.35">
      <c r="A202" s="52" t="str">
        <f>IF('Values-Valeurs'!A199="","",'Values-Valeurs'!A199)</f>
        <v/>
      </c>
      <c r="B202" s="49" t="e">
        <f>VLOOKUP(A202,Variables!$A:$D,2,FALSE)</f>
        <v>#N/A</v>
      </c>
      <c r="C202" s="59" t="e">
        <f>VLOOKUP(A202,Variables!$A:$D,3,FALSE)</f>
        <v>#N/A</v>
      </c>
      <c r="D202" s="15">
        <f>'Values-Valeurs'!B199</f>
        <v>0</v>
      </c>
      <c r="E202" s="15">
        <f>'Values-Valeurs'!C199</f>
        <v>0</v>
      </c>
      <c r="F202" s="15">
        <f>'Values-Valeurs'!D199</f>
        <v>0</v>
      </c>
      <c r="G202" s="15">
        <f>'Values-Valeurs'!E199</f>
        <v>0</v>
      </c>
      <c r="H202" s="12">
        <f t="shared" si="46"/>
        <v>0</v>
      </c>
      <c r="I202" s="12">
        <f t="shared" si="47"/>
        <v>0</v>
      </c>
      <c r="J202" s="13" t="e">
        <f t="shared" si="56"/>
        <v>#DIV/0!</v>
      </c>
      <c r="K202" s="13" t="e">
        <f t="shared" si="57"/>
        <v>#DIV/0!</v>
      </c>
      <c r="L202" s="14" t="e">
        <f>VLOOKUP(B202,'Table 6'!$A$2:$P$267,16,FALSE)</f>
        <v>#N/A</v>
      </c>
      <c r="M202" s="19" t="str">
        <f t="shared" si="54"/>
        <v/>
      </c>
      <c r="N202" s="19" t="str">
        <f t="shared" si="50"/>
        <v/>
      </c>
      <c r="O202" s="20" t="e">
        <f>HLOOKUP($Q$1,'Table 6'!$A$2:$P$267,B202,FALSE)</f>
        <v>#REF!</v>
      </c>
      <c r="P202" s="19" t="str">
        <f t="shared" si="55"/>
        <v/>
      </c>
      <c r="Q202" s="19" t="str">
        <f t="shared" si="51"/>
        <v/>
      </c>
    </row>
    <row r="203" spans="1:17" s="50" customFormat="1" ht="14.25" customHeight="1" x14ac:dyDescent="0.35">
      <c r="A203" s="52" t="str">
        <f>IF('Values-Valeurs'!A200="","",'Values-Valeurs'!A200)</f>
        <v/>
      </c>
      <c r="B203" s="49" t="e">
        <f>VLOOKUP(A203,Variables!$A:$D,2,FALSE)</f>
        <v>#N/A</v>
      </c>
      <c r="C203" s="59" t="e">
        <f>VLOOKUP(A203,Variables!$A:$D,3,FALSE)</f>
        <v>#N/A</v>
      </c>
      <c r="D203" s="15">
        <f>'Values-Valeurs'!B200</f>
        <v>0</v>
      </c>
      <c r="E203" s="15">
        <f>'Values-Valeurs'!C200</f>
        <v>0</v>
      </c>
      <c r="F203" s="15">
        <f>'Values-Valeurs'!D200</f>
        <v>0</v>
      </c>
      <c r="G203" s="15">
        <f>'Values-Valeurs'!E200</f>
        <v>0</v>
      </c>
      <c r="H203" s="12">
        <f t="shared" si="46"/>
        <v>0</v>
      </c>
      <c r="I203" s="12">
        <f t="shared" si="47"/>
        <v>0</v>
      </c>
      <c r="J203" s="13" t="e">
        <f t="shared" si="56"/>
        <v>#DIV/0!</v>
      </c>
      <c r="K203" s="13" t="e">
        <f t="shared" si="57"/>
        <v>#DIV/0!</v>
      </c>
      <c r="L203" s="14" t="e">
        <f>VLOOKUP(B203,'Table 6'!$A$2:$P$267,16,FALSE)</f>
        <v>#N/A</v>
      </c>
      <c r="M203" s="19" t="str">
        <f t="shared" si="54"/>
        <v/>
      </c>
      <c r="N203" s="19" t="str">
        <f t="shared" si="50"/>
        <v/>
      </c>
      <c r="O203" s="20" t="e">
        <f>HLOOKUP($Q$1,'Table 6'!$A$2:$P$267,B203,FALSE)</f>
        <v>#REF!</v>
      </c>
      <c r="P203" s="19" t="str">
        <f t="shared" si="55"/>
        <v/>
      </c>
      <c r="Q203" s="19" t="str">
        <f t="shared" si="51"/>
        <v/>
      </c>
    </row>
    <row r="204" spans="1:17" s="50" customFormat="1" ht="14.25" customHeight="1" x14ac:dyDescent="0.35">
      <c r="A204" s="52" t="str">
        <f>IF('Values-Valeurs'!A201="","",'Values-Valeurs'!A201)</f>
        <v/>
      </c>
      <c r="B204" s="49" t="e">
        <f>VLOOKUP(A204,Variables!$A:$D,2,FALSE)</f>
        <v>#N/A</v>
      </c>
      <c r="C204" s="59" t="e">
        <f>VLOOKUP(A204,Variables!$A:$D,3,FALSE)</f>
        <v>#N/A</v>
      </c>
      <c r="D204" s="15">
        <f>'Values-Valeurs'!B201</f>
        <v>0</v>
      </c>
      <c r="E204" s="15">
        <f>'Values-Valeurs'!C201</f>
        <v>0</v>
      </c>
      <c r="F204" s="15">
        <f>'Values-Valeurs'!D201</f>
        <v>0</v>
      </c>
      <c r="G204" s="15">
        <f>'Values-Valeurs'!E201</f>
        <v>0</v>
      </c>
      <c r="H204" s="12">
        <f t="shared" si="46"/>
        <v>0</v>
      </c>
      <c r="I204" s="12">
        <f t="shared" si="47"/>
        <v>0</v>
      </c>
      <c r="J204" s="13" t="e">
        <f t="shared" si="56"/>
        <v>#DIV/0!</v>
      </c>
      <c r="K204" s="13" t="e">
        <f t="shared" si="57"/>
        <v>#DIV/0!</v>
      </c>
      <c r="L204" s="14" t="e">
        <f>VLOOKUP(B204,'Table 6'!$A$2:$P$267,16,FALSE)</f>
        <v>#N/A</v>
      </c>
      <c r="M204" s="19" t="str">
        <f t="shared" si="54"/>
        <v/>
      </c>
      <c r="N204" s="19" t="str">
        <f t="shared" si="50"/>
        <v/>
      </c>
      <c r="O204" s="20" t="e">
        <f>HLOOKUP($Q$1,'Table 6'!$A$2:$P$267,B204,FALSE)</f>
        <v>#REF!</v>
      </c>
      <c r="P204" s="19" t="str">
        <f t="shared" si="55"/>
        <v/>
      </c>
      <c r="Q204" s="19" t="str">
        <f t="shared" si="51"/>
        <v/>
      </c>
    </row>
    <row r="205" spans="1:17" s="50" customFormat="1" ht="14.25" customHeight="1" x14ac:dyDescent="0.35">
      <c r="A205" s="52" t="str">
        <f>IF('Values-Valeurs'!A202="","",'Values-Valeurs'!A202)</f>
        <v/>
      </c>
      <c r="B205" s="49" t="e">
        <f>VLOOKUP(A205,Variables!$A:$D,2,FALSE)</f>
        <v>#N/A</v>
      </c>
      <c r="C205" s="59" t="e">
        <f>VLOOKUP(A205,Variables!$A:$D,3,FALSE)</f>
        <v>#N/A</v>
      </c>
      <c r="D205" s="15">
        <f>'Values-Valeurs'!B202</f>
        <v>0</v>
      </c>
      <c r="E205" s="15">
        <f>'Values-Valeurs'!C202</f>
        <v>0</v>
      </c>
      <c r="F205" s="15">
        <f>'Values-Valeurs'!D202</f>
        <v>0</v>
      </c>
      <c r="G205" s="15">
        <f>'Values-Valeurs'!E202</f>
        <v>0</v>
      </c>
      <c r="H205" s="12">
        <f t="shared" si="46"/>
        <v>0</v>
      </c>
      <c r="I205" s="12">
        <f t="shared" si="47"/>
        <v>0</v>
      </c>
      <c r="J205" s="13" t="e">
        <f t="shared" ref="J205:J209" si="58">IF((COUNTA(D205)=0),0,(D205)/(D205+F205))</f>
        <v>#DIV/0!</v>
      </c>
      <c r="K205" s="13" t="e">
        <f t="shared" ref="K205:K209" si="59">IF((COUNTA(D205:E205)=0),0,(D205+E205)/(D205+E205+F205))</f>
        <v>#DIV/0!</v>
      </c>
      <c r="L205" s="14" t="e">
        <f>VLOOKUP(B205,'Table 6'!$A$2:$P$267,16,FALSE)</f>
        <v>#N/A</v>
      </c>
      <c r="M205" s="19" t="str">
        <f t="shared" si="54"/>
        <v/>
      </c>
      <c r="N205" s="19" t="str">
        <f t="shared" si="50"/>
        <v/>
      </c>
      <c r="O205" s="20" t="e">
        <f>HLOOKUP($Q$1,'Table 6'!$A$2:$P$267,B205,FALSE)</f>
        <v>#REF!</v>
      </c>
      <c r="P205" s="19" t="str">
        <f t="shared" si="55"/>
        <v/>
      </c>
      <c r="Q205" s="19" t="str">
        <f t="shared" si="51"/>
        <v/>
      </c>
    </row>
    <row r="206" spans="1:17" s="50" customFormat="1" ht="14.25" customHeight="1" x14ac:dyDescent="0.35">
      <c r="A206" s="52" t="str">
        <f>IF('Values-Valeurs'!A203="","",'Values-Valeurs'!A203)</f>
        <v/>
      </c>
      <c r="B206" s="49" t="e">
        <f>VLOOKUP(A206,Variables!$A:$D,2,FALSE)</f>
        <v>#N/A</v>
      </c>
      <c r="C206" s="59" t="e">
        <f>VLOOKUP(A206,Variables!$A:$D,3,FALSE)</f>
        <v>#N/A</v>
      </c>
      <c r="D206" s="15">
        <f>'Values-Valeurs'!B203</f>
        <v>0</v>
      </c>
      <c r="E206" s="15">
        <f>'Values-Valeurs'!C203</f>
        <v>0</v>
      </c>
      <c r="F206" s="15">
        <f>'Values-Valeurs'!D203</f>
        <v>0</v>
      </c>
      <c r="G206" s="15">
        <f>'Values-Valeurs'!E203</f>
        <v>0</v>
      </c>
      <c r="H206" s="12">
        <f t="shared" si="46"/>
        <v>0</v>
      </c>
      <c r="I206" s="12">
        <f t="shared" si="47"/>
        <v>0</v>
      </c>
      <c r="J206" s="13" t="e">
        <f t="shared" si="58"/>
        <v>#DIV/0!</v>
      </c>
      <c r="K206" s="13" t="e">
        <f t="shared" si="59"/>
        <v>#DIV/0!</v>
      </c>
      <c r="L206" s="14" t="e">
        <f>VLOOKUP(B206,'Table 6'!$A$2:$P$267,16,FALSE)</f>
        <v>#N/A</v>
      </c>
      <c r="M206" s="19" t="str">
        <f t="shared" si="54"/>
        <v/>
      </c>
      <c r="N206" s="19" t="str">
        <f t="shared" si="50"/>
        <v/>
      </c>
      <c r="O206" s="20" t="e">
        <f>HLOOKUP($Q$1,'Table 6'!$A$2:$P$267,B206,FALSE)</f>
        <v>#REF!</v>
      </c>
      <c r="P206" s="19" t="str">
        <f t="shared" si="55"/>
        <v/>
      </c>
      <c r="Q206" s="19" t="str">
        <f t="shared" si="51"/>
        <v/>
      </c>
    </row>
    <row r="207" spans="1:17" s="50" customFormat="1" ht="14.25" customHeight="1" x14ac:dyDescent="0.35">
      <c r="A207" s="52" t="str">
        <f>IF('Values-Valeurs'!A204="","",'Values-Valeurs'!A204)</f>
        <v/>
      </c>
      <c r="B207" s="49" t="e">
        <f>VLOOKUP(A207,Variables!$A:$D,2,FALSE)</f>
        <v>#N/A</v>
      </c>
      <c r="C207" s="59" t="e">
        <f>VLOOKUP(A207,Variables!$A:$D,3,FALSE)</f>
        <v>#N/A</v>
      </c>
      <c r="D207" s="15">
        <f>'Values-Valeurs'!B204</f>
        <v>0</v>
      </c>
      <c r="E207" s="15">
        <f>'Values-Valeurs'!C204</f>
        <v>0</v>
      </c>
      <c r="F207" s="15">
        <f>'Values-Valeurs'!D204</f>
        <v>0</v>
      </c>
      <c r="G207" s="15">
        <f>'Values-Valeurs'!E204</f>
        <v>0</v>
      </c>
      <c r="H207" s="12">
        <f t="shared" si="46"/>
        <v>0</v>
      </c>
      <c r="I207" s="12">
        <f t="shared" si="47"/>
        <v>0</v>
      </c>
      <c r="J207" s="13" t="e">
        <f t="shared" si="58"/>
        <v>#DIV/0!</v>
      </c>
      <c r="K207" s="13" t="e">
        <f t="shared" si="59"/>
        <v>#DIV/0!</v>
      </c>
      <c r="L207" s="14" t="e">
        <f>VLOOKUP(B207,'Table 6'!$A$2:$P$267,16,FALSE)</f>
        <v>#N/A</v>
      </c>
      <c r="M207" s="19" t="str">
        <f t="shared" si="54"/>
        <v/>
      </c>
      <c r="N207" s="19" t="str">
        <f t="shared" si="50"/>
        <v/>
      </c>
      <c r="O207" s="20" t="e">
        <f>HLOOKUP($Q$1,'Table 6'!$A$2:$P$267,B207,FALSE)</f>
        <v>#REF!</v>
      </c>
      <c r="P207" s="19" t="str">
        <f t="shared" si="55"/>
        <v/>
      </c>
      <c r="Q207" s="19" t="str">
        <f t="shared" si="51"/>
        <v/>
      </c>
    </row>
    <row r="208" spans="1:17" s="50" customFormat="1" ht="14.25" customHeight="1" x14ac:dyDescent="0.35">
      <c r="A208" s="52" t="str">
        <f>IF('Values-Valeurs'!A205="","",'Values-Valeurs'!A205)</f>
        <v/>
      </c>
      <c r="B208" s="49" t="e">
        <f>VLOOKUP(A208,Variables!$A:$D,2,FALSE)</f>
        <v>#N/A</v>
      </c>
      <c r="C208" s="59" t="e">
        <f>VLOOKUP(A208,Variables!$A:$D,3,FALSE)</f>
        <v>#N/A</v>
      </c>
      <c r="D208" s="15">
        <f>'Values-Valeurs'!B205</f>
        <v>0</v>
      </c>
      <c r="E208" s="15">
        <f>'Values-Valeurs'!C205</f>
        <v>0</v>
      </c>
      <c r="F208" s="15">
        <f>'Values-Valeurs'!D205</f>
        <v>0</v>
      </c>
      <c r="G208" s="15">
        <f>'Values-Valeurs'!E205</f>
        <v>0</v>
      </c>
      <c r="H208" s="12">
        <f t="shared" si="46"/>
        <v>0</v>
      </c>
      <c r="I208" s="12">
        <f t="shared" si="47"/>
        <v>0</v>
      </c>
      <c r="J208" s="13" t="e">
        <f t="shared" si="58"/>
        <v>#DIV/0!</v>
      </c>
      <c r="K208" s="13" t="e">
        <f t="shared" si="59"/>
        <v>#DIV/0!</v>
      </c>
      <c r="L208" s="14" t="e">
        <f>VLOOKUP(B208,'Table 6'!$A$2:$P$267,16,FALSE)</f>
        <v>#N/A</v>
      </c>
      <c r="M208" s="19" t="str">
        <f t="shared" si="54"/>
        <v/>
      </c>
      <c r="N208" s="19" t="str">
        <f t="shared" si="50"/>
        <v/>
      </c>
      <c r="O208" s="20" t="e">
        <f>HLOOKUP($Q$1,'Table 6'!$A$2:$P$267,B208,FALSE)</f>
        <v>#REF!</v>
      </c>
      <c r="P208" s="19" t="str">
        <f t="shared" si="55"/>
        <v/>
      </c>
      <c r="Q208" s="19" t="str">
        <f t="shared" si="51"/>
        <v/>
      </c>
    </row>
    <row r="209" spans="1:17" s="50" customFormat="1" ht="14.25" customHeight="1" x14ac:dyDescent="0.35">
      <c r="A209" s="52" t="str">
        <f>IF('Values-Valeurs'!A206="","",'Values-Valeurs'!A206)</f>
        <v/>
      </c>
      <c r="B209" s="49" t="e">
        <f>VLOOKUP(A209,Variables!$A:$D,2,FALSE)</f>
        <v>#N/A</v>
      </c>
      <c r="C209" s="59" t="e">
        <f>VLOOKUP(A209,Variables!$A:$D,3,FALSE)</f>
        <v>#N/A</v>
      </c>
      <c r="D209" s="15">
        <f>'Values-Valeurs'!B206</f>
        <v>0</v>
      </c>
      <c r="E209" s="15">
        <f>'Values-Valeurs'!C206</f>
        <v>0</v>
      </c>
      <c r="F209" s="15">
        <f>'Values-Valeurs'!D206</f>
        <v>0</v>
      </c>
      <c r="G209" s="15">
        <f>'Values-Valeurs'!E206</f>
        <v>0</v>
      </c>
      <c r="H209" s="12">
        <f t="shared" si="46"/>
        <v>0</v>
      </c>
      <c r="I209" s="12">
        <f t="shared" si="47"/>
        <v>0</v>
      </c>
      <c r="J209" s="13" t="e">
        <f t="shared" si="58"/>
        <v>#DIV/0!</v>
      </c>
      <c r="K209" s="13" t="e">
        <f t="shared" si="59"/>
        <v>#DIV/0!</v>
      </c>
      <c r="L209" s="14" t="e">
        <f>VLOOKUP(B209,'Table 6'!$A$2:$P$267,16,FALSE)</f>
        <v>#N/A</v>
      </c>
      <c r="M209" s="19" t="str">
        <f t="shared" si="54"/>
        <v/>
      </c>
      <c r="N209" s="19" t="str">
        <f t="shared" si="50"/>
        <v/>
      </c>
      <c r="O209" s="20" t="e">
        <f>HLOOKUP($Q$1,'Table 6'!$A$2:$P$267,B209,FALSE)</f>
        <v>#REF!</v>
      </c>
      <c r="P209" s="19" t="str">
        <f t="shared" si="55"/>
        <v/>
      </c>
      <c r="Q209" s="19" t="str">
        <f t="shared" si="51"/>
        <v/>
      </c>
    </row>
    <row r="210" spans="1:17" s="50" customFormat="1" ht="14.25" customHeight="1" x14ac:dyDescent="0.35">
      <c r="A210" s="52" t="str">
        <f>IF('Values-Valeurs'!A207="","",'Values-Valeurs'!A207)</f>
        <v/>
      </c>
      <c r="B210" s="49" t="e">
        <f>VLOOKUP(A210,Variables!$A:$D,2,FALSE)</f>
        <v>#N/A</v>
      </c>
      <c r="C210" s="59" t="e">
        <f>VLOOKUP(A210,Variables!$A:$D,3,FALSE)</f>
        <v>#N/A</v>
      </c>
      <c r="D210" s="15">
        <f>'Values-Valeurs'!B207</f>
        <v>0</v>
      </c>
      <c r="E210" s="15">
        <f>'Values-Valeurs'!C207</f>
        <v>0</v>
      </c>
      <c r="F210" s="15">
        <f>'Values-Valeurs'!D207</f>
        <v>0</v>
      </c>
      <c r="G210" s="15">
        <f>'Values-Valeurs'!E207</f>
        <v>0</v>
      </c>
      <c r="H210" s="12">
        <f t="shared" ref="H210:H273" si="60">D210+E210</f>
        <v>0</v>
      </c>
      <c r="I210" s="12">
        <f t="shared" ref="I210:I273" si="61">D210+E210+F210</f>
        <v>0</v>
      </c>
      <c r="J210" s="13" t="e">
        <f t="shared" ref="J210:J273" si="62">IF((COUNTA(D210)=0),0,(D210)/(D210+F210))</f>
        <v>#DIV/0!</v>
      </c>
      <c r="K210" s="13" t="e">
        <f t="shared" ref="K210:K273" si="63">IF((COUNTA(D210:E210)=0),0,(D210+E210)/(D210+E210+F210))</f>
        <v>#DIV/0!</v>
      </c>
      <c r="L210" s="14" t="e">
        <f>VLOOKUP(B210,'Table 6'!$A$2:$P$267,16,FALSE)</f>
        <v>#N/A</v>
      </c>
      <c r="M210" s="19" t="str">
        <f t="shared" si="54"/>
        <v/>
      </c>
      <c r="N210" s="19" t="str">
        <f t="shared" ref="N210:N273" si="64">IF(I210=0,"",(IF(AND(M210&lt;=0.05,K210*100&gt;L210),"Alert",IF(AND(M210&lt;=0.05,K210*100&lt;L210),"protective",""))))</f>
        <v/>
      </c>
      <c r="O210" s="20" t="e">
        <f>HLOOKUP($Q$1,'Table 6'!$A$2:$P$267,B210,FALSE)</f>
        <v>#REF!</v>
      </c>
      <c r="P210" s="19" t="str">
        <f t="shared" si="55"/>
        <v/>
      </c>
      <c r="Q210" s="19" t="str">
        <f t="shared" ref="Q210:Q273" si="65">IF(I210=0,"",(IF(AND(P210&lt;=0.05,K210*100&gt;O210),"Alert",IF(AND(P210&lt;=0.05,K210*100&lt;O210),"protective",""))))</f>
        <v/>
      </c>
    </row>
    <row r="211" spans="1:17" s="50" customFormat="1" ht="14.25" customHeight="1" x14ac:dyDescent="0.35">
      <c r="A211" s="52" t="str">
        <f>IF('Values-Valeurs'!A208="","",'Values-Valeurs'!A208)</f>
        <v/>
      </c>
      <c r="B211" s="49" t="e">
        <f>VLOOKUP(A211,Variables!$A:$D,2,FALSE)</f>
        <v>#N/A</v>
      </c>
      <c r="C211" s="59" t="e">
        <f>VLOOKUP(A211,Variables!$A:$D,3,FALSE)</f>
        <v>#N/A</v>
      </c>
      <c r="D211" s="15">
        <f>'Values-Valeurs'!B208</f>
        <v>0</v>
      </c>
      <c r="E211" s="15">
        <f>'Values-Valeurs'!C208</f>
        <v>0</v>
      </c>
      <c r="F211" s="15">
        <f>'Values-Valeurs'!D208</f>
        <v>0</v>
      </c>
      <c r="G211" s="15">
        <f>'Values-Valeurs'!E208</f>
        <v>0</v>
      </c>
      <c r="H211" s="12">
        <f t="shared" si="60"/>
        <v>0</v>
      </c>
      <c r="I211" s="12">
        <f t="shared" si="61"/>
        <v>0</v>
      </c>
      <c r="J211" s="13" t="e">
        <f t="shared" si="62"/>
        <v>#DIV/0!</v>
      </c>
      <c r="K211" s="13" t="e">
        <f t="shared" si="63"/>
        <v>#DIV/0!</v>
      </c>
      <c r="L211" s="14" t="e">
        <f>VLOOKUP(B211,'Table 6'!$A$2:$P$267,16,FALSE)</f>
        <v>#N/A</v>
      </c>
      <c r="M211" s="19" t="str">
        <f t="shared" si="54"/>
        <v/>
      </c>
      <c r="N211" s="19" t="str">
        <f t="shared" si="64"/>
        <v/>
      </c>
      <c r="O211" s="20" t="e">
        <f>HLOOKUP($Q$1,'Table 6'!$A$2:$P$267,B211,FALSE)</f>
        <v>#REF!</v>
      </c>
      <c r="P211" s="19" t="str">
        <f t="shared" si="55"/>
        <v/>
      </c>
      <c r="Q211" s="19" t="str">
        <f t="shared" si="65"/>
        <v/>
      </c>
    </row>
    <row r="212" spans="1:17" s="50" customFormat="1" ht="14.25" customHeight="1" x14ac:dyDescent="0.35">
      <c r="A212" s="52" t="str">
        <f>IF('Values-Valeurs'!A209="","",'Values-Valeurs'!A209)</f>
        <v/>
      </c>
      <c r="B212" s="49" t="e">
        <f>VLOOKUP(A212,Variables!$A:$D,2,FALSE)</f>
        <v>#N/A</v>
      </c>
      <c r="C212" s="59" t="e">
        <f>VLOOKUP(A212,Variables!$A:$D,3,FALSE)</f>
        <v>#N/A</v>
      </c>
      <c r="D212" s="15">
        <f>'Values-Valeurs'!B209</f>
        <v>0</v>
      </c>
      <c r="E212" s="15">
        <f>'Values-Valeurs'!C209</f>
        <v>0</v>
      </c>
      <c r="F212" s="15">
        <f>'Values-Valeurs'!D209</f>
        <v>0</v>
      </c>
      <c r="G212" s="15">
        <f>'Values-Valeurs'!E209</f>
        <v>0</v>
      </c>
      <c r="H212" s="12">
        <f t="shared" si="60"/>
        <v>0</v>
      </c>
      <c r="I212" s="12">
        <f t="shared" si="61"/>
        <v>0</v>
      </c>
      <c r="J212" s="13" t="e">
        <f t="shared" si="62"/>
        <v>#DIV/0!</v>
      </c>
      <c r="K212" s="13" t="e">
        <f t="shared" si="63"/>
        <v>#DIV/0!</v>
      </c>
      <c r="L212" s="14" t="e">
        <f>VLOOKUP(B212,'Table 6'!$A$2:$P$267,16,FALSE)</f>
        <v>#N/A</v>
      </c>
      <c r="M212" s="19" t="str">
        <f t="shared" si="54"/>
        <v/>
      </c>
      <c r="N212" s="19" t="str">
        <f t="shared" si="64"/>
        <v/>
      </c>
      <c r="O212" s="20" t="e">
        <f>HLOOKUP($Q$1,'Table 6'!$A$2:$P$267,B212,FALSE)</f>
        <v>#REF!</v>
      </c>
      <c r="P212" s="19" t="str">
        <f t="shared" si="55"/>
        <v/>
      </c>
      <c r="Q212" s="19" t="str">
        <f t="shared" si="65"/>
        <v/>
      </c>
    </row>
    <row r="213" spans="1:17" s="50" customFormat="1" ht="14.25" customHeight="1" x14ac:dyDescent="0.35">
      <c r="A213" s="52" t="str">
        <f>IF('Values-Valeurs'!A210="","",'Values-Valeurs'!A210)</f>
        <v/>
      </c>
      <c r="B213" s="49" t="e">
        <f>VLOOKUP(A213,Variables!$A:$D,2,FALSE)</f>
        <v>#N/A</v>
      </c>
      <c r="C213" s="59" t="e">
        <f>VLOOKUP(A213,Variables!$A:$D,3,FALSE)</f>
        <v>#N/A</v>
      </c>
      <c r="D213" s="15">
        <f>'Values-Valeurs'!B210</f>
        <v>0</v>
      </c>
      <c r="E213" s="15">
        <f>'Values-Valeurs'!C210</f>
        <v>0</v>
      </c>
      <c r="F213" s="15">
        <f>'Values-Valeurs'!D210</f>
        <v>0</v>
      </c>
      <c r="G213" s="15">
        <f>'Values-Valeurs'!E210</f>
        <v>0</v>
      </c>
      <c r="H213" s="12">
        <f t="shared" si="60"/>
        <v>0</v>
      </c>
      <c r="I213" s="12">
        <f t="shared" si="61"/>
        <v>0</v>
      </c>
      <c r="J213" s="13" t="e">
        <f t="shared" si="62"/>
        <v>#DIV/0!</v>
      </c>
      <c r="K213" s="13" t="e">
        <f t="shared" si="63"/>
        <v>#DIV/0!</v>
      </c>
      <c r="L213" s="14" t="e">
        <f>VLOOKUP(B213,'Table 6'!$A$2:$P$267,16,FALSE)</f>
        <v>#N/A</v>
      </c>
      <c r="M213" s="19" t="str">
        <f t="shared" si="54"/>
        <v/>
      </c>
      <c r="N213" s="19" t="str">
        <f t="shared" si="64"/>
        <v/>
      </c>
      <c r="O213" s="20" t="e">
        <f>HLOOKUP($Q$1,'Table 6'!$A$2:$P$267,B213,FALSE)</f>
        <v>#REF!</v>
      </c>
      <c r="P213" s="19" t="str">
        <f t="shared" si="55"/>
        <v/>
      </c>
      <c r="Q213" s="19" t="str">
        <f t="shared" si="65"/>
        <v/>
      </c>
    </row>
    <row r="214" spans="1:17" s="50" customFormat="1" ht="14.25" customHeight="1" x14ac:dyDescent="0.35">
      <c r="A214" s="52" t="str">
        <f>IF('Values-Valeurs'!A211="","",'Values-Valeurs'!A211)</f>
        <v/>
      </c>
      <c r="B214" s="49" t="e">
        <f>VLOOKUP(A214,Variables!$A:$D,2,FALSE)</f>
        <v>#N/A</v>
      </c>
      <c r="C214" s="59" t="e">
        <f>VLOOKUP(A214,Variables!$A:$D,3,FALSE)</f>
        <v>#N/A</v>
      </c>
      <c r="D214" s="15">
        <f>'Values-Valeurs'!B211</f>
        <v>0</v>
      </c>
      <c r="E214" s="15">
        <f>'Values-Valeurs'!C211</f>
        <v>0</v>
      </c>
      <c r="F214" s="15">
        <f>'Values-Valeurs'!D211</f>
        <v>0</v>
      </c>
      <c r="G214" s="15">
        <f>'Values-Valeurs'!E211</f>
        <v>0</v>
      </c>
      <c r="H214" s="12">
        <f t="shared" si="60"/>
        <v>0</v>
      </c>
      <c r="I214" s="12">
        <f t="shared" si="61"/>
        <v>0</v>
      </c>
      <c r="J214" s="13" t="e">
        <f t="shared" si="62"/>
        <v>#DIV/0!</v>
      </c>
      <c r="K214" s="13" t="e">
        <f t="shared" si="63"/>
        <v>#DIV/0!</v>
      </c>
      <c r="L214" s="14" t="e">
        <f>VLOOKUP(B214,'Table 6'!$A$2:$P$267,16,FALSE)</f>
        <v>#N/A</v>
      </c>
      <c r="M214" s="19" t="str">
        <f t="shared" si="54"/>
        <v/>
      </c>
      <c r="N214" s="19" t="str">
        <f t="shared" si="64"/>
        <v/>
      </c>
      <c r="O214" s="20" t="e">
        <f>HLOOKUP($Q$1,'Table 6'!$A$2:$P$267,B214,FALSE)</f>
        <v>#REF!</v>
      </c>
      <c r="P214" s="19" t="str">
        <f t="shared" si="55"/>
        <v/>
      </c>
      <c r="Q214" s="19" t="str">
        <f t="shared" si="65"/>
        <v/>
      </c>
    </row>
    <row r="215" spans="1:17" s="50" customFormat="1" ht="14.25" customHeight="1" x14ac:dyDescent="0.35">
      <c r="A215" s="52" t="str">
        <f>IF('Values-Valeurs'!A212="","",'Values-Valeurs'!A212)</f>
        <v/>
      </c>
      <c r="B215" s="49" t="e">
        <f>VLOOKUP(A215,Variables!$A:$D,2,FALSE)</f>
        <v>#N/A</v>
      </c>
      <c r="C215" s="59" t="e">
        <f>VLOOKUP(A215,Variables!$A:$D,3,FALSE)</f>
        <v>#N/A</v>
      </c>
      <c r="D215" s="15">
        <f>'Values-Valeurs'!B212</f>
        <v>0</v>
      </c>
      <c r="E215" s="15">
        <f>'Values-Valeurs'!C212</f>
        <v>0</v>
      </c>
      <c r="F215" s="15">
        <f>'Values-Valeurs'!D212</f>
        <v>0</v>
      </c>
      <c r="G215" s="15">
        <f>'Values-Valeurs'!E212</f>
        <v>0</v>
      </c>
      <c r="H215" s="12">
        <f t="shared" si="60"/>
        <v>0</v>
      </c>
      <c r="I215" s="12">
        <f t="shared" si="61"/>
        <v>0</v>
      </c>
      <c r="J215" s="13" t="e">
        <f t="shared" si="62"/>
        <v>#DIV/0!</v>
      </c>
      <c r="K215" s="13" t="e">
        <f t="shared" si="63"/>
        <v>#DIV/0!</v>
      </c>
      <c r="L215" s="14" t="e">
        <f>VLOOKUP(B215,'Table 6'!$A$2:$P$267,16,FALSE)</f>
        <v>#N/A</v>
      </c>
      <c r="M215" s="19" t="str">
        <f t="shared" si="54"/>
        <v/>
      </c>
      <c r="N215" s="19" t="str">
        <f t="shared" si="64"/>
        <v/>
      </c>
      <c r="O215" s="20" t="e">
        <f>HLOOKUP($Q$1,'Table 6'!$A$2:$P$267,B215,FALSE)</f>
        <v>#REF!</v>
      </c>
      <c r="P215" s="19" t="str">
        <f t="shared" si="55"/>
        <v/>
      </c>
      <c r="Q215" s="19" t="str">
        <f t="shared" si="65"/>
        <v/>
      </c>
    </row>
    <row r="216" spans="1:17" s="50" customFormat="1" ht="14.25" customHeight="1" x14ac:dyDescent="0.35">
      <c r="A216" s="52" t="str">
        <f>IF('Values-Valeurs'!A213="","",'Values-Valeurs'!A213)</f>
        <v/>
      </c>
      <c r="B216" s="49" t="e">
        <f>VLOOKUP(A216,Variables!$A:$D,2,FALSE)</f>
        <v>#N/A</v>
      </c>
      <c r="C216" s="59" t="e">
        <f>VLOOKUP(A216,Variables!$A:$D,3,FALSE)</f>
        <v>#N/A</v>
      </c>
      <c r="D216" s="15">
        <f>'Values-Valeurs'!B213</f>
        <v>0</v>
      </c>
      <c r="E216" s="15">
        <f>'Values-Valeurs'!C213</f>
        <v>0</v>
      </c>
      <c r="F216" s="15">
        <f>'Values-Valeurs'!D213</f>
        <v>0</v>
      </c>
      <c r="G216" s="15">
        <f>'Values-Valeurs'!E213</f>
        <v>0</v>
      </c>
      <c r="H216" s="12">
        <f t="shared" si="60"/>
        <v>0</v>
      </c>
      <c r="I216" s="12">
        <f t="shared" si="61"/>
        <v>0</v>
      </c>
      <c r="J216" s="13" t="e">
        <f t="shared" si="62"/>
        <v>#DIV/0!</v>
      </c>
      <c r="K216" s="13" t="e">
        <f t="shared" si="63"/>
        <v>#DIV/0!</v>
      </c>
      <c r="L216" s="14" t="e">
        <f>VLOOKUP(B216,'Table 6'!$A$2:$P$267,16,FALSE)</f>
        <v>#N/A</v>
      </c>
      <c r="M216" s="19" t="str">
        <f t="shared" si="54"/>
        <v/>
      </c>
      <c r="N216" s="19" t="str">
        <f t="shared" si="64"/>
        <v/>
      </c>
      <c r="O216" s="20" t="e">
        <f>HLOOKUP($Q$1,'Table 6'!$A$2:$P$267,B216,FALSE)</f>
        <v>#REF!</v>
      </c>
      <c r="P216" s="19" t="str">
        <f t="shared" si="55"/>
        <v/>
      </c>
      <c r="Q216" s="19" t="str">
        <f t="shared" si="65"/>
        <v/>
      </c>
    </row>
    <row r="217" spans="1:17" s="50" customFormat="1" ht="14.25" customHeight="1" x14ac:dyDescent="0.35">
      <c r="A217" s="52" t="str">
        <f>IF('Values-Valeurs'!A214="","",'Values-Valeurs'!A214)</f>
        <v/>
      </c>
      <c r="B217" s="49" t="e">
        <f>VLOOKUP(A217,Variables!$A:$D,2,FALSE)</f>
        <v>#N/A</v>
      </c>
      <c r="C217" s="59" t="e">
        <f>VLOOKUP(A217,Variables!$A:$D,3,FALSE)</f>
        <v>#N/A</v>
      </c>
      <c r="D217" s="15">
        <f>'Values-Valeurs'!B214</f>
        <v>0</v>
      </c>
      <c r="E217" s="15">
        <f>'Values-Valeurs'!C214</f>
        <v>0</v>
      </c>
      <c r="F217" s="15">
        <f>'Values-Valeurs'!D214</f>
        <v>0</v>
      </c>
      <c r="G217" s="15">
        <f>'Values-Valeurs'!E214</f>
        <v>0</v>
      </c>
      <c r="H217" s="12">
        <f t="shared" si="60"/>
        <v>0</v>
      </c>
      <c r="I217" s="12">
        <f t="shared" si="61"/>
        <v>0</v>
      </c>
      <c r="J217" s="13" t="e">
        <f t="shared" si="62"/>
        <v>#DIV/0!</v>
      </c>
      <c r="K217" s="13" t="e">
        <f t="shared" si="63"/>
        <v>#DIV/0!</v>
      </c>
      <c r="L217" s="14" t="e">
        <f>VLOOKUP(B217,'Table 6'!$A$2:$P$267,16,FALSE)</f>
        <v>#N/A</v>
      </c>
      <c r="M217" s="19" t="str">
        <f t="shared" si="54"/>
        <v/>
      </c>
      <c r="N217" s="19" t="str">
        <f t="shared" si="64"/>
        <v/>
      </c>
      <c r="O217" s="20" t="e">
        <f>HLOOKUP($Q$1,'Table 6'!$A$2:$P$267,B217,FALSE)</f>
        <v>#REF!</v>
      </c>
      <c r="P217" s="19" t="str">
        <f t="shared" si="55"/>
        <v/>
      </c>
      <c r="Q217" s="19" t="str">
        <f t="shared" si="65"/>
        <v/>
      </c>
    </row>
    <row r="218" spans="1:17" s="50" customFormat="1" ht="14.25" customHeight="1" x14ac:dyDescent="0.35">
      <c r="A218" s="52" t="str">
        <f>IF('Values-Valeurs'!A215="","",'Values-Valeurs'!A215)</f>
        <v/>
      </c>
      <c r="B218" s="49" t="e">
        <f>VLOOKUP(A218,Variables!$A:$D,2,FALSE)</f>
        <v>#N/A</v>
      </c>
      <c r="C218" s="59" t="e">
        <f>VLOOKUP(A218,Variables!$A:$D,3,FALSE)</f>
        <v>#N/A</v>
      </c>
      <c r="D218" s="15">
        <f>'Values-Valeurs'!B215</f>
        <v>0</v>
      </c>
      <c r="E218" s="15">
        <f>'Values-Valeurs'!C215</f>
        <v>0</v>
      </c>
      <c r="F218" s="15">
        <f>'Values-Valeurs'!D215</f>
        <v>0</v>
      </c>
      <c r="G218" s="15">
        <f>'Values-Valeurs'!E215</f>
        <v>0</v>
      </c>
      <c r="H218" s="12">
        <f t="shared" si="60"/>
        <v>0</v>
      </c>
      <c r="I218" s="12">
        <f t="shared" si="61"/>
        <v>0</v>
      </c>
      <c r="J218" s="13" t="e">
        <f t="shared" si="62"/>
        <v>#DIV/0!</v>
      </c>
      <c r="K218" s="13" t="e">
        <f t="shared" si="63"/>
        <v>#DIV/0!</v>
      </c>
      <c r="L218" s="14" t="e">
        <f>VLOOKUP(B218,'Table 6'!$A$2:$P$267,16,FALSE)</f>
        <v>#N/A</v>
      </c>
      <c r="M218" s="19" t="str">
        <f t="shared" si="54"/>
        <v/>
      </c>
      <c r="N218" s="19" t="str">
        <f t="shared" si="64"/>
        <v/>
      </c>
      <c r="O218" s="20" t="e">
        <f>HLOOKUP($Q$1,'Table 6'!$A$2:$P$267,B218,FALSE)</f>
        <v>#REF!</v>
      </c>
      <c r="P218" s="19" t="str">
        <f t="shared" si="55"/>
        <v/>
      </c>
      <c r="Q218" s="19" t="str">
        <f t="shared" si="65"/>
        <v/>
      </c>
    </row>
    <row r="219" spans="1:17" s="50" customFormat="1" ht="14.25" customHeight="1" x14ac:dyDescent="0.35">
      <c r="A219" s="52" t="str">
        <f>IF('Values-Valeurs'!A216="","",'Values-Valeurs'!A216)</f>
        <v/>
      </c>
      <c r="B219" s="49" t="e">
        <f>VLOOKUP(A219,Variables!$A:$D,2,FALSE)</f>
        <v>#N/A</v>
      </c>
      <c r="C219" s="59" t="e">
        <f>VLOOKUP(A219,Variables!$A:$D,3,FALSE)</f>
        <v>#N/A</v>
      </c>
      <c r="D219" s="15">
        <f>'Values-Valeurs'!B216</f>
        <v>0</v>
      </c>
      <c r="E219" s="15">
        <f>'Values-Valeurs'!C216</f>
        <v>0</v>
      </c>
      <c r="F219" s="15">
        <f>'Values-Valeurs'!D216</f>
        <v>0</v>
      </c>
      <c r="G219" s="15">
        <f>'Values-Valeurs'!E216</f>
        <v>0</v>
      </c>
      <c r="H219" s="12">
        <f t="shared" si="60"/>
        <v>0</v>
      </c>
      <c r="I219" s="12">
        <f t="shared" si="61"/>
        <v>0</v>
      </c>
      <c r="J219" s="13" t="e">
        <f t="shared" si="62"/>
        <v>#DIV/0!</v>
      </c>
      <c r="K219" s="13" t="e">
        <f t="shared" si="63"/>
        <v>#DIV/0!</v>
      </c>
      <c r="L219" s="14" t="e">
        <f>VLOOKUP(B219,'Table 6'!$A$2:$P$267,16,FALSE)</f>
        <v>#N/A</v>
      </c>
      <c r="M219" s="19" t="str">
        <f t="shared" si="54"/>
        <v/>
      </c>
      <c r="N219" s="19" t="str">
        <f t="shared" si="64"/>
        <v/>
      </c>
      <c r="O219" s="20" t="e">
        <f>HLOOKUP($Q$1,'Table 6'!$A$2:$P$267,B219,FALSE)</f>
        <v>#REF!</v>
      </c>
      <c r="P219" s="19" t="str">
        <f t="shared" si="55"/>
        <v/>
      </c>
      <c r="Q219" s="19" t="str">
        <f t="shared" si="65"/>
        <v/>
      </c>
    </row>
    <row r="220" spans="1:17" s="50" customFormat="1" ht="14.25" customHeight="1" x14ac:dyDescent="0.35">
      <c r="A220" s="52" t="str">
        <f>IF('Values-Valeurs'!A217="","",'Values-Valeurs'!A217)</f>
        <v/>
      </c>
      <c r="B220" s="49" t="e">
        <f>VLOOKUP(A220,Variables!$A:$D,2,FALSE)</f>
        <v>#N/A</v>
      </c>
      <c r="C220" s="59" t="e">
        <f>VLOOKUP(A220,Variables!$A:$D,3,FALSE)</f>
        <v>#N/A</v>
      </c>
      <c r="D220" s="15">
        <f>'Values-Valeurs'!B217</f>
        <v>0</v>
      </c>
      <c r="E220" s="15">
        <f>'Values-Valeurs'!C217</f>
        <v>0</v>
      </c>
      <c r="F220" s="15">
        <f>'Values-Valeurs'!D217</f>
        <v>0</v>
      </c>
      <c r="G220" s="15">
        <f>'Values-Valeurs'!E217</f>
        <v>0</v>
      </c>
      <c r="H220" s="12">
        <f t="shared" si="60"/>
        <v>0</v>
      </c>
      <c r="I220" s="12">
        <f t="shared" si="61"/>
        <v>0</v>
      </c>
      <c r="J220" s="13" t="e">
        <f t="shared" si="62"/>
        <v>#DIV/0!</v>
      </c>
      <c r="K220" s="13" t="e">
        <f t="shared" si="63"/>
        <v>#DIV/0!</v>
      </c>
      <c r="L220" s="14" t="e">
        <f>VLOOKUP(B220,'Table 6'!$A$2:$P$267,16,FALSE)</f>
        <v>#N/A</v>
      </c>
      <c r="M220" s="19" t="str">
        <f t="shared" si="54"/>
        <v/>
      </c>
      <c r="N220" s="19" t="str">
        <f t="shared" si="64"/>
        <v/>
      </c>
      <c r="O220" s="20" t="e">
        <f>HLOOKUP($Q$1,'Table 6'!$A$2:$P$267,B220,FALSE)</f>
        <v>#REF!</v>
      </c>
      <c r="P220" s="19" t="str">
        <f t="shared" si="55"/>
        <v/>
      </c>
      <c r="Q220" s="19" t="str">
        <f t="shared" si="65"/>
        <v/>
      </c>
    </row>
    <row r="221" spans="1:17" s="50" customFormat="1" ht="14.25" customHeight="1" x14ac:dyDescent="0.35">
      <c r="A221" s="52" t="str">
        <f>IF('Values-Valeurs'!A218="","",'Values-Valeurs'!A218)</f>
        <v/>
      </c>
      <c r="B221" s="49" t="e">
        <f>VLOOKUP(A221,Variables!$A:$D,2,FALSE)</f>
        <v>#N/A</v>
      </c>
      <c r="C221" s="59" t="e">
        <f>VLOOKUP(A221,Variables!$A:$D,3,FALSE)</f>
        <v>#N/A</v>
      </c>
      <c r="D221" s="15">
        <f>'Values-Valeurs'!B218</f>
        <v>0</v>
      </c>
      <c r="E221" s="15">
        <f>'Values-Valeurs'!C218</f>
        <v>0</v>
      </c>
      <c r="F221" s="15">
        <f>'Values-Valeurs'!D218</f>
        <v>0</v>
      </c>
      <c r="G221" s="15">
        <f>'Values-Valeurs'!E218</f>
        <v>0</v>
      </c>
      <c r="H221" s="12">
        <f t="shared" si="60"/>
        <v>0</v>
      </c>
      <c r="I221" s="12">
        <f t="shared" si="61"/>
        <v>0</v>
      </c>
      <c r="J221" s="13" t="e">
        <f t="shared" si="62"/>
        <v>#DIV/0!</v>
      </c>
      <c r="K221" s="13" t="e">
        <f t="shared" si="63"/>
        <v>#DIV/0!</v>
      </c>
      <c r="L221" s="14" t="e">
        <f>VLOOKUP(B221,'Table 6'!$A$2:$P$267,16,FALSE)</f>
        <v>#N/A</v>
      </c>
      <c r="M221" s="19" t="str">
        <f t="shared" si="54"/>
        <v/>
      </c>
      <c r="N221" s="19" t="str">
        <f t="shared" si="64"/>
        <v/>
      </c>
      <c r="O221" s="20" t="e">
        <f>HLOOKUP($Q$1,'Table 6'!$A$2:$P$267,B221,FALSE)</f>
        <v>#REF!</v>
      </c>
      <c r="P221" s="19" t="str">
        <f t="shared" si="55"/>
        <v/>
      </c>
      <c r="Q221" s="19" t="str">
        <f t="shared" si="65"/>
        <v/>
      </c>
    </row>
    <row r="222" spans="1:17" s="50" customFormat="1" ht="14.25" customHeight="1" x14ac:dyDescent="0.35">
      <c r="A222" s="52" t="str">
        <f>IF('Values-Valeurs'!A219="","",'Values-Valeurs'!A219)</f>
        <v/>
      </c>
      <c r="B222" s="49" t="e">
        <f>VLOOKUP(A222,Variables!$A:$D,2,FALSE)</f>
        <v>#N/A</v>
      </c>
      <c r="C222" s="59" t="e">
        <f>VLOOKUP(A222,Variables!$A:$D,3,FALSE)</f>
        <v>#N/A</v>
      </c>
      <c r="D222" s="15">
        <f>'Values-Valeurs'!B219</f>
        <v>0</v>
      </c>
      <c r="E222" s="15">
        <f>'Values-Valeurs'!C219</f>
        <v>0</v>
      </c>
      <c r="F222" s="15">
        <f>'Values-Valeurs'!D219</f>
        <v>0</v>
      </c>
      <c r="G222" s="15">
        <f>'Values-Valeurs'!E219</f>
        <v>0</v>
      </c>
      <c r="H222" s="12">
        <f t="shared" si="60"/>
        <v>0</v>
      </c>
      <c r="I222" s="12">
        <f t="shared" si="61"/>
        <v>0</v>
      </c>
      <c r="J222" s="13" t="e">
        <f t="shared" si="62"/>
        <v>#DIV/0!</v>
      </c>
      <c r="K222" s="13" t="e">
        <f t="shared" si="63"/>
        <v>#DIV/0!</v>
      </c>
      <c r="L222" s="14" t="e">
        <f>VLOOKUP(B222,'Table 6'!$A$2:$P$267,16,FALSE)</f>
        <v>#N/A</v>
      </c>
      <c r="M222" s="19" t="str">
        <f t="shared" si="54"/>
        <v/>
      </c>
      <c r="N222" s="19" t="str">
        <f t="shared" si="64"/>
        <v/>
      </c>
      <c r="O222" s="20" t="e">
        <f>HLOOKUP($Q$1,'Table 6'!$A$2:$P$267,B222,FALSE)</f>
        <v>#REF!</v>
      </c>
      <c r="P222" s="19" t="str">
        <f t="shared" si="55"/>
        <v/>
      </c>
      <c r="Q222" s="19" t="str">
        <f t="shared" si="65"/>
        <v/>
      </c>
    </row>
    <row r="223" spans="1:17" s="50" customFormat="1" ht="14.25" customHeight="1" x14ac:dyDescent="0.35">
      <c r="A223" s="52" t="str">
        <f>IF('Values-Valeurs'!A220="","",'Values-Valeurs'!A220)</f>
        <v/>
      </c>
      <c r="B223" s="49" t="e">
        <f>VLOOKUP(A223,Variables!$A:$D,2,FALSE)</f>
        <v>#N/A</v>
      </c>
      <c r="C223" s="59" t="e">
        <f>VLOOKUP(A223,Variables!$A:$D,3,FALSE)</f>
        <v>#N/A</v>
      </c>
      <c r="D223" s="15">
        <f>'Values-Valeurs'!B220</f>
        <v>0</v>
      </c>
      <c r="E223" s="15">
        <f>'Values-Valeurs'!C220</f>
        <v>0</v>
      </c>
      <c r="F223" s="15">
        <f>'Values-Valeurs'!D220</f>
        <v>0</v>
      </c>
      <c r="G223" s="15">
        <f>'Values-Valeurs'!E220</f>
        <v>0</v>
      </c>
      <c r="H223" s="12">
        <f t="shared" si="60"/>
        <v>0</v>
      </c>
      <c r="I223" s="12">
        <f t="shared" si="61"/>
        <v>0</v>
      </c>
      <c r="J223" s="13" t="e">
        <f t="shared" si="62"/>
        <v>#DIV/0!</v>
      </c>
      <c r="K223" s="13" t="e">
        <f t="shared" si="63"/>
        <v>#DIV/0!</v>
      </c>
      <c r="L223" s="14" t="e">
        <f>VLOOKUP(B223,'Table 6'!$A$2:$P$267,16,FALSE)</f>
        <v>#N/A</v>
      </c>
      <c r="M223" s="19" t="str">
        <f t="shared" si="54"/>
        <v/>
      </c>
      <c r="N223" s="19" t="str">
        <f t="shared" si="64"/>
        <v/>
      </c>
      <c r="O223" s="20" t="e">
        <f>HLOOKUP($Q$1,'Table 6'!$A$2:$P$267,B223,FALSE)</f>
        <v>#REF!</v>
      </c>
      <c r="P223" s="19" t="str">
        <f t="shared" si="55"/>
        <v/>
      </c>
      <c r="Q223" s="19" t="str">
        <f t="shared" si="65"/>
        <v/>
      </c>
    </row>
    <row r="224" spans="1:17" s="50" customFormat="1" ht="14.25" customHeight="1" x14ac:dyDescent="0.35">
      <c r="A224" s="52" t="str">
        <f>IF('Values-Valeurs'!A221="","",'Values-Valeurs'!A221)</f>
        <v/>
      </c>
      <c r="B224" s="49" t="e">
        <f>VLOOKUP(A224,Variables!$A:$D,2,FALSE)</f>
        <v>#N/A</v>
      </c>
      <c r="C224" s="59" t="e">
        <f>VLOOKUP(A224,Variables!$A:$D,3,FALSE)</f>
        <v>#N/A</v>
      </c>
      <c r="D224" s="15">
        <f>'Values-Valeurs'!B221</f>
        <v>0</v>
      </c>
      <c r="E224" s="15">
        <f>'Values-Valeurs'!C221</f>
        <v>0</v>
      </c>
      <c r="F224" s="15">
        <f>'Values-Valeurs'!D221</f>
        <v>0</v>
      </c>
      <c r="G224" s="15">
        <f>'Values-Valeurs'!E221</f>
        <v>0</v>
      </c>
      <c r="H224" s="12">
        <f t="shared" si="60"/>
        <v>0</v>
      </c>
      <c r="I224" s="12">
        <f t="shared" si="61"/>
        <v>0</v>
      </c>
      <c r="J224" s="13" t="e">
        <f t="shared" si="62"/>
        <v>#DIV/0!</v>
      </c>
      <c r="K224" s="13" t="e">
        <f t="shared" si="63"/>
        <v>#DIV/0!</v>
      </c>
      <c r="L224" s="14" t="e">
        <f>VLOOKUP(B224,'Table 6'!$A$2:$P$267,16,FALSE)</f>
        <v>#N/A</v>
      </c>
      <c r="M224" s="19" t="str">
        <f t="shared" si="54"/>
        <v/>
      </c>
      <c r="N224" s="19" t="str">
        <f t="shared" si="64"/>
        <v/>
      </c>
      <c r="O224" s="20" t="e">
        <f>HLOOKUP($Q$1,'Table 6'!$A$2:$P$267,B224,FALSE)</f>
        <v>#REF!</v>
      </c>
      <c r="P224" s="19" t="str">
        <f t="shared" si="55"/>
        <v/>
      </c>
      <c r="Q224" s="19" t="str">
        <f t="shared" si="65"/>
        <v/>
      </c>
    </row>
    <row r="225" spans="1:17" s="50" customFormat="1" ht="14.25" customHeight="1" x14ac:dyDescent="0.35">
      <c r="A225" s="52" t="str">
        <f>IF('Values-Valeurs'!A222="","",'Values-Valeurs'!A222)</f>
        <v/>
      </c>
      <c r="B225" s="49" t="e">
        <f>VLOOKUP(A225,Variables!$A:$D,2,FALSE)</f>
        <v>#N/A</v>
      </c>
      <c r="C225" s="59" t="e">
        <f>VLOOKUP(A225,Variables!$A:$D,3,FALSE)</f>
        <v>#N/A</v>
      </c>
      <c r="D225" s="15">
        <f>'Values-Valeurs'!B222</f>
        <v>0</v>
      </c>
      <c r="E225" s="15">
        <f>'Values-Valeurs'!C222</f>
        <v>0</v>
      </c>
      <c r="F225" s="15">
        <f>'Values-Valeurs'!D222</f>
        <v>0</v>
      </c>
      <c r="G225" s="15">
        <f>'Values-Valeurs'!E222</f>
        <v>0</v>
      </c>
      <c r="H225" s="12">
        <f t="shared" si="60"/>
        <v>0</v>
      </c>
      <c r="I225" s="12">
        <f t="shared" si="61"/>
        <v>0</v>
      </c>
      <c r="J225" s="13" t="e">
        <f t="shared" si="62"/>
        <v>#DIV/0!</v>
      </c>
      <c r="K225" s="13" t="e">
        <f t="shared" si="63"/>
        <v>#DIV/0!</v>
      </c>
      <c r="L225" s="14" t="e">
        <f>VLOOKUP(B225,'Table 6'!$A$2:$P$267,16,FALSE)</f>
        <v>#N/A</v>
      </c>
      <c r="M225" s="19" t="str">
        <f t="shared" si="54"/>
        <v/>
      </c>
      <c r="N225" s="19" t="str">
        <f t="shared" si="64"/>
        <v/>
      </c>
      <c r="O225" s="20" t="e">
        <f>HLOOKUP($Q$1,'Table 6'!$A$2:$P$267,B225,FALSE)</f>
        <v>#REF!</v>
      </c>
      <c r="P225" s="19" t="str">
        <f t="shared" si="55"/>
        <v/>
      </c>
      <c r="Q225" s="19" t="str">
        <f t="shared" si="65"/>
        <v/>
      </c>
    </row>
    <row r="226" spans="1:17" s="50" customFormat="1" ht="14.25" customHeight="1" x14ac:dyDescent="0.35">
      <c r="A226" s="52" t="str">
        <f>IF('Values-Valeurs'!A223="","",'Values-Valeurs'!A223)</f>
        <v/>
      </c>
      <c r="B226" s="49" t="e">
        <f>VLOOKUP(A226,Variables!$A:$D,2,FALSE)</f>
        <v>#N/A</v>
      </c>
      <c r="C226" s="59" t="e">
        <f>VLOOKUP(A226,Variables!$A:$D,3,FALSE)</f>
        <v>#N/A</v>
      </c>
      <c r="D226" s="15">
        <f>'Values-Valeurs'!B223</f>
        <v>0</v>
      </c>
      <c r="E226" s="15">
        <f>'Values-Valeurs'!C223</f>
        <v>0</v>
      </c>
      <c r="F226" s="15">
        <f>'Values-Valeurs'!D223</f>
        <v>0</v>
      </c>
      <c r="G226" s="15">
        <f>'Values-Valeurs'!E223</f>
        <v>0</v>
      </c>
      <c r="H226" s="12">
        <f t="shared" si="60"/>
        <v>0</v>
      </c>
      <c r="I226" s="12">
        <f t="shared" si="61"/>
        <v>0</v>
      </c>
      <c r="J226" s="13" t="e">
        <f t="shared" si="62"/>
        <v>#DIV/0!</v>
      </c>
      <c r="K226" s="13" t="e">
        <f t="shared" si="63"/>
        <v>#DIV/0!</v>
      </c>
      <c r="L226" s="14" t="e">
        <f>VLOOKUP(B226,'Table 6'!$A$2:$P$267,16,FALSE)</f>
        <v>#N/A</v>
      </c>
      <c r="M226" s="19" t="str">
        <f t="shared" si="54"/>
        <v/>
      </c>
      <c r="N226" s="19" t="str">
        <f t="shared" si="64"/>
        <v/>
      </c>
      <c r="O226" s="20" t="e">
        <f>HLOOKUP($Q$1,'Table 6'!$A$2:$P$267,B226,FALSE)</f>
        <v>#REF!</v>
      </c>
      <c r="P226" s="19" t="str">
        <f t="shared" si="55"/>
        <v/>
      </c>
      <c r="Q226" s="19" t="str">
        <f t="shared" si="65"/>
        <v/>
      </c>
    </row>
    <row r="227" spans="1:17" s="50" customFormat="1" ht="14.25" customHeight="1" x14ac:dyDescent="0.35">
      <c r="A227" s="52" t="str">
        <f>IF('Values-Valeurs'!A224="","",'Values-Valeurs'!A224)</f>
        <v/>
      </c>
      <c r="B227" s="49" t="e">
        <f>VLOOKUP(A227,Variables!$A:$D,2,FALSE)</f>
        <v>#N/A</v>
      </c>
      <c r="C227" s="59" t="e">
        <f>VLOOKUP(A227,Variables!$A:$D,3,FALSE)</f>
        <v>#N/A</v>
      </c>
      <c r="D227" s="15">
        <f>'Values-Valeurs'!B224</f>
        <v>0</v>
      </c>
      <c r="E227" s="15">
        <f>'Values-Valeurs'!C224</f>
        <v>0</v>
      </c>
      <c r="F227" s="15">
        <f>'Values-Valeurs'!D224</f>
        <v>0</v>
      </c>
      <c r="G227" s="15">
        <f>'Values-Valeurs'!E224</f>
        <v>0</v>
      </c>
      <c r="H227" s="12">
        <f t="shared" si="60"/>
        <v>0</v>
      </c>
      <c r="I227" s="12">
        <f t="shared" si="61"/>
        <v>0</v>
      </c>
      <c r="J227" s="13" t="e">
        <f t="shared" si="62"/>
        <v>#DIV/0!</v>
      </c>
      <c r="K227" s="13" t="e">
        <f t="shared" si="63"/>
        <v>#DIV/0!</v>
      </c>
      <c r="L227" s="14" t="e">
        <f>VLOOKUP(B227,'Table 6'!$A$2:$P$267,16,FALSE)</f>
        <v>#N/A</v>
      </c>
      <c r="M227" s="19" t="str">
        <f t="shared" si="54"/>
        <v/>
      </c>
      <c r="N227" s="19" t="str">
        <f t="shared" si="64"/>
        <v/>
      </c>
      <c r="O227" s="20" t="e">
        <f>HLOOKUP($Q$1,'Table 6'!$A$2:$P$267,B227,FALSE)</f>
        <v>#REF!</v>
      </c>
      <c r="P227" s="19" t="str">
        <f t="shared" si="55"/>
        <v/>
      </c>
      <c r="Q227" s="19" t="str">
        <f t="shared" si="65"/>
        <v/>
      </c>
    </row>
    <row r="228" spans="1:17" s="50" customFormat="1" ht="14.25" customHeight="1" x14ac:dyDescent="0.35">
      <c r="A228" s="52" t="str">
        <f>IF('Values-Valeurs'!A225="","",'Values-Valeurs'!A225)</f>
        <v/>
      </c>
      <c r="B228" s="49" t="e">
        <f>VLOOKUP(A228,Variables!$A:$D,2,FALSE)</f>
        <v>#N/A</v>
      </c>
      <c r="C228" s="59" t="e">
        <f>VLOOKUP(A228,Variables!$A:$D,3,FALSE)</f>
        <v>#N/A</v>
      </c>
      <c r="D228" s="15">
        <f>'Values-Valeurs'!B225</f>
        <v>0</v>
      </c>
      <c r="E228" s="15">
        <f>'Values-Valeurs'!C225</f>
        <v>0</v>
      </c>
      <c r="F228" s="15">
        <f>'Values-Valeurs'!D225</f>
        <v>0</v>
      </c>
      <c r="G228" s="15">
        <f>'Values-Valeurs'!E225</f>
        <v>0</v>
      </c>
      <c r="H228" s="12">
        <f t="shared" si="60"/>
        <v>0</v>
      </c>
      <c r="I228" s="12">
        <f t="shared" si="61"/>
        <v>0</v>
      </c>
      <c r="J228" s="13" t="e">
        <f t="shared" si="62"/>
        <v>#DIV/0!</v>
      </c>
      <c r="K228" s="13" t="e">
        <f t="shared" si="63"/>
        <v>#DIV/0!</v>
      </c>
      <c r="L228" s="14" t="e">
        <f>VLOOKUP(B228,'Table 6'!$A$2:$P$267,16,FALSE)</f>
        <v>#N/A</v>
      </c>
      <c r="M228" s="19" t="str">
        <f t="shared" si="54"/>
        <v/>
      </c>
      <c r="N228" s="19" t="str">
        <f t="shared" si="64"/>
        <v/>
      </c>
      <c r="O228" s="20" t="e">
        <f>HLOOKUP($Q$1,'Table 6'!$A$2:$P$267,B228,FALSE)</f>
        <v>#REF!</v>
      </c>
      <c r="P228" s="19" t="str">
        <f t="shared" si="55"/>
        <v/>
      </c>
      <c r="Q228" s="19" t="str">
        <f t="shared" si="65"/>
        <v/>
      </c>
    </row>
    <row r="229" spans="1:17" s="50" customFormat="1" ht="14.25" customHeight="1" x14ac:dyDescent="0.35">
      <c r="A229" s="52" t="str">
        <f>IF('Values-Valeurs'!A226="","",'Values-Valeurs'!A226)</f>
        <v/>
      </c>
      <c r="B229" s="49" t="e">
        <f>VLOOKUP(A229,Variables!$A:$D,2,FALSE)</f>
        <v>#N/A</v>
      </c>
      <c r="C229" s="59" t="e">
        <f>VLOOKUP(A229,Variables!$A:$D,3,FALSE)</f>
        <v>#N/A</v>
      </c>
      <c r="D229" s="15">
        <f>'Values-Valeurs'!B226</f>
        <v>0</v>
      </c>
      <c r="E229" s="15">
        <f>'Values-Valeurs'!C226</f>
        <v>0</v>
      </c>
      <c r="F229" s="15">
        <f>'Values-Valeurs'!D226</f>
        <v>0</v>
      </c>
      <c r="G229" s="15">
        <f>'Values-Valeurs'!E226</f>
        <v>0</v>
      </c>
      <c r="H229" s="12">
        <f t="shared" si="60"/>
        <v>0</v>
      </c>
      <c r="I229" s="12">
        <f t="shared" si="61"/>
        <v>0</v>
      </c>
      <c r="J229" s="13" t="e">
        <f t="shared" si="62"/>
        <v>#DIV/0!</v>
      </c>
      <c r="K229" s="13" t="e">
        <f t="shared" si="63"/>
        <v>#DIV/0!</v>
      </c>
      <c r="L229" s="14" t="e">
        <f>VLOOKUP(B229,'Table 6'!$A$2:$P$267,16,FALSE)</f>
        <v>#N/A</v>
      </c>
      <c r="M229" s="19" t="str">
        <f t="shared" si="54"/>
        <v/>
      </c>
      <c r="N229" s="19" t="str">
        <f t="shared" si="64"/>
        <v/>
      </c>
      <c r="O229" s="20" t="e">
        <f>HLOOKUP($Q$1,'Table 6'!$A$2:$P$267,B229,FALSE)</f>
        <v>#REF!</v>
      </c>
      <c r="P229" s="19" t="str">
        <f t="shared" si="55"/>
        <v/>
      </c>
      <c r="Q229" s="19" t="str">
        <f t="shared" si="65"/>
        <v/>
      </c>
    </row>
    <row r="230" spans="1:17" s="50" customFormat="1" ht="14.25" customHeight="1" x14ac:dyDescent="0.35">
      <c r="A230" s="52" t="str">
        <f>IF('Values-Valeurs'!A227="","",'Values-Valeurs'!A227)</f>
        <v/>
      </c>
      <c r="B230" s="49" t="e">
        <f>VLOOKUP(A230,Variables!$A:$D,2,FALSE)</f>
        <v>#N/A</v>
      </c>
      <c r="C230" s="59" t="e">
        <f>VLOOKUP(A230,Variables!$A:$D,3,FALSE)</f>
        <v>#N/A</v>
      </c>
      <c r="D230" s="15">
        <f>'Values-Valeurs'!B227</f>
        <v>0</v>
      </c>
      <c r="E230" s="15">
        <f>'Values-Valeurs'!C227</f>
        <v>0</v>
      </c>
      <c r="F230" s="15">
        <f>'Values-Valeurs'!D227</f>
        <v>0</v>
      </c>
      <c r="G230" s="15">
        <f>'Values-Valeurs'!E227</f>
        <v>0</v>
      </c>
      <c r="H230" s="12">
        <f t="shared" si="60"/>
        <v>0</v>
      </c>
      <c r="I230" s="12">
        <f t="shared" si="61"/>
        <v>0</v>
      </c>
      <c r="J230" s="13" t="e">
        <f t="shared" si="62"/>
        <v>#DIV/0!</v>
      </c>
      <c r="K230" s="13" t="e">
        <f t="shared" si="63"/>
        <v>#DIV/0!</v>
      </c>
      <c r="L230" s="14" t="e">
        <f>VLOOKUP(B230,'Table 6'!$A$2:$P$267,16,FALSE)</f>
        <v>#N/A</v>
      </c>
      <c r="M230" s="19" t="str">
        <f t="shared" si="54"/>
        <v/>
      </c>
      <c r="N230" s="19" t="str">
        <f t="shared" si="64"/>
        <v/>
      </c>
      <c r="O230" s="20" t="e">
        <f>HLOOKUP($Q$1,'Table 6'!$A$2:$P$267,B230,FALSE)</f>
        <v>#REF!</v>
      </c>
      <c r="P230" s="19" t="str">
        <f t="shared" si="55"/>
        <v/>
      </c>
      <c r="Q230" s="19" t="str">
        <f t="shared" si="65"/>
        <v/>
      </c>
    </row>
    <row r="231" spans="1:17" s="50" customFormat="1" ht="14.25" customHeight="1" x14ac:dyDescent="0.35">
      <c r="A231" s="52" t="str">
        <f>IF('Values-Valeurs'!A228="","",'Values-Valeurs'!A228)</f>
        <v/>
      </c>
      <c r="B231" s="49" t="e">
        <f>VLOOKUP(A231,Variables!$A:$D,2,FALSE)</f>
        <v>#N/A</v>
      </c>
      <c r="C231" s="59" t="e">
        <f>VLOOKUP(A231,Variables!$A:$D,3,FALSE)</f>
        <v>#N/A</v>
      </c>
      <c r="D231" s="15">
        <f>'Values-Valeurs'!B228</f>
        <v>0</v>
      </c>
      <c r="E231" s="15">
        <f>'Values-Valeurs'!C228</f>
        <v>0</v>
      </c>
      <c r="F231" s="15">
        <f>'Values-Valeurs'!D228</f>
        <v>0</v>
      </c>
      <c r="G231" s="15">
        <f>'Values-Valeurs'!E228</f>
        <v>0</v>
      </c>
      <c r="H231" s="12">
        <f t="shared" si="60"/>
        <v>0</v>
      </c>
      <c r="I231" s="12">
        <f t="shared" si="61"/>
        <v>0</v>
      </c>
      <c r="J231" s="13" t="e">
        <f t="shared" si="62"/>
        <v>#DIV/0!</v>
      </c>
      <c r="K231" s="13" t="e">
        <f t="shared" si="63"/>
        <v>#DIV/0!</v>
      </c>
      <c r="L231" s="14" t="e">
        <f>VLOOKUP(B231,'Table 6'!$A$2:$P$267,16,FALSE)</f>
        <v>#N/A</v>
      </c>
      <c r="M231" s="19" t="str">
        <f t="shared" si="54"/>
        <v/>
      </c>
      <c r="N231" s="19" t="str">
        <f t="shared" si="64"/>
        <v/>
      </c>
      <c r="O231" s="20" t="e">
        <f>HLOOKUP($Q$1,'Table 6'!$A$2:$P$267,B231,FALSE)</f>
        <v>#REF!</v>
      </c>
      <c r="P231" s="19" t="str">
        <f t="shared" si="55"/>
        <v/>
      </c>
      <c r="Q231" s="19" t="str">
        <f t="shared" si="65"/>
        <v/>
      </c>
    </row>
    <row r="232" spans="1:17" s="50" customFormat="1" ht="14.25" customHeight="1" x14ac:dyDescent="0.35">
      <c r="A232" s="52" t="str">
        <f>IF('Values-Valeurs'!A229="","",'Values-Valeurs'!A229)</f>
        <v/>
      </c>
      <c r="B232" s="49" t="e">
        <f>VLOOKUP(A232,Variables!$A:$D,2,FALSE)</f>
        <v>#N/A</v>
      </c>
      <c r="C232" s="59" t="e">
        <f>VLOOKUP(A232,Variables!$A:$D,3,FALSE)</f>
        <v>#N/A</v>
      </c>
      <c r="D232" s="15">
        <f>'Values-Valeurs'!B229</f>
        <v>0</v>
      </c>
      <c r="E232" s="15">
        <f>'Values-Valeurs'!C229</f>
        <v>0</v>
      </c>
      <c r="F232" s="15">
        <f>'Values-Valeurs'!D229</f>
        <v>0</v>
      </c>
      <c r="G232" s="15">
        <f>'Values-Valeurs'!E229</f>
        <v>0</v>
      </c>
      <c r="H232" s="12">
        <f t="shared" si="60"/>
        <v>0</v>
      </c>
      <c r="I232" s="12">
        <f t="shared" si="61"/>
        <v>0</v>
      </c>
      <c r="J232" s="13" t="e">
        <f t="shared" si="62"/>
        <v>#DIV/0!</v>
      </c>
      <c r="K232" s="13" t="e">
        <f t="shared" si="63"/>
        <v>#DIV/0!</v>
      </c>
      <c r="L232" s="14" t="e">
        <f>VLOOKUP(B232,'Table 6'!$A$2:$P$267,16,FALSE)</f>
        <v>#N/A</v>
      </c>
      <c r="M232" s="19" t="str">
        <f t="shared" si="54"/>
        <v/>
      </c>
      <c r="N232" s="19" t="str">
        <f t="shared" si="64"/>
        <v/>
      </c>
      <c r="O232" s="20" t="e">
        <f>HLOOKUP($Q$1,'Table 6'!$A$2:$P$267,B232,FALSE)</f>
        <v>#REF!</v>
      </c>
      <c r="P232" s="19" t="str">
        <f t="shared" si="55"/>
        <v/>
      </c>
      <c r="Q232" s="19" t="str">
        <f t="shared" si="65"/>
        <v/>
      </c>
    </row>
    <row r="233" spans="1:17" s="50" customFormat="1" ht="14.25" customHeight="1" x14ac:dyDescent="0.35">
      <c r="A233" s="52" t="str">
        <f>IF('Values-Valeurs'!A230="","",'Values-Valeurs'!A230)</f>
        <v/>
      </c>
      <c r="B233" s="49" t="e">
        <f>VLOOKUP(A233,Variables!$A:$D,2,FALSE)</f>
        <v>#N/A</v>
      </c>
      <c r="C233" s="59" t="e">
        <f>VLOOKUP(A233,Variables!$A:$D,3,FALSE)</f>
        <v>#N/A</v>
      </c>
      <c r="D233" s="15">
        <f>'Values-Valeurs'!B230</f>
        <v>0</v>
      </c>
      <c r="E233" s="15">
        <f>'Values-Valeurs'!C230</f>
        <v>0</v>
      </c>
      <c r="F233" s="15">
        <f>'Values-Valeurs'!D230</f>
        <v>0</v>
      </c>
      <c r="G233" s="15">
        <f>'Values-Valeurs'!E230</f>
        <v>0</v>
      </c>
      <c r="H233" s="12">
        <f t="shared" si="60"/>
        <v>0</v>
      </c>
      <c r="I233" s="12">
        <f t="shared" si="61"/>
        <v>0</v>
      </c>
      <c r="J233" s="13" t="e">
        <f t="shared" si="62"/>
        <v>#DIV/0!</v>
      </c>
      <c r="K233" s="13" t="e">
        <f t="shared" si="63"/>
        <v>#DIV/0!</v>
      </c>
      <c r="L233" s="14" t="e">
        <f>VLOOKUP(B233,'Table 6'!$A$2:$P$267,16,FALSE)</f>
        <v>#N/A</v>
      </c>
      <c r="M233" s="19" t="str">
        <f t="shared" si="54"/>
        <v/>
      </c>
      <c r="N233" s="19" t="str">
        <f t="shared" si="64"/>
        <v/>
      </c>
      <c r="O233" s="20" t="e">
        <f>HLOOKUP($Q$1,'Table 6'!$A$2:$P$267,B233,FALSE)</f>
        <v>#REF!</v>
      </c>
      <c r="P233" s="19" t="str">
        <f t="shared" si="55"/>
        <v/>
      </c>
      <c r="Q233" s="19" t="str">
        <f t="shared" si="65"/>
        <v/>
      </c>
    </row>
    <row r="234" spans="1:17" s="50" customFormat="1" ht="14.25" customHeight="1" x14ac:dyDescent="0.35">
      <c r="A234" s="52" t="str">
        <f>IF('Values-Valeurs'!A231="","",'Values-Valeurs'!A231)</f>
        <v/>
      </c>
      <c r="B234" s="49" t="e">
        <f>VLOOKUP(A234,Variables!$A:$D,2,FALSE)</f>
        <v>#N/A</v>
      </c>
      <c r="C234" s="59" t="e">
        <f>VLOOKUP(A234,Variables!$A:$D,3,FALSE)</f>
        <v>#N/A</v>
      </c>
      <c r="D234" s="15">
        <f>'Values-Valeurs'!B231</f>
        <v>0</v>
      </c>
      <c r="E234" s="15">
        <f>'Values-Valeurs'!C231</f>
        <v>0</v>
      </c>
      <c r="F234" s="15">
        <f>'Values-Valeurs'!D231</f>
        <v>0</v>
      </c>
      <c r="G234" s="15">
        <f>'Values-Valeurs'!E231</f>
        <v>0</v>
      </c>
      <c r="H234" s="12">
        <f t="shared" si="60"/>
        <v>0</v>
      </c>
      <c r="I234" s="12">
        <f t="shared" si="61"/>
        <v>0</v>
      </c>
      <c r="J234" s="13" t="e">
        <f t="shared" si="62"/>
        <v>#DIV/0!</v>
      </c>
      <c r="K234" s="13" t="e">
        <f t="shared" si="63"/>
        <v>#DIV/0!</v>
      </c>
      <c r="L234" s="14" t="e">
        <f>VLOOKUP(B234,'Table 6'!$A$2:$P$267,16,FALSE)</f>
        <v>#N/A</v>
      </c>
      <c r="M234" s="19" t="str">
        <f t="shared" si="54"/>
        <v/>
      </c>
      <c r="N234" s="19" t="str">
        <f t="shared" si="64"/>
        <v/>
      </c>
      <c r="O234" s="20" t="e">
        <f>HLOOKUP($Q$1,'Table 6'!$A$2:$P$267,B234,FALSE)</f>
        <v>#REF!</v>
      </c>
      <c r="P234" s="19" t="str">
        <f t="shared" si="55"/>
        <v/>
      </c>
      <c r="Q234" s="19" t="str">
        <f t="shared" si="65"/>
        <v/>
      </c>
    </row>
    <row r="235" spans="1:17" s="50" customFormat="1" ht="14.25" customHeight="1" x14ac:dyDescent="0.35">
      <c r="A235" s="52" t="str">
        <f>IF('Values-Valeurs'!A232="","",'Values-Valeurs'!A232)</f>
        <v/>
      </c>
      <c r="B235" s="49" t="e">
        <f>VLOOKUP(A235,Variables!$A:$D,2,FALSE)</f>
        <v>#N/A</v>
      </c>
      <c r="C235" s="59" t="e">
        <f>VLOOKUP(A235,Variables!$A:$D,3,FALSE)</f>
        <v>#N/A</v>
      </c>
      <c r="D235" s="15">
        <f>'Values-Valeurs'!B232</f>
        <v>0</v>
      </c>
      <c r="E235" s="15">
        <f>'Values-Valeurs'!C232</f>
        <v>0</v>
      </c>
      <c r="F235" s="15">
        <f>'Values-Valeurs'!D232</f>
        <v>0</v>
      </c>
      <c r="G235" s="15">
        <f>'Values-Valeurs'!E232</f>
        <v>0</v>
      </c>
      <c r="H235" s="12">
        <f t="shared" si="60"/>
        <v>0</v>
      </c>
      <c r="I235" s="12">
        <f t="shared" si="61"/>
        <v>0</v>
      </c>
      <c r="J235" s="13" t="e">
        <f t="shared" si="62"/>
        <v>#DIV/0!</v>
      </c>
      <c r="K235" s="13" t="e">
        <f t="shared" si="63"/>
        <v>#DIV/0!</v>
      </c>
      <c r="L235" s="14" t="e">
        <f>VLOOKUP(B235,'Table 6'!$A$2:$P$267,16,FALSE)</f>
        <v>#N/A</v>
      </c>
      <c r="M235" s="19" t="str">
        <f t="shared" si="54"/>
        <v/>
      </c>
      <c r="N235" s="19" t="str">
        <f t="shared" si="64"/>
        <v/>
      </c>
      <c r="O235" s="20" t="e">
        <f>HLOOKUP($Q$1,'Table 6'!$A$2:$P$267,B235,FALSE)</f>
        <v>#REF!</v>
      </c>
      <c r="P235" s="19" t="str">
        <f t="shared" si="55"/>
        <v/>
      </c>
      <c r="Q235" s="19" t="str">
        <f t="shared" si="65"/>
        <v/>
      </c>
    </row>
    <row r="236" spans="1:17" s="50" customFormat="1" ht="14.25" customHeight="1" x14ac:dyDescent="0.35">
      <c r="A236" s="52" t="str">
        <f>IF('Values-Valeurs'!A233="","",'Values-Valeurs'!A233)</f>
        <v/>
      </c>
      <c r="B236" s="49" t="e">
        <f>VLOOKUP(A236,Variables!$A:$D,2,FALSE)</f>
        <v>#N/A</v>
      </c>
      <c r="C236" s="59" t="e">
        <f>VLOOKUP(A236,Variables!$A:$D,3,FALSE)</f>
        <v>#N/A</v>
      </c>
      <c r="D236" s="15">
        <f>'Values-Valeurs'!B233</f>
        <v>0</v>
      </c>
      <c r="E236" s="15">
        <f>'Values-Valeurs'!C233</f>
        <v>0</v>
      </c>
      <c r="F236" s="15">
        <f>'Values-Valeurs'!D233</f>
        <v>0</v>
      </c>
      <c r="G236" s="15">
        <f>'Values-Valeurs'!E233</f>
        <v>0</v>
      </c>
      <c r="H236" s="12">
        <f t="shared" si="60"/>
        <v>0</v>
      </c>
      <c r="I236" s="12">
        <f t="shared" si="61"/>
        <v>0</v>
      </c>
      <c r="J236" s="13" t="e">
        <f t="shared" si="62"/>
        <v>#DIV/0!</v>
      </c>
      <c r="K236" s="13" t="e">
        <f t="shared" si="63"/>
        <v>#DIV/0!</v>
      </c>
      <c r="L236" s="14" t="e">
        <f>VLOOKUP(B236,'Table 6'!$A$2:$P$267,16,FALSE)</f>
        <v>#N/A</v>
      </c>
      <c r="M236" s="19" t="str">
        <f t="shared" si="54"/>
        <v/>
      </c>
      <c r="N236" s="19" t="str">
        <f t="shared" si="64"/>
        <v/>
      </c>
      <c r="O236" s="20" t="e">
        <f>HLOOKUP($Q$1,'Table 6'!$A$2:$P$267,B236,FALSE)</f>
        <v>#REF!</v>
      </c>
      <c r="P236" s="19" t="str">
        <f t="shared" si="55"/>
        <v/>
      </c>
      <c r="Q236" s="19" t="str">
        <f t="shared" si="65"/>
        <v/>
      </c>
    </row>
    <row r="237" spans="1:17" s="50" customFormat="1" ht="14.25" customHeight="1" x14ac:dyDescent="0.35">
      <c r="A237" s="52" t="str">
        <f>IF('Values-Valeurs'!A234="","",'Values-Valeurs'!A234)</f>
        <v/>
      </c>
      <c r="B237" s="49" t="e">
        <f>VLOOKUP(A237,Variables!$A:$D,2,FALSE)</f>
        <v>#N/A</v>
      </c>
      <c r="C237" s="59" t="e">
        <f>VLOOKUP(A237,Variables!$A:$D,3,FALSE)</f>
        <v>#N/A</v>
      </c>
      <c r="D237" s="15">
        <f>'Values-Valeurs'!B234</f>
        <v>0</v>
      </c>
      <c r="E237" s="15">
        <f>'Values-Valeurs'!C234</f>
        <v>0</v>
      </c>
      <c r="F237" s="15">
        <f>'Values-Valeurs'!D234</f>
        <v>0</v>
      </c>
      <c r="G237" s="15">
        <f>'Values-Valeurs'!E234</f>
        <v>0</v>
      </c>
      <c r="H237" s="12">
        <f t="shared" si="60"/>
        <v>0</v>
      </c>
      <c r="I237" s="12">
        <f t="shared" si="61"/>
        <v>0</v>
      </c>
      <c r="J237" s="13" t="e">
        <f t="shared" si="62"/>
        <v>#DIV/0!</v>
      </c>
      <c r="K237" s="13" t="e">
        <f t="shared" si="63"/>
        <v>#DIV/0!</v>
      </c>
      <c r="L237" s="14" t="e">
        <f>VLOOKUP(B237,'Table 6'!$A$2:$P$267,16,FALSE)</f>
        <v>#N/A</v>
      </c>
      <c r="M237" s="19" t="str">
        <f t="shared" si="54"/>
        <v/>
      </c>
      <c r="N237" s="19" t="str">
        <f t="shared" si="64"/>
        <v/>
      </c>
      <c r="O237" s="20" t="e">
        <f>HLOOKUP($Q$1,'Table 6'!$A$2:$P$267,B237,FALSE)</f>
        <v>#REF!</v>
      </c>
      <c r="P237" s="19" t="str">
        <f t="shared" si="55"/>
        <v/>
      </c>
      <c r="Q237" s="19" t="str">
        <f t="shared" si="65"/>
        <v/>
      </c>
    </row>
    <row r="238" spans="1:17" s="50" customFormat="1" ht="14.25" customHeight="1" x14ac:dyDescent="0.35">
      <c r="A238" s="52" t="str">
        <f>IF('Values-Valeurs'!A235="","",'Values-Valeurs'!A235)</f>
        <v/>
      </c>
      <c r="B238" s="49" t="e">
        <f>VLOOKUP(A238,Variables!$A:$D,2,FALSE)</f>
        <v>#N/A</v>
      </c>
      <c r="C238" s="59" t="e">
        <f>VLOOKUP(A238,Variables!$A:$D,3,FALSE)</f>
        <v>#N/A</v>
      </c>
      <c r="D238" s="15">
        <f>'Values-Valeurs'!B235</f>
        <v>0</v>
      </c>
      <c r="E238" s="15">
        <f>'Values-Valeurs'!C235</f>
        <v>0</v>
      </c>
      <c r="F238" s="15">
        <f>'Values-Valeurs'!D235</f>
        <v>0</v>
      </c>
      <c r="G238" s="15">
        <f>'Values-Valeurs'!E235</f>
        <v>0</v>
      </c>
      <c r="H238" s="12">
        <f t="shared" si="60"/>
        <v>0</v>
      </c>
      <c r="I238" s="12">
        <f t="shared" si="61"/>
        <v>0</v>
      </c>
      <c r="J238" s="13" t="e">
        <f t="shared" si="62"/>
        <v>#DIV/0!</v>
      </c>
      <c r="K238" s="13" t="e">
        <f t="shared" si="63"/>
        <v>#DIV/0!</v>
      </c>
      <c r="L238" s="14" t="e">
        <f>VLOOKUP(B238,'Table 6'!$A$2:$P$267,16,FALSE)</f>
        <v>#N/A</v>
      </c>
      <c r="M238" s="19" t="str">
        <f t="shared" si="54"/>
        <v/>
      </c>
      <c r="N238" s="19" t="str">
        <f t="shared" si="64"/>
        <v/>
      </c>
      <c r="O238" s="20" t="e">
        <f>HLOOKUP($Q$1,'Table 6'!$A$2:$P$267,B238,FALSE)</f>
        <v>#REF!</v>
      </c>
      <c r="P238" s="19" t="str">
        <f t="shared" si="55"/>
        <v/>
      </c>
      <c r="Q238" s="19" t="str">
        <f t="shared" si="65"/>
        <v/>
      </c>
    </row>
    <row r="239" spans="1:17" s="50" customFormat="1" ht="14.25" customHeight="1" x14ac:dyDescent="0.35">
      <c r="A239" s="52" t="str">
        <f>IF('Values-Valeurs'!A236="","",'Values-Valeurs'!A236)</f>
        <v/>
      </c>
      <c r="B239" s="49" t="e">
        <f>VLOOKUP(A239,Variables!$A:$D,2,FALSE)</f>
        <v>#N/A</v>
      </c>
      <c r="C239" s="59" t="e">
        <f>VLOOKUP(A239,Variables!$A:$D,3,FALSE)</f>
        <v>#N/A</v>
      </c>
      <c r="D239" s="15">
        <f>'Values-Valeurs'!B236</f>
        <v>0</v>
      </c>
      <c r="E239" s="15">
        <f>'Values-Valeurs'!C236</f>
        <v>0</v>
      </c>
      <c r="F239" s="15">
        <f>'Values-Valeurs'!D236</f>
        <v>0</v>
      </c>
      <c r="G239" s="15">
        <f>'Values-Valeurs'!E236</f>
        <v>0</v>
      </c>
      <c r="H239" s="12">
        <f t="shared" si="60"/>
        <v>0</v>
      </c>
      <c r="I239" s="12">
        <f t="shared" si="61"/>
        <v>0</v>
      </c>
      <c r="J239" s="13" t="e">
        <f t="shared" si="62"/>
        <v>#DIV/0!</v>
      </c>
      <c r="K239" s="13" t="e">
        <f t="shared" si="63"/>
        <v>#DIV/0!</v>
      </c>
      <c r="L239" s="14" t="e">
        <f>VLOOKUP(B239,'Table 6'!$A$2:$P$267,16,FALSE)</f>
        <v>#N/A</v>
      </c>
      <c r="M239" s="19" t="str">
        <f t="shared" si="54"/>
        <v/>
      </c>
      <c r="N239" s="19" t="str">
        <f t="shared" si="64"/>
        <v/>
      </c>
      <c r="O239" s="20" t="e">
        <f>HLOOKUP($Q$1,'Table 6'!$A$2:$P$267,B239,FALSE)</f>
        <v>#REF!</v>
      </c>
      <c r="P239" s="19" t="str">
        <f t="shared" si="55"/>
        <v/>
      </c>
      <c r="Q239" s="19" t="str">
        <f t="shared" si="65"/>
        <v/>
      </c>
    </row>
    <row r="240" spans="1:17" s="50" customFormat="1" ht="14.25" customHeight="1" x14ac:dyDescent="0.35">
      <c r="A240" s="52" t="str">
        <f>IF('Values-Valeurs'!A237="","",'Values-Valeurs'!A237)</f>
        <v/>
      </c>
      <c r="B240" s="49" t="e">
        <f>VLOOKUP(A240,Variables!$A:$D,2,FALSE)</f>
        <v>#N/A</v>
      </c>
      <c r="C240" s="59" t="e">
        <f>VLOOKUP(A240,Variables!$A:$D,3,FALSE)</f>
        <v>#N/A</v>
      </c>
      <c r="D240" s="15">
        <f>'Values-Valeurs'!B237</f>
        <v>0</v>
      </c>
      <c r="E240" s="15">
        <f>'Values-Valeurs'!C237</f>
        <v>0</v>
      </c>
      <c r="F240" s="15">
        <f>'Values-Valeurs'!D237</f>
        <v>0</v>
      </c>
      <c r="G240" s="15">
        <f>'Values-Valeurs'!E237</f>
        <v>0</v>
      </c>
      <c r="H240" s="12">
        <f t="shared" si="60"/>
        <v>0</v>
      </c>
      <c r="I240" s="12">
        <f t="shared" si="61"/>
        <v>0</v>
      </c>
      <c r="J240" s="13" t="e">
        <f t="shared" si="62"/>
        <v>#DIV/0!</v>
      </c>
      <c r="K240" s="13" t="e">
        <f t="shared" si="63"/>
        <v>#DIV/0!</v>
      </c>
      <c r="L240" s="14" t="e">
        <f>VLOOKUP(B240,'Table 6'!$A$2:$P$267,16,FALSE)</f>
        <v>#N/A</v>
      </c>
      <c r="M240" s="19" t="str">
        <f t="shared" si="54"/>
        <v/>
      </c>
      <c r="N240" s="19" t="str">
        <f t="shared" si="64"/>
        <v/>
      </c>
      <c r="O240" s="20" t="e">
        <f>HLOOKUP($Q$1,'Table 6'!$A$2:$P$267,B240,FALSE)</f>
        <v>#REF!</v>
      </c>
      <c r="P240" s="19" t="str">
        <f t="shared" si="55"/>
        <v/>
      </c>
      <c r="Q240" s="19" t="str">
        <f t="shared" si="65"/>
        <v/>
      </c>
    </row>
    <row r="241" spans="1:17" s="50" customFormat="1" ht="14.25" customHeight="1" x14ac:dyDescent="0.35">
      <c r="A241" s="52" t="str">
        <f>IF('Values-Valeurs'!A238="","",'Values-Valeurs'!A238)</f>
        <v/>
      </c>
      <c r="B241" s="49" t="e">
        <f>VLOOKUP(A241,Variables!$A:$D,2,FALSE)</f>
        <v>#N/A</v>
      </c>
      <c r="C241" s="59" t="e">
        <f>VLOOKUP(A241,Variables!$A:$D,3,FALSE)</f>
        <v>#N/A</v>
      </c>
      <c r="D241" s="15">
        <f>'Values-Valeurs'!B238</f>
        <v>0</v>
      </c>
      <c r="E241" s="15">
        <f>'Values-Valeurs'!C238</f>
        <v>0</v>
      </c>
      <c r="F241" s="15">
        <f>'Values-Valeurs'!D238</f>
        <v>0</v>
      </c>
      <c r="G241" s="15">
        <f>'Values-Valeurs'!E238</f>
        <v>0</v>
      </c>
      <c r="H241" s="12">
        <f t="shared" si="60"/>
        <v>0</v>
      </c>
      <c r="I241" s="12">
        <f t="shared" si="61"/>
        <v>0</v>
      </c>
      <c r="J241" s="13" t="e">
        <f t="shared" si="62"/>
        <v>#DIV/0!</v>
      </c>
      <c r="K241" s="13" t="e">
        <f t="shared" si="63"/>
        <v>#DIV/0!</v>
      </c>
      <c r="L241" s="14" t="e">
        <f>VLOOKUP(B241,'Table 6'!$A$2:$P$267,16,FALSE)</f>
        <v>#N/A</v>
      </c>
      <c r="M241" s="19" t="str">
        <f t="shared" si="54"/>
        <v/>
      </c>
      <c r="N241" s="19" t="str">
        <f t="shared" si="64"/>
        <v/>
      </c>
      <c r="O241" s="20" t="e">
        <f>HLOOKUP($Q$1,'Table 6'!$A$2:$P$267,B241,FALSE)</f>
        <v>#REF!</v>
      </c>
      <c r="P241" s="19" t="str">
        <f t="shared" si="55"/>
        <v/>
      </c>
      <c r="Q241" s="19" t="str">
        <f t="shared" si="65"/>
        <v/>
      </c>
    </row>
    <row r="242" spans="1:17" s="50" customFormat="1" ht="14.25" customHeight="1" x14ac:dyDescent="0.35">
      <c r="A242" s="52" t="str">
        <f>IF('Values-Valeurs'!A239="","",'Values-Valeurs'!A239)</f>
        <v/>
      </c>
      <c r="B242" s="49" t="e">
        <f>VLOOKUP(A242,Variables!$A:$D,2,FALSE)</f>
        <v>#N/A</v>
      </c>
      <c r="C242" s="59" t="e">
        <f>VLOOKUP(A242,Variables!$A:$D,3,FALSE)</f>
        <v>#N/A</v>
      </c>
      <c r="D242" s="15">
        <f>'Values-Valeurs'!B239</f>
        <v>0</v>
      </c>
      <c r="E242" s="15">
        <f>'Values-Valeurs'!C239</f>
        <v>0</v>
      </c>
      <c r="F242" s="15">
        <f>'Values-Valeurs'!D239</f>
        <v>0</v>
      </c>
      <c r="G242" s="15">
        <f>'Values-Valeurs'!E239</f>
        <v>0</v>
      </c>
      <c r="H242" s="12">
        <f t="shared" si="60"/>
        <v>0</v>
      </c>
      <c r="I242" s="12">
        <f t="shared" si="61"/>
        <v>0</v>
      </c>
      <c r="J242" s="13" t="e">
        <f t="shared" si="62"/>
        <v>#DIV/0!</v>
      </c>
      <c r="K242" s="13" t="e">
        <f t="shared" si="63"/>
        <v>#DIV/0!</v>
      </c>
      <c r="L242" s="14" t="e">
        <f>VLOOKUP(B242,'Table 6'!$A$2:$P$267,16,FALSE)</f>
        <v>#N/A</v>
      </c>
      <c r="M242" s="19" t="str">
        <f t="shared" si="54"/>
        <v/>
      </c>
      <c r="N242" s="19" t="str">
        <f t="shared" si="64"/>
        <v/>
      </c>
      <c r="O242" s="20" t="e">
        <f>HLOOKUP($Q$1,'Table 6'!$A$2:$P$267,B242,FALSE)</f>
        <v>#REF!</v>
      </c>
      <c r="P242" s="19" t="str">
        <f t="shared" si="55"/>
        <v/>
      </c>
      <c r="Q242" s="19" t="str">
        <f t="shared" si="65"/>
        <v/>
      </c>
    </row>
    <row r="243" spans="1:17" s="50" customFormat="1" ht="14.25" customHeight="1" x14ac:dyDescent="0.35">
      <c r="A243" s="52" t="str">
        <f>IF('Values-Valeurs'!A240="","",'Values-Valeurs'!A240)</f>
        <v/>
      </c>
      <c r="B243" s="49" t="e">
        <f>VLOOKUP(A243,Variables!$A:$D,2,FALSE)</f>
        <v>#N/A</v>
      </c>
      <c r="C243" s="59" t="e">
        <f>VLOOKUP(A243,Variables!$A:$D,3,FALSE)</f>
        <v>#N/A</v>
      </c>
      <c r="D243" s="15">
        <f>'Values-Valeurs'!B240</f>
        <v>0</v>
      </c>
      <c r="E243" s="15">
        <f>'Values-Valeurs'!C240</f>
        <v>0</v>
      </c>
      <c r="F243" s="15">
        <f>'Values-Valeurs'!D240</f>
        <v>0</v>
      </c>
      <c r="G243" s="15">
        <f>'Values-Valeurs'!E240</f>
        <v>0</v>
      </c>
      <c r="H243" s="12">
        <f t="shared" si="60"/>
        <v>0</v>
      </c>
      <c r="I243" s="12">
        <f t="shared" si="61"/>
        <v>0</v>
      </c>
      <c r="J243" s="13" t="e">
        <f t="shared" si="62"/>
        <v>#DIV/0!</v>
      </c>
      <c r="K243" s="13" t="e">
        <f t="shared" si="63"/>
        <v>#DIV/0!</v>
      </c>
      <c r="L243" s="14" t="e">
        <f>VLOOKUP(B243,'Table 6'!$A$2:$P$267,16,FALSE)</f>
        <v>#N/A</v>
      </c>
      <c r="M243" s="19" t="str">
        <f t="shared" si="54"/>
        <v/>
      </c>
      <c r="N243" s="19" t="str">
        <f t="shared" si="64"/>
        <v/>
      </c>
      <c r="O243" s="20" t="e">
        <f>HLOOKUP($Q$1,'Table 6'!$A$2:$P$267,B243,FALSE)</f>
        <v>#REF!</v>
      </c>
      <c r="P243" s="19" t="str">
        <f t="shared" si="55"/>
        <v/>
      </c>
      <c r="Q243" s="19" t="str">
        <f t="shared" si="65"/>
        <v/>
      </c>
    </row>
    <row r="244" spans="1:17" s="50" customFormat="1" ht="14.25" customHeight="1" x14ac:dyDescent="0.35">
      <c r="A244" s="52" t="str">
        <f>IF('Values-Valeurs'!A241="","",'Values-Valeurs'!A241)</f>
        <v/>
      </c>
      <c r="B244" s="49" t="e">
        <f>VLOOKUP(A244,Variables!$A:$D,2,FALSE)</f>
        <v>#N/A</v>
      </c>
      <c r="C244" s="59" t="e">
        <f>VLOOKUP(A244,Variables!$A:$D,3,FALSE)</f>
        <v>#N/A</v>
      </c>
      <c r="D244" s="15">
        <f>'Values-Valeurs'!B241</f>
        <v>0</v>
      </c>
      <c r="E244" s="15">
        <f>'Values-Valeurs'!C241</f>
        <v>0</v>
      </c>
      <c r="F244" s="15">
        <f>'Values-Valeurs'!D241</f>
        <v>0</v>
      </c>
      <c r="G244" s="15">
        <f>'Values-Valeurs'!E241</f>
        <v>0</v>
      </c>
      <c r="H244" s="12">
        <f t="shared" si="60"/>
        <v>0</v>
      </c>
      <c r="I244" s="12">
        <f t="shared" si="61"/>
        <v>0</v>
      </c>
      <c r="J244" s="13" t="e">
        <f t="shared" si="62"/>
        <v>#DIV/0!</v>
      </c>
      <c r="K244" s="13" t="e">
        <f t="shared" si="63"/>
        <v>#DIV/0!</v>
      </c>
      <c r="L244" s="14" t="e">
        <f>VLOOKUP(B244,'Table 6'!$A$2:$P$267,16,FALSE)</f>
        <v>#N/A</v>
      </c>
      <c r="M244" s="19" t="str">
        <f t="shared" si="54"/>
        <v/>
      </c>
      <c r="N244" s="19" t="str">
        <f t="shared" si="64"/>
        <v/>
      </c>
      <c r="O244" s="20" t="e">
        <f>HLOOKUP($Q$1,'Table 6'!$A$2:$P$267,B244,FALSE)</f>
        <v>#REF!</v>
      </c>
      <c r="P244" s="19" t="str">
        <f t="shared" si="55"/>
        <v/>
      </c>
      <c r="Q244" s="19" t="str">
        <f t="shared" si="65"/>
        <v/>
      </c>
    </row>
    <row r="245" spans="1:17" s="50" customFormat="1" ht="14.25" customHeight="1" x14ac:dyDescent="0.35">
      <c r="A245" s="52" t="str">
        <f>IF('Values-Valeurs'!A242="","",'Values-Valeurs'!A242)</f>
        <v/>
      </c>
      <c r="B245" s="49" t="e">
        <f>VLOOKUP(A245,Variables!$A:$D,2,FALSE)</f>
        <v>#N/A</v>
      </c>
      <c r="C245" s="59" t="e">
        <f>VLOOKUP(A245,Variables!$A:$D,3,FALSE)</f>
        <v>#N/A</v>
      </c>
      <c r="D245" s="15">
        <f>'Values-Valeurs'!B242</f>
        <v>0</v>
      </c>
      <c r="E245" s="15">
        <f>'Values-Valeurs'!C242</f>
        <v>0</v>
      </c>
      <c r="F245" s="15">
        <f>'Values-Valeurs'!D242</f>
        <v>0</v>
      </c>
      <c r="G245" s="15">
        <f>'Values-Valeurs'!E242</f>
        <v>0</v>
      </c>
      <c r="H245" s="12">
        <f t="shared" si="60"/>
        <v>0</v>
      </c>
      <c r="I245" s="12">
        <f t="shared" si="61"/>
        <v>0</v>
      </c>
      <c r="J245" s="13" t="e">
        <f t="shared" si="62"/>
        <v>#DIV/0!</v>
      </c>
      <c r="K245" s="13" t="e">
        <f t="shared" si="63"/>
        <v>#DIV/0!</v>
      </c>
      <c r="L245" s="14" t="e">
        <f>VLOOKUP(B245,'Table 6'!$A$2:$P$267,16,FALSE)</f>
        <v>#N/A</v>
      </c>
      <c r="M245" s="19" t="str">
        <f t="shared" si="54"/>
        <v/>
      </c>
      <c r="N245" s="19" t="str">
        <f t="shared" si="64"/>
        <v/>
      </c>
      <c r="O245" s="20" t="e">
        <f>HLOOKUP($Q$1,'Table 6'!$A$2:$P$267,B245,FALSE)</f>
        <v>#REF!</v>
      </c>
      <c r="P245" s="19" t="str">
        <f t="shared" si="55"/>
        <v/>
      </c>
      <c r="Q245" s="19" t="str">
        <f t="shared" si="65"/>
        <v/>
      </c>
    </row>
    <row r="246" spans="1:17" s="50" customFormat="1" ht="14.25" customHeight="1" x14ac:dyDescent="0.35">
      <c r="A246" s="52" t="str">
        <f>IF('Values-Valeurs'!A243="","",'Values-Valeurs'!A243)</f>
        <v/>
      </c>
      <c r="B246" s="49" t="e">
        <f>VLOOKUP(A246,Variables!$A:$D,2,FALSE)</f>
        <v>#N/A</v>
      </c>
      <c r="C246" s="59" t="e">
        <f>VLOOKUP(A246,Variables!$A:$D,3,FALSE)</f>
        <v>#N/A</v>
      </c>
      <c r="D246" s="15">
        <f>'Values-Valeurs'!B243</f>
        <v>0</v>
      </c>
      <c r="E246" s="15">
        <f>'Values-Valeurs'!C243</f>
        <v>0</v>
      </c>
      <c r="F246" s="15">
        <f>'Values-Valeurs'!D243</f>
        <v>0</v>
      </c>
      <c r="G246" s="15">
        <f>'Values-Valeurs'!E243</f>
        <v>0</v>
      </c>
      <c r="H246" s="12">
        <f t="shared" si="60"/>
        <v>0</v>
      </c>
      <c r="I246" s="12">
        <f t="shared" si="61"/>
        <v>0</v>
      </c>
      <c r="J246" s="13" t="e">
        <f t="shared" si="62"/>
        <v>#DIV/0!</v>
      </c>
      <c r="K246" s="13" t="e">
        <f t="shared" si="63"/>
        <v>#DIV/0!</v>
      </c>
      <c r="L246" s="14" t="e">
        <f>VLOOKUP(B246,'Table 6'!$A$2:$P$267,16,FALSE)</f>
        <v>#N/A</v>
      </c>
      <c r="M246" s="19" t="str">
        <f t="shared" si="54"/>
        <v/>
      </c>
      <c r="N246" s="19" t="str">
        <f t="shared" si="64"/>
        <v/>
      </c>
      <c r="O246" s="20" t="e">
        <f>HLOOKUP($Q$1,'Table 6'!$A$2:$P$267,B246,FALSE)</f>
        <v>#REF!</v>
      </c>
      <c r="P246" s="19" t="str">
        <f t="shared" si="55"/>
        <v/>
      </c>
      <c r="Q246" s="19" t="str">
        <f t="shared" si="65"/>
        <v/>
      </c>
    </row>
    <row r="247" spans="1:17" s="50" customFormat="1" ht="14.25" customHeight="1" x14ac:dyDescent="0.35">
      <c r="A247" s="52" t="str">
        <f>IF('Values-Valeurs'!A244="","",'Values-Valeurs'!A244)</f>
        <v/>
      </c>
      <c r="B247" s="49" t="e">
        <f>VLOOKUP(A247,Variables!$A:$D,2,FALSE)</f>
        <v>#N/A</v>
      </c>
      <c r="C247" s="59" t="e">
        <f>VLOOKUP(A247,Variables!$A:$D,3,FALSE)</f>
        <v>#N/A</v>
      </c>
      <c r="D247" s="15">
        <f>'Values-Valeurs'!B244</f>
        <v>0</v>
      </c>
      <c r="E247" s="15">
        <f>'Values-Valeurs'!C244</f>
        <v>0</v>
      </c>
      <c r="F247" s="15">
        <f>'Values-Valeurs'!D244</f>
        <v>0</v>
      </c>
      <c r="G247" s="15">
        <f>'Values-Valeurs'!E244</f>
        <v>0</v>
      </c>
      <c r="H247" s="12">
        <f t="shared" si="60"/>
        <v>0</v>
      </c>
      <c r="I247" s="12">
        <f t="shared" si="61"/>
        <v>0</v>
      </c>
      <c r="J247" s="13" t="e">
        <f t="shared" si="62"/>
        <v>#DIV/0!</v>
      </c>
      <c r="K247" s="13" t="e">
        <f t="shared" si="63"/>
        <v>#DIV/0!</v>
      </c>
      <c r="L247" s="14" t="e">
        <f>VLOOKUP(B247,'Table 6'!$A$2:$P$267,16,FALSE)</f>
        <v>#N/A</v>
      </c>
      <c r="M247" s="19" t="str">
        <f t="shared" si="54"/>
        <v/>
      </c>
      <c r="N247" s="19" t="str">
        <f t="shared" si="64"/>
        <v/>
      </c>
      <c r="O247" s="20" t="e">
        <f>HLOOKUP($Q$1,'Table 6'!$A$2:$P$267,B247,FALSE)</f>
        <v>#REF!</v>
      </c>
      <c r="P247" s="19" t="str">
        <f t="shared" si="55"/>
        <v/>
      </c>
      <c r="Q247" s="19" t="str">
        <f t="shared" si="65"/>
        <v/>
      </c>
    </row>
    <row r="248" spans="1:17" s="50" customFormat="1" ht="14.25" customHeight="1" x14ac:dyDescent="0.35">
      <c r="A248" s="52" t="str">
        <f>IF('Values-Valeurs'!A245="","",'Values-Valeurs'!A245)</f>
        <v/>
      </c>
      <c r="B248" s="49" t="e">
        <f>VLOOKUP(A248,Variables!$A:$D,2,FALSE)</f>
        <v>#N/A</v>
      </c>
      <c r="C248" s="59" t="e">
        <f>VLOOKUP(A248,Variables!$A:$D,3,FALSE)</f>
        <v>#N/A</v>
      </c>
      <c r="D248" s="15">
        <f>'Values-Valeurs'!B245</f>
        <v>0</v>
      </c>
      <c r="E248" s="15">
        <f>'Values-Valeurs'!C245</f>
        <v>0</v>
      </c>
      <c r="F248" s="15">
        <f>'Values-Valeurs'!D245</f>
        <v>0</v>
      </c>
      <c r="G248" s="15">
        <f>'Values-Valeurs'!E245</f>
        <v>0</v>
      </c>
      <c r="H248" s="12">
        <f t="shared" si="60"/>
        <v>0</v>
      </c>
      <c r="I248" s="12">
        <f t="shared" si="61"/>
        <v>0</v>
      </c>
      <c r="J248" s="13" t="e">
        <f t="shared" si="62"/>
        <v>#DIV/0!</v>
      </c>
      <c r="K248" s="13" t="e">
        <f t="shared" si="63"/>
        <v>#DIV/0!</v>
      </c>
      <c r="L248" s="14" t="e">
        <f>VLOOKUP(B248,'Table 6'!$A$2:$P$267,16,FALSE)</f>
        <v>#N/A</v>
      </c>
      <c r="M248" s="19" t="str">
        <f t="shared" si="54"/>
        <v/>
      </c>
      <c r="N248" s="19" t="str">
        <f t="shared" si="64"/>
        <v/>
      </c>
      <c r="O248" s="20" t="e">
        <f>HLOOKUP($Q$1,'Table 6'!$A$2:$P$267,B248,FALSE)</f>
        <v>#REF!</v>
      </c>
      <c r="P248" s="19" t="str">
        <f t="shared" si="55"/>
        <v/>
      </c>
      <c r="Q248" s="19" t="str">
        <f t="shared" si="65"/>
        <v/>
      </c>
    </row>
    <row r="249" spans="1:17" s="50" customFormat="1" ht="14.25" customHeight="1" x14ac:dyDescent="0.35">
      <c r="A249" s="52" t="str">
        <f>IF('Values-Valeurs'!A246="","",'Values-Valeurs'!A246)</f>
        <v/>
      </c>
      <c r="B249" s="49" t="e">
        <f>VLOOKUP(A249,Variables!$A:$D,2,FALSE)</f>
        <v>#N/A</v>
      </c>
      <c r="C249" s="59" t="e">
        <f>VLOOKUP(A249,Variables!$A:$D,3,FALSE)</f>
        <v>#N/A</v>
      </c>
      <c r="D249" s="15">
        <f>'Values-Valeurs'!B246</f>
        <v>0</v>
      </c>
      <c r="E249" s="15">
        <f>'Values-Valeurs'!C246</f>
        <v>0</v>
      </c>
      <c r="F249" s="15">
        <f>'Values-Valeurs'!D246</f>
        <v>0</v>
      </c>
      <c r="G249" s="15">
        <f>'Values-Valeurs'!E246</f>
        <v>0</v>
      </c>
      <c r="H249" s="12">
        <f t="shared" si="60"/>
        <v>0</v>
      </c>
      <c r="I249" s="12">
        <f t="shared" si="61"/>
        <v>0</v>
      </c>
      <c r="J249" s="13" t="e">
        <f t="shared" si="62"/>
        <v>#DIV/0!</v>
      </c>
      <c r="K249" s="13" t="e">
        <f t="shared" si="63"/>
        <v>#DIV/0!</v>
      </c>
      <c r="L249" s="14" t="e">
        <f>VLOOKUP(B249,'Table 6'!$A$2:$P$267,16,FALSE)</f>
        <v>#N/A</v>
      </c>
      <c r="M249" s="19" t="str">
        <f t="shared" si="54"/>
        <v/>
      </c>
      <c r="N249" s="19" t="str">
        <f t="shared" si="64"/>
        <v/>
      </c>
      <c r="O249" s="20" t="e">
        <f>HLOOKUP($Q$1,'Table 6'!$A$2:$P$267,B249,FALSE)</f>
        <v>#REF!</v>
      </c>
      <c r="P249" s="19" t="str">
        <f t="shared" si="55"/>
        <v/>
      </c>
      <c r="Q249" s="19" t="str">
        <f t="shared" si="65"/>
        <v/>
      </c>
    </row>
    <row r="250" spans="1:17" s="50" customFormat="1" ht="14.25" customHeight="1" x14ac:dyDescent="0.35">
      <c r="A250" s="52" t="str">
        <f>IF('Values-Valeurs'!A247="","",'Values-Valeurs'!A247)</f>
        <v/>
      </c>
      <c r="B250" s="49" t="e">
        <f>VLOOKUP(A250,Variables!$A:$D,2,FALSE)</f>
        <v>#N/A</v>
      </c>
      <c r="C250" s="59" t="e">
        <f>VLOOKUP(A250,Variables!$A:$D,3,FALSE)</f>
        <v>#N/A</v>
      </c>
      <c r="D250" s="15">
        <f>'Values-Valeurs'!B247</f>
        <v>0</v>
      </c>
      <c r="E250" s="15">
        <f>'Values-Valeurs'!C247</f>
        <v>0</v>
      </c>
      <c r="F250" s="15">
        <f>'Values-Valeurs'!D247</f>
        <v>0</v>
      </c>
      <c r="G250" s="15">
        <f>'Values-Valeurs'!E247</f>
        <v>0</v>
      </c>
      <c r="H250" s="12">
        <f t="shared" si="60"/>
        <v>0</v>
      </c>
      <c r="I250" s="12">
        <f t="shared" si="61"/>
        <v>0</v>
      </c>
      <c r="J250" s="13" t="e">
        <f t="shared" si="62"/>
        <v>#DIV/0!</v>
      </c>
      <c r="K250" s="13" t="e">
        <f t="shared" si="63"/>
        <v>#DIV/0!</v>
      </c>
      <c r="L250" s="14" t="e">
        <f>VLOOKUP(B250,'Table 6'!$A$2:$P$267,16,FALSE)</f>
        <v>#N/A</v>
      </c>
      <c r="M250" s="19" t="str">
        <f t="shared" si="54"/>
        <v/>
      </c>
      <c r="N250" s="19" t="str">
        <f t="shared" si="64"/>
        <v/>
      </c>
      <c r="O250" s="20" t="e">
        <f>HLOOKUP($Q$1,'Table 6'!$A$2:$P$267,B250,FALSE)</f>
        <v>#REF!</v>
      </c>
      <c r="P250" s="19" t="str">
        <f t="shared" si="55"/>
        <v/>
      </c>
      <c r="Q250" s="19" t="str">
        <f t="shared" si="65"/>
        <v/>
      </c>
    </row>
    <row r="251" spans="1:17" s="50" customFormat="1" ht="14.25" customHeight="1" x14ac:dyDescent="0.35">
      <c r="A251" s="52" t="str">
        <f>IF('Values-Valeurs'!A248="","",'Values-Valeurs'!A248)</f>
        <v/>
      </c>
      <c r="B251" s="49" t="e">
        <f>VLOOKUP(A251,Variables!$A:$D,2,FALSE)</f>
        <v>#N/A</v>
      </c>
      <c r="C251" s="59" t="e">
        <f>VLOOKUP(A251,Variables!$A:$D,3,FALSE)</f>
        <v>#N/A</v>
      </c>
      <c r="D251" s="15">
        <f>'Values-Valeurs'!B248</f>
        <v>0</v>
      </c>
      <c r="E251" s="15">
        <f>'Values-Valeurs'!C248</f>
        <v>0</v>
      </c>
      <c r="F251" s="15">
        <f>'Values-Valeurs'!D248</f>
        <v>0</v>
      </c>
      <c r="G251" s="15">
        <f>'Values-Valeurs'!E248</f>
        <v>0</v>
      </c>
      <c r="H251" s="12">
        <f t="shared" si="60"/>
        <v>0</v>
      </c>
      <c r="I251" s="12">
        <f t="shared" si="61"/>
        <v>0</v>
      </c>
      <c r="J251" s="13" t="e">
        <f t="shared" si="62"/>
        <v>#DIV/0!</v>
      </c>
      <c r="K251" s="13" t="e">
        <f t="shared" si="63"/>
        <v>#DIV/0!</v>
      </c>
      <c r="L251" s="14" t="e">
        <f>VLOOKUP(B251,'Table 6'!$A$2:$P$267,16,FALSE)</f>
        <v>#N/A</v>
      </c>
      <c r="M251" s="19" t="str">
        <f t="shared" si="54"/>
        <v/>
      </c>
      <c r="N251" s="19" t="str">
        <f t="shared" si="64"/>
        <v/>
      </c>
      <c r="O251" s="20" t="e">
        <f>HLOOKUP($Q$1,'Table 6'!$A$2:$P$267,B251,FALSE)</f>
        <v>#REF!</v>
      </c>
      <c r="P251" s="19" t="str">
        <f t="shared" si="55"/>
        <v/>
      </c>
      <c r="Q251" s="19" t="str">
        <f t="shared" si="65"/>
        <v/>
      </c>
    </row>
    <row r="252" spans="1:17" s="50" customFormat="1" ht="14.25" customHeight="1" x14ac:dyDescent="0.35">
      <c r="A252" s="52" t="str">
        <f>IF('Values-Valeurs'!A249="","",'Values-Valeurs'!A249)</f>
        <v/>
      </c>
      <c r="B252" s="49" t="e">
        <f>VLOOKUP(A252,Variables!$A:$D,2,FALSE)</f>
        <v>#N/A</v>
      </c>
      <c r="C252" s="59" t="e">
        <f>VLOOKUP(A252,Variables!$A:$D,3,FALSE)</f>
        <v>#N/A</v>
      </c>
      <c r="D252" s="15">
        <f>'Values-Valeurs'!B249</f>
        <v>0</v>
      </c>
      <c r="E252" s="15">
        <f>'Values-Valeurs'!C249</f>
        <v>0</v>
      </c>
      <c r="F252" s="15">
        <f>'Values-Valeurs'!D249</f>
        <v>0</v>
      </c>
      <c r="G252" s="15">
        <f>'Values-Valeurs'!E249</f>
        <v>0</v>
      </c>
      <c r="H252" s="12">
        <f t="shared" si="60"/>
        <v>0</v>
      </c>
      <c r="I252" s="12">
        <f t="shared" si="61"/>
        <v>0</v>
      </c>
      <c r="J252" s="13" t="e">
        <f t="shared" si="62"/>
        <v>#DIV/0!</v>
      </c>
      <c r="K252" s="13" t="e">
        <f t="shared" si="63"/>
        <v>#DIV/0!</v>
      </c>
      <c r="L252" s="14" t="e">
        <f>VLOOKUP(B252,'Table 6'!$A$2:$P$267,16,FALSE)</f>
        <v>#N/A</v>
      </c>
      <c r="M252" s="19" t="str">
        <f t="shared" si="54"/>
        <v/>
      </c>
      <c r="N252" s="19" t="str">
        <f t="shared" si="64"/>
        <v/>
      </c>
      <c r="O252" s="20" t="e">
        <f>HLOOKUP($Q$1,'Table 6'!$A$2:$P$267,B252,FALSE)</f>
        <v>#REF!</v>
      </c>
      <c r="P252" s="19" t="str">
        <f t="shared" si="55"/>
        <v/>
      </c>
      <c r="Q252" s="19" t="str">
        <f t="shared" si="65"/>
        <v/>
      </c>
    </row>
    <row r="253" spans="1:17" s="50" customFormat="1" ht="14.25" customHeight="1" x14ac:dyDescent="0.35">
      <c r="A253" s="52" t="str">
        <f>IF('Values-Valeurs'!A250="","",'Values-Valeurs'!A250)</f>
        <v/>
      </c>
      <c r="B253" s="49" t="e">
        <f>VLOOKUP(A253,Variables!$A:$D,2,FALSE)</f>
        <v>#N/A</v>
      </c>
      <c r="C253" s="59" t="e">
        <f>VLOOKUP(A253,Variables!$A:$D,3,FALSE)</f>
        <v>#N/A</v>
      </c>
      <c r="D253" s="15">
        <f>'Values-Valeurs'!B250</f>
        <v>0</v>
      </c>
      <c r="E253" s="15">
        <f>'Values-Valeurs'!C250</f>
        <v>0</v>
      </c>
      <c r="F253" s="15">
        <f>'Values-Valeurs'!D250</f>
        <v>0</v>
      </c>
      <c r="G253" s="15">
        <f>'Values-Valeurs'!E250</f>
        <v>0</v>
      </c>
      <c r="H253" s="12">
        <f t="shared" si="60"/>
        <v>0</v>
      </c>
      <c r="I253" s="12">
        <f t="shared" si="61"/>
        <v>0</v>
      </c>
      <c r="J253" s="13" t="e">
        <f t="shared" si="62"/>
        <v>#DIV/0!</v>
      </c>
      <c r="K253" s="13" t="e">
        <f t="shared" si="63"/>
        <v>#DIV/0!</v>
      </c>
      <c r="L253" s="14" t="e">
        <f>VLOOKUP(B253,'Table 6'!$A$2:$P$267,16,FALSE)</f>
        <v>#N/A</v>
      </c>
      <c r="M253" s="19" t="str">
        <f t="shared" si="54"/>
        <v/>
      </c>
      <c r="N253" s="19" t="str">
        <f t="shared" si="64"/>
        <v/>
      </c>
      <c r="O253" s="20" t="e">
        <f>HLOOKUP($Q$1,'Table 6'!$A$2:$P$267,B253,FALSE)</f>
        <v>#REF!</v>
      </c>
      <c r="P253" s="19" t="str">
        <f t="shared" si="55"/>
        <v/>
      </c>
      <c r="Q253" s="19" t="str">
        <f t="shared" si="65"/>
        <v/>
      </c>
    </row>
    <row r="254" spans="1:17" s="50" customFormat="1" ht="14.25" customHeight="1" x14ac:dyDescent="0.35">
      <c r="A254" s="52" t="str">
        <f>IF('Values-Valeurs'!A251="","",'Values-Valeurs'!A251)</f>
        <v/>
      </c>
      <c r="B254" s="49" t="e">
        <f>VLOOKUP(A254,Variables!$A:$D,2,FALSE)</f>
        <v>#N/A</v>
      </c>
      <c r="C254" s="59" t="e">
        <f>VLOOKUP(A254,Variables!$A:$D,3,FALSE)</f>
        <v>#N/A</v>
      </c>
      <c r="D254" s="15">
        <f>'Values-Valeurs'!B251</f>
        <v>0</v>
      </c>
      <c r="E254" s="15">
        <f>'Values-Valeurs'!C251</f>
        <v>0</v>
      </c>
      <c r="F254" s="15">
        <f>'Values-Valeurs'!D251</f>
        <v>0</v>
      </c>
      <c r="G254" s="15">
        <f>'Values-Valeurs'!E251</f>
        <v>0</v>
      </c>
      <c r="H254" s="12">
        <f t="shared" si="60"/>
        <v>0</v>
      </c>
      <c r="I254" s="12">
        <f t="shared" si="61"/>
        <v>0</v>
      </c>
      <c r="J254" s="13" t="e">
        <f t="shared" si="62"/>
        <v>#DIV/0!</v>
      </c>
      <c r="K254" s="13" t="e">
        <f t="shared" si="63"/>
        <v>#DIV/0!</v>
      </c>
      <c r="L254" s="14" t="e">
        <f>VLOOKUP(B254,'Table 6'!$A$2:$P$267,16,FALSE)</f>
        <v>#N/A</v>
      </c>
      <c r="M254" s="19" t="str">
        <f t="shared" si="54"/>
        <v/>
      </c>
      <c r="N254" s="19" t="str">
        <f t="shared" si="64"/>
        <v/>
      </c>
      <c r="O254" s="20" t="e">
        <f>HLOOKUP($Q$1,'Table 6'!$A$2:$P$267,B254,FALSE)</f>
        <v>#REF!</v>
      </c>
      <c r="P254" s="19" t="str">
        <f t="shared" si="55"/>
        <v/>
      </c>
      <c r="Q254" s="19" t="str">
        <f t="shared" si="65"/>
        <v/>
      </c>
    </row>
    <row r="255" spans="1:17" s="50" customFormat="1" ht="14.25" customHeight="1" x14ac:dyDescent="0.35">
      <c r="A255" s="52" t="str">
        <f>IF('Values-Valeurs'!A252="","",'Values-Valeurs'!A252)</f>
        <v/>
      </c>
      <c r="B255" s="49" t="e">
        <f>VLOOKUP(A255,Variables!$A:$D,2,FALSE)</f>
        <v>#N/A</v>
      </c>
      <c r="C255" s="59" t="e">
        <f>VLOOKUP(A255,Variables!$A:$D,3,FALSE)</f>
        <v>#N/A</v>
      </c>
      <c r="D255" s="15">
        <f>'Values-Valeurs'!B252</f>
        <v>0</v>
      </c>
      <c r="E255" s="15">
        <f>'Values-Valeurs'!C252</f>
        <v>0</v>
      </c>
      <c r="F255" s="15">
        <f>'Values-Valeurs'!D252</f>
        <v>0</v>
      </c>
      <c r="G255" s="15">
        <f>'Values-Valeurs'!E252</f>
        <v>0</v>
      </c>
      <c r="H255" s="12">
        <f t="shared" si="60"/>
        <v>0</v>
      </c>
      <c r="I255" s="12">
        <f t="shared" si="61"/>
        <v>0</v>
      </c>
      <c r="J255" s="13" t="e">
        <f t="shared" si="62"/>
        <v>#DIV/0!</v>
      </c>
      <c r="K255" s="13" t="e">
        <f t="shared" si="63"/>
        <v>#DIV/0!</v>
      </c>
      <c r="L255" s="14" t="e">
        <f>VLOOKUP(B255,'Table 6'!$A$2:$P$267,16,FALSE)</f>
        <v>#N/A</v>
      </c>
      <c r="M255" s="19" t="str">
        <f t="shared" si="54"/>
        <v/>
      </c>
      <c r="N255" s="19" t="str">
        <f t="shared" si="64"/>
        <v/>
      </c>
      <c r="O255" s="20" t="e">
        <f>HLOOKUP($Q$1,'Table 6'!$A$2:$P$267,B255,FALSE)</f>
        <v>#REF!</v>
      </c>
      <c r="P255" s="19" t="str">
        <f t="shared" si="55"/>
        <v/>
      </c>
      <c r="Q255" s="19" t="str">
        <f t="shared" si="65"/>
        <v/>
      </c>
    </row>
    <row r="256" spans="1:17" s="50" customFormat="1" ht="14.25" customHeight="1" x14ac:dyDescent="0.35">
      <c r="A256" s="52" t="str">
        <f>IF('Values-Valeurs'!A253="","",'Values-Valeurs'!A253)</f>
        <v/>
      </c>
      <c r="B256" s="49" t="e">
        <f>VLOOKUP(A256,Variables!$A:$D,2,FALSE)</f>
        <v>#N/A</v>
      </c>
      <c r="C256" s="59" t="e">
        <f>VLOOKUP(A256,Variables!$A:$D,3,FALSE)</f>
        <v>#N/A</v>
      </c>
      <c r="D256" s="15">
        <f>'Values-Valeurs'!B253</f>
        <v>0</v>
      </c>
      <c r="E256" s="15">
        <f>'Values-Valeurs'!C253</f>
        <v>0</v>
      </c>
      <c r="F256" s="15">
        <f>'Values-Valeurs'!D253</f>
        <v>0</v>
      </c>
      <c r="G256" s="15">
        <f>'Values-Valeurs'!E253</f>
        <v>0</v>
      </c>
      <c r="H256" s="12">
        <f t="shared" si="60"/>
        <v>0</v>
      </c>
      <c r="I256" s="12">
        <f t="shared" si="61"/>
        <v>0</v>
      </c>
      <c r="J256" s="13" t="e">
        <f t="shared" si="62"/>
        <v>#DIV/0!</v>
      </c>
      <c r="K256" s="13" t="e">
        <f t="shared" si="63"/>
        <v>#DIV/0!</v>
      </c>
      <c r="L256" s="14" t="e">
        <f>VLOOKUP(B256,'Table 6'!$A$2:$P$267,16,FALSE)</f>
        <v>#N/A</v>
      </c>
      <c r="M256" s="19" t="str">
        <f t="shared" si="54"/>
        <v/>
      </c>
      <c r="N256" s="19" t="str">
        <f t="shared" si="64"/>
        <v/>
      </c>
      <c r="O256" s="20" t="e">
        <f>HLOOKUP($Q$1,'Table 6'!$A$2:$P$267,B256,FALSE)</f>
        <v>#REF!</v>
      </c>
      <c r="P256" s="19" t="str">
        <f t="shared" si="55"/>
        <v/>
      </c>
      <c r="Q256" s="19" t="str">
        <f t="shared" si="65"/>
        <v/>
      </c>
    </row>
    <row r="257" spans="1:17" s="50" customFormat="1" ht="14.25" customHeight="1" x14ac:dyDescent="0.35">
      <c r="A257" s="52" t="str">
        <f>IF('Values-Valeurs'!A254="","",'Values-Valeurs'!A254)</f>
        <v/>
      </c>
      <c r="B257" s="49" t="e">
        <f>VLOOKUP(A257,Variables!$A:$D,2,FALSE)</f>
        <v>#N/A</v>
      </c>
      <c r="C257" s="59" t="e">
        <f>VLOOKUP(A257,Variables!$A:$D,3,FALSE)</f>
        <v>#N/A</v>
      </c>
      <c r="D257" s="15">
        <f>'Values-Valeurs'!B254</f>
        <v>0</v>
      </c>
      <c r="E257" s="15">
        <f>'Values-Valeurs'!C254</f>
        <v>0</v>
      </c>
      <c r="F257" s="15">
        <f>'Values-Valeurs'!D254</f>
        <v>0</v>
      </c>
      <c r="G257" s="15">
        <f>'Values-Valeurs'!E254</f>
        <v>0</v>
      </c>
      <c r="H257" s="12">
        <f t="shared" si="60"/>
        <v>0</v>
      </c>
      <c r="I257" s="12">
        <f t="shared" si="61"/>
        <v>0</v>
      </c>
      <c r="J257" s="13" t="e">
        <f t="shared" si="62"/>
        <v>#DIV/0!</v>
      </c>
      <c r="K257" s="13" t="e">
        <f t="shared" si="63"/>
        <v>#DIV/0!</v>
      </c>
      <c r="L257" s="14" t="e">
        <f>VLOOKUP(B257,'Table 6'!$A$2:$P$267,16,FALSE)</f>
        <v>#N/A</v>
      </c>
      <c r="M257" s="19" t="str">
        <f t="shared" si="54"/>
        <v/>
      </c>
      <c r="N257" s="19" t="str">
        <f t="shared" si="64"/>
        <v/>
      </c>
      <c r="O257" s="20" t="e">
        <f>HLOOKUP($Q$1,'Table 6'!$A$2:$P$267,B257,FALSE)</f>
        <v>#REF!</v>
      </c>
      <c r="P257" s="19" t="str">
        <f t="shared" si="55"/>
        <v/>
      </c>
      <c r="Q257" s="19" t="str">
        <f t="shared" si="65"/>
        <v/>
      </c>
    </row>
    <row r="258" spans="1:17" s="50" customFormat="1" ht="14.25" customHeight="1" x14ac:dyDescent="0.35">
      <c r="A258" s="52" t="str">
        <f>IF('Values-Valeurs'!A255="","",'Values-Valeurs'!A255)</f>
        <v/>
      </c>
      <c r="B258" s="49" t="e">
        <f>VLOOKUP(A258,Variables!$A:$D,2,FALSE)</f>
        <v>#N/A</v>
      </c>
      <c r="C258" s="59" t="e">
        <f>VLOOKUP(A258,Variables!$A:$D,3,FALSE)</f>
        <v>#N/A</v>
      </c>
      <c r="D258" s="15">
        <f>'Values-Valeurs'!B255</f>
        <v>0</v>
      </c>
      <c r="E258" s="15">
        <f>'Values-Valeurs'!C255</f>
        <v>0</v>
      </c>
      <c r="F258" s="15">
        <f>'Values-Valeurs'!D255</f>
        <v>0</v>
      </c>
      <c r="G258" s="15">
        <f>'Values-Valeurs'!E255</f>
        <v>0</v>
      </c>
      <c r="H258" s="12">
        <f t="shared" si="60"/>
        <v>0</v>
      </c>
      <c r="I258" s="12">
        <f t="shared" si="61"/>
        <v>0</v>
      </c>
      <c r="J258" s="13" t="e">
        <f t="shared" si="62"/>
        <v>#DIV/0!</v>
      </c>
      <c r="K258" s="13" t="e">
        <f t="shared" si="63"/>
        <v>#DIV/0!</v>
      </c>
      <c r="L258" s="14" t="e">
        <f>VLOOKUP(B258,'Table 6'!$A$2:$P$267,16,FALSE)</f>
        <v>#N/A</v>
      </c>
      <c r="M258" s="19" t="str">
        <f t="shared" si="54"/>
        <v/>
      </c>
      <c r="N258" s="19" t="str">
        <f t="shared" si="64"/>
        <v/>
      </c>
      <c r="O258" s="20" t="e">
        <f>HLOOKUP($Q$1,'Table 6'!$A$2:$P$267,B258,FALSE)</f>
        <v>#REF!</v>
      </c>
      <c r="P258" s="19" t="str">
        <f t="shared" si="55"/>
        <v/>
      </c>
      <c r="Q258" s="19" t="str">
        <f t="shared" si="65"/>
        <v/>
      </c>
    </row>
    <row r="259" spans="1:17" s="50" customFormat="1" ht="14.25" customHeight="1" x14ac:dyDescent="0.35">
      <c r="A259" s="52" t="str">
        <f>IF('Values-Valeurs'!A256="","",'Values-Valeurs'!A256)</f>
        <v/>
      </c>
      <c r="B259" s="49" t="e">
        <f>VLOOKUP(A259,Variables!$A:$D,2,FALSE)</f>
        <v>#N/A</v>
      </c>
      <c r="C259" s="59" t="e">
        <f>VLOOKUP(A259,Variables!$A:$D,3,FALSE)</f>
        <v>#N/A</v>
      </c>
      <c r="D259" s="15">
        <f>'Values-Valeurs'!B256</f>
        <v>0</v>
      </c>
      <c r="E259" s="15">
        <f>'Values-Valeurs'!C256</f>
        <v>0</v>
      </c>
      <c r="F259" s="15">
        <f>'Values-Valeurs'!D256</f>
        <v>0</v>
      </c>
      <c r="G259" s="15">
        <f>'Values-Valeurs'!E256</f>
        <v>0</v>
      </c>
      <c r="H259" s="12">
        <f t="shared" si="60"/>
        <v>0</v>
      </c>
      <c r="I259" s="12">
        <f t="shared" si="61"/>
        <v>0</v>
      </c>
      <c r="J259" s="13" t="e">
        <f t="shared" si="62"/>
        <v>#DIV/0!</v>
      </c>
      <c r="K259" s="13" t="e">
        <f t="shared" si="63"/>
        <v>#DIV/0!</v>
      </c>
      <c r="L259" s="14" t="e">
        <f>VLOOKUP(B259,'Table 6'!$A$2:$P$267,16,FALSE)</f>
        <v>#N/A</v>
      </c>
      <c r="M259" s="19" t="str">
        <f t="shared" si="54"/>
        <v/>
      </c>
      <c r="N259" s="19" t="str">
        <f t="shared" si="64"/>
        <v/>
      </c>
      <c r="O259" s="20" t="e">
        <f>HLOOKUP($Q$1,'Table 6'!$A$2:$P$267,B259,FALSE)</f>
        <v>#REF!</v>
      </c>
      <c r="P259" s="19" t="str">
        <f t="shared" si="55"/>
        <v/>
      </c>
      <c r="Q259" s="19" t="str">
        <f t="shared" si="65"/>
        <v/>
      </c>
    </row>
    <row r="260" spans="1:17" s="50" customFormat="1" ht="14.25" customHeight="1" x14ac:dyDescent="0.35">
      <c r="A260" s="52" t="str">
        <f>IF('Values-Valeurs'!A257="","",'Values-Valeurs'!A257)</f>
        <v/>
      </c>
      <c r="B260" s="49" t="e">
        <f>VLOOKUP(A260,Variables!$A:$D,2,FALSE)</f>
        <v>#N/A</v>
      </c>
      <c r="C260" s="59" t="e">
        <f>VLOOKUP(A260,Variables!$A:$D,3,FALSE)</f>
        <v>#N/A</v>
      </c>
      <c r="D260" s="15">
        <f>'Values-Valeurs'!B257</f>
        <v>0</v>
      </c>
      <c r="E260" s="15">
        <f>'Values-Valeurs'!C257</f>
        <v>0</v>
      </c>
      <c r="F260" s="15">
        <f>'Values-Valeurs'!D257</f>
        <v>0</v>
      </c>
      <c r="G260" s="15">
        <f>'Values-Valeurs'!E257</f>
        <v>0</v>
      </c>
      <c r="H260" s="12">
        <f t="shared" si="60"/>
        <v>0</v>
      </c>
      <c r="I260" s="12">
        <f t="shared" si="61"/>
        <v>0</v>
      </c>
      <c r="J260" s="13" t="e">
        <f t="shared" si="62"/>
        <v>#DIV/0!</v>
      </c>
      <c r="K260" s="13" t="e">
        <f t="shared" si="63"/>
        <v>#DIV/0!</v>
      </c>
      <c r="L260" s="14" t="e">
        <f>VLOOKUP(B260,'Table 6'!$A$2:$P$267,16,FALSE)</f>
        <v>#N/A</v>
      </c>
      <c r="M260" s="19" t="str">
        <f t="shared" si="54"/>
        <v/>
      </c>
      <c r="N260" s="19" t="str">
        <f t="shared" si="64"/>
        <v/>
      </c>
      <c r="O260" s="20" t="e">
        <f>HLOOKUP($Q$1,'Table 6'!$A$2:$P$267,B260,FALSE)</f>
        <v>#REF!</v>
      </c>
      <c r="P260" s="19" t="str">
        <f t="shared" si="55"/>
        <v/>
      </c>
      <c r="Q260" s="19" t="str">
        <f t="shared" si="65"/>
        <v/>
      </c>
    </row>
    <row r="261" spans="1:17" s="50" customFormat="1" ht="14.25" customHeight="1" x14ac:dyDescent="0.35">
      <c r="A261" s="52" t="str">
        <f>IF('Values-Valeurs'!A258="","",'Values-Valeurs'!A258)</f>
        <v/>
      </c>
      <c r="B261" s="49" t="e">
        <f>VLOOKUP(A261,Variables!$A:$D,2,FALSE)</f>
        <v>#N/A</v>
      </c>
      <c r="C261" s="59" t="e">
        <f>VLOOKUP(A261,Variables!$A:$D,3,FALSE)</f>
        <v>#N/A</v>
      </c>
      <c r="D261" s="15">
        <f>'Values-Valeurs'!B258</f>
        <v>0</v>
      </c>
      <c r="E261" s="15">
        <f>'Values-Valeurs'!C258</f>
        <v>0</v>
      </c>
      <c r="F261" s="15">
        <f>'Values-Valeurs'!D258</f>
        <v>0</v>
      </c>
      <c r="G261" s="15">
        <f>'Values-Valeurs'!E258</f>
        <v>0</v>
      </c>
      <c r="H261" s="12">
        <f t="shared" si="60"/>
        <v>0</v>
      </c>
      <c r="I261" s="12">
        <f t="shared" si="61"/>
        <v>0</v>
      </c>
      <c r="J261" s="13" t="e">
        <f t="shared" si="62"/>
        <v>#DIV/0!</v>
      </c>
      <c r="K261" s="13" t="e">
        <f t="shared" si="63"/>
        <v>#DIV/0!</v>
      </c>
      <c r="L261" s="14" t="e">
        <f>VLOOKUP(B261,'Table 6'!$A$2:$P$267,16,FALSE)</f>
        <v>#N/A</v>
      </c>
      <c r="M261" s="19" t="str">
        <f t="shared" si="54"/>
        <v/>
      </c>
      <c r="N261" s="19" t="str">
        <f t="shared" si="64"/>
        <v/>
      </c>
      <c r="O261" s="20" t="e">
        <f>HLOOKUP($Q$1,'Table 6'!$A$2:$P$267,B261,FALSE)</f>
        <v>#REF!</v>
      </c>
      <c r="P261" s="19" t="str">
        <f t="shared" si="55"/>
        <v/>
      </c>
      <c r="Q261" s="19" t="str">
        <f t="shared" si="65"/>
        <v/>
      </c>
    </row>
    <row r="262" spans="1:17" s="50" customFormat="1" ht="14.25" customHeight="1" x14ac:dyDescent="0.35">
      <c r="A262" s="52" t="str">
        <f>IF('Values-Valeurs'!A259="","",'Values-Valeurs'!A259)</f>
        <v/>
      </c>
      <c r="B262" s="49" t="e">
        <f>VLOOKUP(A262,Variables!$A:$D,2,FALSE)</f>
        <v>#N/A</v>
      </c>
      <c r="C262" s="59" t="e">
        <f>VLOOKUP(A262,Variables!$A:$D,3,FALSE)</f>
        <v>#N/A</v>
      </c>
      <c r="D262" s="15">
        <f>'Values-Valeurs'!B259</f>
        <v>0</v>
      </c>
      <c r="E262" s="15">
        <f>'Values-Valeurs'!C259</f>
        <v>0</v>
      </c>
      <c r="F262" s="15">
        <f>'Values-Valeurs'!D259</f>
        <v>0</v>
      </c>
      <c r="G262" s="15">
        <f>'Values-Valeurs'!E259</f>
        <v>0</v>
      </c>
      <c r="H262" s="12">
        <f t="shared" si="60"/>
        <v>0</v>
      </c>
      <c r="I262" s="12">
        <f t="shared" si="61"/>
        <v>0</v>
      </c>
      <c r="J262" s="13" t="e">
        <f t="shared" si="62"/>
        <v>#DIV/0!</v>
      </c>
      <c r="K262" s="13" t="e">
        <f t="shared" si="63"/>
        <v>#DIV/0!</v>
      </c>
      <c r="L262" s="14" t="e">
        <f>VLOOKUP(B262,'Table 6'!$A$2:$P$267,16,FALSE)</f>
        <v>#N/A</v>
      </c>
      <c r="M262" s="19" t="str">
        <f t="shared" ref="M262:M325" si="66">IF(I262=0,"",IF(L262="no data","",((IF(AND($H262&lt;=$I262,$H262&gt;=0),BINOMDIST($H262,$I262,L262/100,0),"")))))</f>
        <v/>
      </c>
      <c r="N262" s="19" t="str">
        <f t="shared" si="64"/>
        <v/>
      </c>
      <c r="O262" s="20" t="e">
        <f>HLOOKUP($Q$1,'Table 6'!$A$2:$P$267,B262,FALSE)</f>
        <v>#REF!</v>
      </c>
      <c r="P262" s="19" t="str">
        <f t="shared" ref="P262:P325" si="67">IF(I262=0,"",IF(O262="no data","",(IF(AND($H262&lt;=$I262,$H262&gt;=0),BINOMDIST($H262,$I262,O262/100,0),""))))</f>
        <v/>
      </c>
      <c r="Q262" s="19" t="str">
        <f t="shared" si="65"/>
        <v/>
      </c>
    </row>
    <row r="263" spans="1:17" s="50" customFormat="1" ht="14.25" customHeight="1" x14ac:dyDescent="0.35">
      <c r="A263" s="52" t="str">
        <f>IF('Values-Valeurs'!A260="","",'Values-Valeurs'!A260)</f>
        <v/>
      </c>
      <c r="B263" s="49" t="e">
        <f>VLOOKUP(A263,Variables!$A:$D,2,FALSE)</f>
        <v>#N/A</v>
      </c>
      <c r="C263" s="59" t="e">
        <f>VLOOKUP(A263,Variables!$A:$D,3,FALSE)</f>
        <v>#N/A</v>
      </c>
      <c r="D263" s="15">
        <f>'Values-Valeurs'!B260</f>
        <v>0</v>
      </c>
      <c r="E263" s="15">
        <f>'Values-Valeurs'!C260</f>
        <v>0</v>
      </c>
      <c r="F263" s="15">
        <f>'Values-Valeurs'!D260</f>
        <v>0</v>
      </c>
      <c r="G263" s="15">
        <f>'Values-Valeurs'!E260</f>
        <v>0</v>
      </c>
      <c r="H263" s="12">
        <f t="shared" si="60"/>
        <v>0</v>
      </c>
      <c r="I263" s="12">
        <f t="shared" si="61"/>
        <v>0</v>
      </c>
      <c r="J263" s="13" t="e">
        <f t="shared" si="62"/>
        <v>#DIV/0!</v>
      </c>
      <c r="K263" s="13" t="e">
        <f t="shared" si="63"/>
        <v>#DIV/0!</v>
      </c>
      <c r="L263" s="14" t="e">
        <f>VLOOKUP(B263,'Table 6'!$A$2:$P$267,16,FALSE)</f>
        <v>#N/A</v>
      </c>
      <c r="M263" s="19" t="str">
        <f t="shared" si="66"/>
        <v/>
      </c>
      <c r="N263" s="19" t="str">
        <f t="shared" si="64"/>
        <v/>
      </c>
      <c r="O263" s="20" t="e">
        <f>HLOOKUP($Q$1,'Table 6'!$A$2:$P$267,B263,FALSE)</f>
        <v>#REF!</v>
      </c>
      <c r="P263" s="19" t="str">
        <f t="shared" si="67"/>
        <v/>
      </c>
      <c r="Q263" s="19" t="str">
        <f t="shared" si="65"/>
        <v/>
      </c>
    </row>
    <row r="264" spans="1:17" s="50" customFormat="1" ht="14.25" customHeight="1" x14ac:dyDescent="0.35">
      <c r="A264" s="52" t="str">
        <f>IF('Values-Valeurs'!A261="","",'Values-Valeurs'!A261)</f>
        <v/>
      </c>
      <c r="B264" s="49" t="e">
        <f>VLOOKUP(A264,Variables!$A:$D,2,FALSE)</f>
        <v>#N/A</v>
      </c>
      <c r="C264" s="59" t="e">
        <f>VLOOKUP(A264,Variables!$A:$D,3,FALSE)</f>
        <v>#N/A</v>
      </c>
      <c r="D264" s="15">
        <f>'Values-Valeurs'!B261</f>
        <v>0</v>
      </c>
      <c r="E264" s="15">
        <f>'Values-Valeurs'!C261</f>
        <v>0</v>
      </c>
      <c r="F264" s="15">
        <f>'Values-Valeurs'!D261</f>
        <v>0</v>
      </c>
      <c r="G264" s="15">
        <f>'Values-Valeurs'!E261</f>
        <v>0</v>
      </c>
      <c r="H264" s="12">
        <f t="shared" si="60"/>
        <v>0</v>
      </c>
      <c r="I264" s="12">
        <f t="shared" si="61"/>
        <v>0</v>
      </c>
      <c r="J264" s="13" t="e">
        <f t="shared" si="62"/>
        <v>#DIV/0!</v>
      </c>
      <c r="K264" s="13" t="e">
        <f t="shared" si="63"/>
        <v>#DIV/0!</v>
      </c>
      <c r="L264" s="14" t="e">
        <f>VLOOKUP(B264,'Table 6'!$A$2:$P$267,16,FALSE)</f>
        <v>#N/A</v>
      </c>
      <c r="M264" s="19" t="str">
        <f t="shared" si="66"/>
        <v/>
      </c>
      <c r="N264" s="19" t="str">
        <f t="shared" si="64"/>
        <v/>
      </c>
      <c r="O264" s="20" t="e">
        <f>HLOOKUP($Q$1,'Table 6'!$A$2:$P$267,B264,FALSE)</f>
        <v>#REF!</v>
      </c>
      <c r="P264" s="19" t="str">
        <f t="shared" si="67"/>
        <v/>
      </c>
      <c r="Q264" s="19" t="str">
        <f t="shared" si="65"/>
        <v/>
      </c>
    </row>
    <row r="265" spans="1:17" s="50" customFormat="1" ht="14.25" customHeight="1" x14ac:dyDescent="0.35">
      <c r="A265" s="52" t="str">
        <f>IF('Values-Valeurs'!A262="","",'Values-Valeurs'!A262)</f>
        <v/>
      </c>
      <c r="B265" s="49" t="e">
        <f>VLOOKUP(A265,Variables!$A:$D,2,FALSE)</f>
        <v>#N/A</v>
      </c>
      <c r="C265" s="59" t="e">
        <f>VLOOKUP(A265,Variables!$A:$D,3,FALSE)</f>
        <v>#N/A</v>
      </c>
      <c r="D265" s="15">
        <f>'Values-Valeurs'!B262</f>
        <v>0</v>
      </c>
      <c r="E265" s="15">
        <f>'Values-Valeurs'!C262</f>
        <v>0</v>
      </c>
      <c r="F265" s="15">
        <f>'Values-Valeurs'!D262</f>
        <v>0</v>
      </c>
      <c r="G265" s="15">
        <f>'Values-Valeurs'!E262</f>
        <v>0</v>
      </c>
      <c r="H265" s="12">
        <f t="shared" si="60"/>
        <v>0</v>
      </c>
      <c r="I265" s="12">
        <f t="shared" si="61"/>
        <v>0</v>
      </c>
      <c r="J265" s="13" t="e">
        <f t="shared" si="62"/>
        <v>#DIV/0!</v>
      </c>
      <c r="K265" s="13" t="e">
        <f t="shared" si="63"/>
        <v>#DIV/0!</v>
      </c>
      <c r="L265" s="14" t="e">
        <f>VLOOKUP(B265,'Table 6'!$A$2:$P$267,16,FALSE)</f>
        <v>#N/A</v>
      </c>
      <c r="M265" s="19" t="str">
        <f t="shared" si="66"/>
        <v/>
      </c>
      <c r="N265" s="19" t="str">
        <f t="shared" si="64"/>
        <v/>
      </c>
      <c r="O265" s="20" t="e">
        <f>HLOOKUP($Q$1,'Table 6'!$A$2:$P$267,B265,FALSE)</f>
        <v>#REF!</v>
      </c>
      <c r="P265" s="19" t="str">
        <f t="shared" si="67"/>
        <v/>
      </c>
      <c r="Q265" s="19" t="str">
        <f t="shared" si="65"/>
        <v/>
      </c>
    </row>
    <row r="266" spans="1:17" s="50" customFormat="1" ht="14.25" customHeight="1" x14ac:dyDescent="0.35">
      <c r="A266" s="52" t="str">
        <f>IF('Values-Valeurs'!A263="","",'Values-Valeurs'!A263)</f>
        <v/>
      </c>
      <c r="B266" s="49" t="e">
        <f>VLOOKUP(A266,Variables!$A:$D,2,FALSE)</f>
        <v>#N/A</v>
      </c>
      <c r="C266" s="59" t="e">
        <f>VLOOKUP(A266,Variables!$A:$D,3,FALSE)</f>
        <v>#N/A</v>
      </c>
      <c r="D266" s="15">
        <f>'Values-Valeurs'!B263</f>
        <v>0</v>
      </c>
      <c r="E266" s="15">
        <f>'Values-Valeurs'!C263</f>
        <v>0</v>
      </c>
      <c r="F266" s="15">
        <f>'Values-Valeurs'!D263</f>
        <v>0</v>
      </c>
      <c r="G266" s="15">
        <f>'Values-Valeurs'!E263</f>
        <v>0</v>
      </c>
      <c r="H266" s="12">
        <f t="shared" si="60"/>
        <v>0</v>
      </c>
      <c r="I266" s="12">
        <f t="shared" si="61"/>
        <v>0</v>
      </c>
      <c r="J266" s="13" t="e">
        <f t="shared" si="62"/>
        <v>#DIV/0!</v>
      </c>
      <c r="K266" s="13" t="e">
        <f t="shared" si="63"/>
        <v>#DIV/0!</v>
      </c>
      <c r="L266" s="14" t="e">
        <f>VLOOKUP(B266,'Table 6'!$A$2:$P$267,16,FALSE)</f>
        <v>#N/A</v>
      </c>
      <c r="M266" s="19" t="str">
        <f t="shared" si="66"/>
        <v/>
      </c>
      <c r="N266" s="19" t="str">
        <f t="shared" si="64"/>
        <v/>
      </c>
      <c r="O266" s="20" t="e">
        <f>HLOOKUP($Q$1,'Table 6'!$A$2:$P$267,B266,FALSE)</f>
        <v>#REF!</v>
      </c>
      <c r="P266" s="19" t="str">
        <f t="shared" si="67"/>
        <v/>
      </c>
      <c r="Q266" s="19" t="str">
        <f t="shared" si="65"/>
        <v/>
      </c>
    </row>
    <row r="267" spans="1:17" s="50" customFormat="1" ht="14.25" customHeight="1" x14ac:dyDescent="0.35">
      <c r="A267" s="52" t="str">
        <f>IF('Values-Valeurs'!A264="","",'Values-Valeurs'!A264)</f>
        <v/>
      </c>
      <c r="B267" s="49" t="e">
        <f>VLOOKUP(A267,Variables!$A:$D,2,FALSE)</f>
        <v>#N/A</v>
      </c>
      <c r="C267" s="59" t="e">
        <f>VLOOKUP(A267,Variables!$A:$D,3,FALSE)</f>
        <v>#N/A</v>
      </c>
      <c r="D267" s="15">
        <f>'Values-Valeurs'!B264</f>
        <v>0</v>
      </c>
      <c r="E267" s="15">
        <f>'Values-Valeurs'!C264</f>
        <v>0</v>
      </c>
      <c r="F267" s="15">
        <f>'Values-Valeurs'!D264</f>
        <v>0</v>
      </c>
      <c r="G267" s="15">
        <f>'Values-Valeurs'!E264</f>
        <v>0</v>
      </c>
      <c r="H267" s="12">
        <f t="shared" si="60"/>
        <v>0</v>
      </c>
      <c r="I267" s="12">
        <f t="shared" si="61"/>
        <v>0</v>
      </c>
      <c r="J267" s="13" t="e">
        <f t="shared" si="62"/>
        <v>#DIV/0!</v>
      </c>
      <c r="K267" s="13" t="e">
        <f t="shared" si="63"/>
        <v>#DIV/0!</v>
      </c>
      <c r="L267" s="14" t="e">
        <f>VLOOKUP(B267,'Table 6'!$A$2:$P$267,16,FALSE)</f>
        <v>#N/A</v>
      </c>
      <c r="M267" s="19" t="str">
        <f t="shared" si="66"/>
        <v/>
      </c>
      <c r="N267" s="19" t="str">
        <f t="shared" si="64"/>
        <v/>
      </c>
      <c r="O267" s="20" t="e">
        <f>HLOOKUP($Q$1,'Table 6'!$A$2:$P$267,B267,FALSE)</f>
        <v>#REF!</v>
      </c>
      <c r="P267" s="19" t="str">
        <f t="shared" si="67"/>
        <v/>
      </c>
      <c r="Q267" s="19" t="str">
        <f t="shared" si="65"/>
        <v/>
      </c>
    </row>
    <row r="268" spans="1:17" s="50" customFormat="1" ht="14.25" customHeight="1" x14ac:dyDescent="0.35">
      <c r="A268" s="52" t="str">
        <f>IF('Values-Valeurs'!A265="","",'Values-Valeurs'!A265)</f>
        <v/>
      </c>
      <c r="B268" s="49" t="e">
        <f>VLOOKUP(A268,Variables!$A:$D,2,FALSE)</f>
        <v>#N/A</v>
      </c>
      <c r="C268" s="59" t="e">
        <f>VLOOKUP(A268,Variables!$A:$D,3,FALSE)</f>
        <v>#N/A</v>
      </c>
      <c r="D268" s="15">
        <f>'Values-Valeurs'!B265</f>
        <v>0</v>
      </c>
      <c r="E268" s="15">
        <f>'Values-Valeurs'!C265</f>
        <v>0</v>
      </c>
      <c r="F268" s="15">
        <f>'Values-Valeurs'!D265</f>
        <v>0</v>
      </c>
      <c r="G268" s="15">
        <f>'Values-Valeurs'!E265</f>
        <v>0</v>
      </c>
      <c r="H268" s="12">
        <f t="shared" si="60"/>
        <v>0</v>
      </c>
      <c r="I268" s="12">
        <f t="shared" si="61"/>
        <v>0</v>
      </c>
      <c r="J268" s="13" t="e">
        <f t="shared" si="62"/>
        <v>#DIV/0!</v>
      </c>
      <c r="K268" s="13" t="e">
        <f t="shared" si="63"/>
        <v>#DIV/0!</v>
      </c>
      <c r="L268" s="14" t="e">
        <f>VLOOKUP(B268,'Table 6'!$A$2:$P$267,16,FALSE)</f>
        <v>#N/A</v>
      </c>
      <c r="M268" s="19" t="str">
        <f t="shared" si="66"/>
        <v/>
      </c>
      <c r="N268" s="19" t="str">
        <f t="shared" si="64"/>
        <v/>
      </c>
      <c r="O268" s="20" t="e">
        <f>HLOOKUP($Q$1,'Table 6'!$A$2:$P$267,B268,FALSE)</f>
        <v>#REF!</v>
      </c>
      <c r="P268" s="19" t="str">
        <f t="shared" si="67"/>
        <v/>
      </c>
      <c r="Q268" s="19" t="str">
        <f t="shared" si="65"/>
        <v/>
      </c>
    </row>
    <row r="269" spans="1:17" s="50" customFormat="1" ht="14.25" customHeight="1" x14ac:dyDescent="0.35">
      <c r="A269" s="52" t="str">
        <f>IF('Values-Valeurs'!A266="","",'Values-Valeurs'!A266)</f>
        <v/>
      </c>
      <c r="B269" s="49" t="e">
        <f>VLOOKUP(A269,Variables!$A:$D,2,FALSE)</f>
        <v>#N/A</v>
      </c>
      <c r="C269" s="59" t="e">
        <f>VLOOKUP(A269,Variables!$A:$D,3,FALSE)</f>
        <v>#N/A</v>
      </c>
      <c r="D269" s="15">
        <f>'Values-Valeurs'!B266</f>
        <v>0</v>
      </c>
      <c r="E269" s="15">
        <f>'Values-Valeurs'!C266</f>
        <v>0</v>
      </c>
      <c r="F269" s="15">
        <f>'Values-Valeurs'!D266</f>
        <v>0</v>
      </c>
      <c r="G269" s="15">
        <f>'Values-Valeurs'!E266</f>
        <v>0</v>
      </c>
      <c r="H269" s="12">
        <f t="shared" si="60"/>
        <v>0</v>
      </c>
      <c r="I269" s="12">
        <f t="shared" si="61"/>
        <v>0</v>
      </c>
      <c r="J269" s="13" t="e">
        <f t="shared" si="62"/>
        <v>#DIV/0!</v>
      </c>
      <c r="K269" s="13" t="e">
        <f t="shared" si="63"/>
        <v>#DIV/0!</v>
      </c>
      <c r="L269" s="14" t="e">
        <f>VLOOKUP(B269,'Table 6'!$A$2:$P$267,16,FALSE)</f>
        <v>#N/A</v>
      </c>
      <c r="M269" s="19" t="str">
        <f t="shared" si="66"/>
        <v/>
      </c>
      <c r="N269" s="19" t="str">
        <f t="shared" si="64"/>
        <v/>
      </c>
      <c r="O269" s="20" t="e">
        <f>HLOOKUP($Q$1,'Table 6'!$A$2:$P$267,B269,FALSE)</f>
        <v>#REF!</v>
      </c>
      <c r="P269" s="19" t="str">
        <f t="shared" si="67"/>
        <v/>
      </c>
      <c r="Q269" s="19" t="str">
        <f t="shared" si="65"/>
        <v/>
      </c>
    </row>
    <row r="270" spans="1:17" s="50" customFormat="1" ht="14.25" customHeight="1" x14ac:dyDescent="0.35">
      <c r="A270" s="52" t="str">
        <f>IF('Values-Valeurs'!A267="","",'Values-Valeurs'!A267)</f>
        <v/>
      </c>
      <c r="B270" s="49" t="e">
        <f>VLOOKUP(A270,Variables!$A:$D,2,FALSE)</f>
        <v>#N/A</v>
      </c>
      <c r="C270" s="59" t="e">
        <f>VLOOKUP(A270,Variables!$A:$D,3,FALSE)</f>
        <v>#N/A</v>
      </c>
      <c r="D270" s="15">
        <f>'Values-Valeurs'!B267</f>
        <v>0</v>
      </c>
      <c r="E270" s="15">
        <f>'Values-Valeurs'!C267</f>
        <v>0</v>
      </c>
      <c r="F270" s="15">
        <f>'Values-Valeurs'!D267</f>
        <v>0</v>
      </c>
      <c r="G270" s="15">
        <f>'Values-Valeurs'!E267</f>
        <v>0</v>
      </c>
      <c r="H270" s="12">
        <f t="shared" si="60"/>
        <v>0</v>
      </c>
      <c r="I270" s="12">
        <f t="shared" si="61"/>
        <v>0</v>
      </c>
      <c r="J270" s="13" t="e">
        <f t="shared" si="62"/>
        <v>#DIV/0!</v>
      </c>
      <c r="K270" s="13" t="e">
        <f t="shared" si="63"/>
        <v>#DIV/0!</v>
      </c>
      <c r="L270" s="14" t="e">
        <f>VLOOKUP(B270,'Table 6'!$A$2:$P$267,16,FALSE)</f>
        <v>#N/A</v>
      </c>
      <c r="M270" s="19" t="str">
        <f t="shared" si="66"/>
        <v/>
      </c>
      <c r="N270" s="19" t="str">
        <f t="shared" si="64"/>
        <v/>
      </c>
      <c r="O270" s="20" t="e">
        <f>HLOOKUP($Q$1,'Table 6'!$A$2:$P$267,B270,FALSE)</f>
        <v>#REF!</v>
      </c>
      <c r="P270" s="19" t="str">
        <f t="shared" si="67"/>
        <v/>
      </c>
      <c r="Q270" s="19" t="str">
        <f t="shared" si="65"/>
        <v/>
      </c>
    </row>
    <row r="271" spans="1:17" s="50" customFormat="1" ht="14.25" customHeight="1" x14ac:dyDescent="0.35">
      <c r="A271" s="52" t="str">
        <f>IF('Values-Valeurs'!A268="","",'Values-Valeurs'!A268)</f>
        <v/>
      </c>
      <c r="B271" s="49" t="e">
        <f>VLOOKUP(A271,Variables!$A:$D,2,FALSE)</f>
        <v>#N/A</v>
      </c>
      <c r="C271" s="59" t="e">
        <f>VLOOKUP(A271,Variables!$A:$D,3,FALSE)</f>
        <v>#N/A</v>
      </c>
      <c r="D271" s="15">
        <f>'Values-Valeurs'!B268</f>
        <v>0</v>
      </c>
      <c r="E271" s="15">
        <f>'Values-Valeurs'!C268</f>
        <v>0</v>
      </c>
      <c r="F271" s="15">
        <f>'Values-Valeurs'!D268</f>
        <v>0</v>
      </c>
      <c r="G271" s="15">
        <f>'Values-Valeurs'!E268</f>
        <v>0</v>
      </c>
      <c r="H271" s="12">
        <f t="shared" si="60"/>
        <v>0</v>
      </c>
      <c r="I271" s="12">
        <f t="shared" si="61"/>
        <v>0</v>
      </c>
      <c r="J271" s="13" t="e">
        <f t="shared" si="62"/>
        <v>#DIV/0!</v>
      </c>
      <c r="K271" s="13" t="e">
        <f t="shared" si="63"/>
        <v>#DIV/0!</v>
      </c>
      <c r="L271" s="14" t="e">
        <f>VLOOKUP(B271,'Table 6'!$A$2:$P$267,16,FALSE)</f>
        <v>#N/A</v>
      </c>
      <c r="M271" s="19" t="str">
        <f t="shared" si="66"/>
        <v/>
      </c>
      <c r="N271" s="19" t="str">
        <f t="shared" si="64"/>
        <v/>
      </c>
      <c r="O271" s="20" t="e">
        <f>HLOOKUP($Q$1,'Table 6'!$A$2:$P$267,B271,FALSE)</f>
        <v>#REF!</v>
      </c>
      <c r="P271" s="19" t="str">
        <f t="shared" si="67"/>
        <v/>
      </c>
      <c r="Q271" s="19" t="str">
        <f t="shared" si="65"/>
        <v/>
      </c>
    </row>
    <row r="272" spans="1:17" s="50" customFormat="1" ht="14.25" customHeight="1" x14ac:dyDescent="0.35">
      <c r="A272" s="52" t="str">
        <f>IF('Values-Valeurs'!A269="","",'Values-Valeurs'!A269)</f>
        <v/>
      </c>
      <c r="B272" s="49" t="e">
        <f>VLOOKUP(A272,Variables!$A:$D,2,FALSE)</f>
        <v>#N/A</v>
      </c>
      <c r="C272" s="59" t="e">
        <f>VLOOKUP(A272,Variables!$A:$D,3,FALSE)</f>
        <v>#N/A</v>
      </c>
      <c r="D272" s="15">
        <f>'Values-Valeurs'!B269</f>
        <v>0</v>
      </c>
      <c r="E272" s="15">
        <f>'Values-Valeurs'!C269</f>
        <v>0</v>
      </c>
      <c r="F272" s="15">
        <f>'Values-Valeurs'!D269</f>
        <v>0</v>
      </c>
      <c r="G272" s="15">
        <f>'Values-Valeurs'!E269</f>
        <v>0</v>
      </c>
      <c r="H272" s="12">
        <f t="shared" si="60"/>
        <v>0</v>
      </c>
      <c r="I272" s="12">
        <f t="shared" si="61"/>
        <v>0</v>
      </c>
      <c r="J272" s="13" t="e">
        <f t="shared" si="62"/>
        <v>#DIV/0!</v>
      </c>
      <c r="K272" s="13" t="e">
        <f t="shared" si="63"/>
        <v>#DIV/0!</v>
      </c>
      <c r="L272" s="14" t="e">
        <f>VLOOKUP(B272,'Table 6'!$A$2:$P$267,16,FALSE)</f>
        <v>#N/A</v>
      </c>
      <c r="M272" s="19" t="str">
        <f t="shared" si="66"/>
        <v/>
      </c>
      <c r="N272" s="19" t="str">
        <f t="shared" si="64"/>
        <v/>
      </c>
      <c r="O272" s="20" t="e">
        <f>HLOOKUP($Q$1,'Table 6'!$A$2:$P$267,B272,FALSE)</f>
        <v>#REF!</v>
      </c>
      <c r="P272" s="19" t="str">
        <f t="shared" si="67"/>
        <v/>
      </c>
      <c r="Q272" s="19" t="str">
        <f t="shared" si="65"/>
        <v/>
      </c>
    </row>
    <row r="273" spans="1:17" s="50" customFormat="1" ht="14.25" customHeight="1" x14ac:dyDescent="0.35">
      <c r="A273" s="52" t="str">
        <f>IF('Values-Valeurs'!A270="","",'Values-Valeurs'!A270)</f>
        <v/>
      </c>
      <c r="B273" s="49" t="e">
        <f>VLOOKUP(A273,Variables!$A:$D,2,FALSE)</f>
        <v>#N/A</v>
      </c>
      <c r="C273" s="59" t="e">
        <f>VLOOKUP(A273,Variables!$A:$D,3,FALSE)</f>
        <v>#N/A</v>
      </c>
      <c r="D273" s="15">
        <f>'Values-Valeurs'!B270</f>
        <v>0</v>
      </c>
      <c r="E273" s="15">
        <f>'Values-Valeurs'!C270</f>
        <v>0</v>
      </c>
      <c r="F273" s="15">
        <f>'Values-Valeurs'!D270</f>
        <v>0</v>
      </c>
      <c r="G273" s="15">
        <f>'Values-Valeurs'!E270</f>
        <v>0</v>
      </c>
      <c r="H273" s="12">
        <f t="shared" si="60"/>
        <v>0</v>
      </c>
      <c r="I273" s="12">
        <f t="shared" si="61"/>
        <v>0</v>
      </c>
      <c r="J273" s="13" t="e">
        <f t="shared" si="62"/>
        <v>#DIV/0!</v>
      </c>
      <c r="K273" s="13" t="e">
        <f t="shared" si="63"/>
        <v>#DIV/0!</v>
      </c>
      <c r="L273" s="14" t="e">
        <f>VLOOKUP(B273,'Table 6'!$A$2:$P$267,16,FALSE)</f>
        <v>#N/A</v>
      </c>
      <c r="M273" s="19" t="str">
        <f t="shared" si="66"/>
        <v/>
      </c>
      <c r="N273" s="19" t="str">
        <f t="shared" si="64"/>
        <v/>
      </c>
      <c r="O273" s="20" t="e">
        <f>HLOOKUP($Q$1,'Table 6'!$A$2:$P$267,B273,FALSE)</f>
        <v>#REF!</v>
      </c>
      <c r="P273" s="19" t="str">
        <f t="shared" si="67"/>
        <v/>
      </c>
      <c r="Q273" s="19" t="str">
        <f t="shared" si="65"/>
        <v/>
      </c>
    </row>
    <row r="274" spans="1:17" s="50" customFormat="1" ht="14.25" customHeight="1" x14ac:dyDescent="0.35">
      <c r="A274" s="52" t="str">
        <f>IF('Values-Valeurs'!A271="","",'Values-Valeurs'!A271)</f>
        <v/>
      </c>
      <c r="B274" s="49" t="e">
        <f>VLOOKUP(A274,Variables!$A:$D,2,FALSE)</f>
        <v>#N/A</v>
      </c>
      <c r="C274" s="59" t="e">
        <f>VLOOKUP(A274,Variables!$A:$D,3,FALSE)</f>
        <v>#N/A</v>
      </c>
      <c r="D274" s="15">
        <f>'Values-Valeurs'!B271</f>
        <v>0</v>
      </c>
      <c r="E274" s="15">
        <f>'Values-Valeurs'!C271</f>
        <v>0</v>
      </c>
      <c r="F274" s="15">
        <f>'Values-Valeurs'!D271</f>
        <v>0</v>
      </c>
      <c r="G274" s="15">
        <f>'Values-Valeurs'!E271</f>
        <v>0</v>
      </c>
      <c r="H274" s="12">
        <f t="shared" ref="H274:H337" si="68">D274+E274</f>
        <v>0</v>
      </c>
      <c r="I274" s="12">
        <f t="shared" ref="I274:I337" si="69">D274+E274+F274</f>
        <v>0</v>
      </c>
      <c r="J274" s="13" t="e">
        <f t="shared" ref="J274:J337" si="70">IF((COUNTA(D274)=0),0,(D274)/(D274+F274))</f>
        <v>#DIV/0!</v>
      </c>
      <c r="K274" s="13" t="e">
        <f t="shared" ref="K274:K337" si="71">IF((COUNTA(D274:E274)=0),0,(D274+E274)/(D274+E274+F274))</f>
        <v>#DIV/0!</v>
      </c>
      <c r="L274" s="14" t="e">
        <f>VLOOKUP(B274,'Table 6'!$A$2:$P$267,16,FALSE)</f>
        <v>#N/A</v>
      </c>
      <c r="M274" s="19" t="str">
        <f t="shared" si="66"/>
        <v/>
      </c>
      <c r="N274" s="19" t="str">
        <f t="shared" ref="N274:N337" si="72">IF(I274=0,"",(IF(AND(M274&lt;=0.05,K274*100&gt;L274),"Alert",IF(AND(M274&lt;=0.05,K274*100&lt;L274),"protective",""))))</f>
        <v/>
      </c>
      <c r="O274" s="20" t="e">
        <f>HLOOKUP($Q$1,'Table 6'!$A$2:$P$267,B274,FALSE)</f>
        <v>#REF!</v>
      </c>
      <c r="P274" s="19" t="str">
        <f t="shared" si="67"/>
        <v/>
      </c>
      <c r="Q274" s="19" t="str">
        <f t="shared" ref="Q274:Q337" si="73">IF(I274=0,"",(IF(AND(P274&lt;=0.05,K274*100&gt;O274),"Alert",IF(AND(P274&lt;=0.05,K274*100&lt;O274),"protective",""))))</f>
        <v/>
      </c>
    </row>
    <row r="275" spans="1:17" s="50" customFormat="1" ht="14.25" customHeight="1" x14ac:dyDescent="0.35">
      <c r="A275" s="52" t="str">
        <f>IF('Values-Valeurs'!A272="","",'Values-Valeurs'!A272)</f>
        <v/>
      </c>
      <c r="B275" s="49" t="e">
        <f>VLOOKUP(A275,Variables!$A:$D,2,FALSE)</f>
        <v>#N/A</v>
      </c>
      <c r="C275" s="59" t="e">
        <f>VLOOKUP(A275,Variables!$A:$D,3,FALSE)</f>
        <v>#N/A</v>
      </c>
      <c r="D275" s="15">
        <f>'Values-Valeurs'!B272</f>
        <v>0</v>
      </c>
      <c r="E275" s="15">
        <f>'Values-Valeurs'!C272</f>
        <v>0</v>
      </c>
      <c r="F275" s="15">
        <f>'Values-Valeurs'!D272</f>
        <v>0</v>
      </c>
      <c r="G275" s="15">
        <f>'Values-Valeurs'!E272</f>
        <v>0</v>
      </c>
      <c r="H275" s="12">
        <f t="shared" si="68"/>
        <v>0</v>
      </c>
      <c r="I275" s="12">
        <f t="shared" si="69"/>
        <v>0</v>
      </c>
      <c r="J275" s="13" t="e">
        <f t="shared" si="70"/>
        <v>#DIV/0!</v>
      </c>
      <c r="K275" s="13" t="e">
        <f t="shared" si="71"/>
        <v>#DIV/0!</v>
      </c>
      <c r="L275" s="14" t="e">
        <f>VLOOKUP(B275,'Table 6'!$A$2:$P$267,16,FALSE)</f>
        <v>#N/A</v>
      </c>
      <c r="M275" s="19" t="str">
        <f t="shared" si="66"/>
        <v/>
      </c>
      <c r="N275" s="19" t="str">
        <f t="shared" si="72"/>
        <v/>
      </c>
      <c r="O275" s="20" t="e">
        <f>HLOOKUP($Q$1,'Table 6'!$A$2:$P$267,B275,FALSE)</f>
        <v>#REF!</v>
      </c>
      <c r="P275" s="19" t="str">
        <f t="shared" si="67"/>
        <v/>
      </c>
      <c r="Q275" s="19" t="str">
        <f t="shared" si="73"/>
        <v/>
      </c>
    </row>
    <row r="276" spans="1:17" s="50" customFormat="1" ht="14.25" customHeight="1" x14ac:dyDescent="0.35">
      <c r="A276" s="52" t="str">
        <f>IF('Values-Valeurs'!A273="","",'Values-Valeurs'!A273)</f>
        <v/>
      </c>
      <c r="B276" s="49" t="e">
        <f>VLOOKUP(A276,Variables!$A:$D,2,FALSE)</f>
        <v>#N/A</v>
      </c>
      <c r="C276" s="59" t="e">
        <f>VLOOKUP(A276,Variables!$A:$D,3,FALSE)</f>
        <v>#N/A</v>
      </c>
      <c r="D276" s="15">
        <f>'Values-Valeurs'!B273</f>
        <v>0</v>
      </c>
      <c r="E276" s="15">
        <f>'Values-Valeurs'!C273</f>
        <v>0</v>
      </c>
      <c r="F276" s="15">
        <f>'Values-Valeurs'!D273</f>
        <v>0</v>
      </c>
      <c r="G276" s="15">
        <f>'Values-Valeurs'!E273</f>
        <v>0</v>
      </c>
      <c r="H276" s="12">
        <f t="shared" si="68"/>
        <v>0</v>
      </c>
      <c r="I276" s="12">
        <f t="shared" si="69"/>
        <v>0</v>
      </c>
      <c r="J276" s="13" t="e">
        <f t="shared" si="70"/>
        <v>#DIV/0!</v>
      </c>
      <c r="K276" s="13" t="e">
        <f t="shared" si="71"/>
        <v>#DIV/0!</v>
      </c>
      <c r="L276" s="14" t="e">
        <f>VLOOKUP(B276,'Table 6'!$A$2:$P$267,16,FALSE)</f>
        <v>#N/A</v>
      </c>
      <c r="M276" s="19" t="str">
        <f t="shared" si="66"/>
        <v/>
      </c>
      <c r="N276" s="19" t="str">
        <f t="shared" si="72"/>
        <v/>
      </c>
      <c r="O276" s="20" t="e">
        <f>HLOOKUP($Q$1,'Table 6'!$A$2:$P$267,B276,FALSE)</f>
        <v>#REF!</v>
      </c>
      <c r="P276" s="19" t="str">
        <f t="shared" si="67"/>
        <v/>
      </c>
      <c r="Q276" s="19" t="str">
        <f t="shared" si="73"/>
        <v/>
      </c>
    </row>
    <row r="277" spans="1:17" s="50" customFormat="1" ht="14.25" customHeight="1" x14ac:dyDescent="0.35">
      <c r="A277" s="52" t="str">
        <f>IF('Values-Valeurs'!A274="","",'Values-Valeurs'!A274)</f>
        <v/>
      </c>
      <c r="B277" s="49" t="e">
        <f>VLOOKUP(A277,Variables!$A:$D,2,FALSE)</f>
        <v>#N/A</v>
      </c>
      <c r="C277" s="59" t="e">
        <f>VLOOKUP(A277,Variables!$A:$D,3,FALSE)</f>
        <v>#N/A</v>
      </c>
      <c r="D277" s="15">
        <f>'Values-Valeurs'!B274</f>
        <v>0</v>
      </c>
      <c r="E277" s="15">
        <f>'Values-Valeurs'!C274</f>
        <v>0</v>
      </c>
      <c r="F277" s="15">
        <f>'Values-Valeurs'!D274</f>
        <v>0</v>
      </c>
      <c r="G277" s="15">
        <f>'Values-Valeurs'!E274</f>
        <v>0</v>
      </c>
      <c r="H277" s="12">
        <f t="shared" si="68"/>
        <v>0</v>
      </c>
      <c r="I277" s="12">
        <f t="shared" si="69"/>
        <v>0</v>
      </c>
      <c r="J277" s="13" t="e">
        <f t="shared" si="70"/>
        <v>#DIV/0!</v>
      </c>
      <c r="K277" s="13" t="e">
        <f t="shared" si="71"/>
        <v>#DIV/0!</v>
      </c>
      <c r="L277" s="14" t="e">
        <f>VLOOKUP(B277,'Table 6'!$A$2:$P$267,16,FALSE)</f>
        <v>#N/A</v>
      </c>
      <c r="M277" s="19" t="str">
        <f t="shared" si="66"/>
        <v/>
      </c>
      <c r="N277" s="19" t="str">
        <f t="shared" si="72"/>
        <v/>
      </c>
      <c r="O277" s="20" t="e">
        <f>HLOOKUP($Q$1,'Table 6'!$A$2:$P$267,B277,FALSE)</f>
        <v>#REF!</v>
      </c>
      <c r="P277" s="19" t="str">
        <f t="shared" si="67"/>
        <v/>
      </c>
      <c r="Q277" s="19" t="str">
        <f t="shared" si="73"/>
        <v/>
      </c>
    </row>
    <row r="278" spans="1:17" s="50" customFormat="1" ht="14.25" customHeight="1" x14ac:dyDescent="0.35">
      <c r="A278" s="52" t="str">
        <f>IF('Values-Valeurs'!A275="","",'Values-Valeurs'!A275)</f>
        <v/>
      </c>
      <c r="B278" s="49" t="e">
        <f>VLOOKUP(A278,Variables!$A:$D,2,FALSE)</f>
        <v>#N/A</v>
      </c>
      <c r="C278" s="59" t="e">
        <f>VLOOKUP(A278,Variables!$A:$D,3,FALSE)</f>
        <v>#N/A</v>
      </c>
      <c r="D278" s="15">
        <f>'Values-Valeurs'!B275</f>
        <v>0</v>
      </c>
      <c r="E278" s="15">
        <f>'Values-Valeurs'!C275</f>
        <v>0</v>
      </c>
      <c r="F278" s="15">
        <f>'Values-Valeurs'!D275</f>
        <v>0</v>
      </c>
      <c r="G278" s="15">
        <f>'Values-Valeurs'!E275</f>
        <v>0</v>
      </c>
      <c r="H278" s="12">
        <f t="shared" si="68"/>
        <v>0</v>
      </c>
      <c r="I278" s="12">
        <f t="shared" si="69"/>
        <v>0</v>
      </c>
      <c r="J278" s="13" t="e">
        <f t="shared" si="70"/>
        <v>#DIV/0!</v>
      </c>
      <c r="K278" s="13" t="e">
        <f t="shared" si="71"/>
        <v>#DIV/0!</v>
      </c>
      <c r="L278" s="14" t="e">
        <f>VLOOKUP(B278,'Table 6'!$A$2:$P$267,16,FALSE)</f>
        <v>#N/A</v>
      </c>
      <c r="M278" s="19" t="str">
        <f t="shared" si="66"/>
        <v/>
      </c>
      <c r="N278" s="19" t="str">
        <f t="shared" si="72"/>
        <v/>
      </c>
      <c r="O278" s="20" t="e">
        <f>HLOOKUP($Q$1,'Table 6'!$A$2:$P$267,B278,FALSE)</f>
        <v>#REF!</v>
      </c>
      <c r="P278" s="19" t="str">
        <f t="shared" si="67"/>
        <v/>
      </c>
      <c r="Q278" s="19" t="str">
        <f t="shared" si="73"/>
        <v/>
      </c>
    </row>
    <row r="279" spans="1:17" s="50" customFormat="1" ht="14.25" customHeight="1" x14ac:dyDescent="0.35">
      <c r="A279" s="52" t="str">
        <f>IF('Values-Valeurs'!A276="","",'Values-Valeurs'!A276)</f>
        <v/>
      </c>
      <c r="B279" s="49" t="e">
        <f>VLOOKUP(A279,Variables!$A:$D,2,FALSE)</f>
        <v>#N/A</v>
      </c>
      <c r="C279" s="59" t="e">
        <f>VLOOKUP(A279,Variables!$A:$D,3,FALSE)</f>
        <v>#N/A</v>
      </c>
      <c r="D279" s="15">
        <f>'Values-Valeurs'!B276</f>
        <v>0</v>
      </c>
      <c r="E279" s="15">
        <f>'Values-Valeurs'!C276</f>
        <v>0</v>
      </c>
      <c r="F279" s="15">
        <f>'Values-Valeurs'!D276</f>
        <v>0</v>
      </c>
      <c r="G279" s="15">
        <f>'Values-Valeurs'!E276</f>
        <v>0</v>
      </c>
      <c r="H279" s="12">
        <f t="shared" si="68"/>
        <v>0</v>
      </c>
      <c r="I279" s="12">
        <f t="shared" si="69"/>
        <v>0</v>
      </c>
      <c r="J279" s="13" t="e">
        <f t="shared" si="70"/>
        <v>#DIV/0!</v>
      </c>
      <c r="K279" s="13" t="e">
        <f t="shared" si="71"/>
        <v>#DIV/0!</v>
      </c>
      <c r="L279" s="14" t="e">
        <f>VLOOKUP(B279,'Table 6'!$A$2:$P$267,16,FALSE)</f>
        <v>#N/A</v>
      </c>
      <c r="M279" s="19" t="str">
        <f t="shared" si="66"/>
        <v/>
      </c>
      <c r="N279" s="19" t="str">
        <f t="shared" si="72"/>
        <v/>
      </c>
      <c r="O279" s="20" t="e">
        <f>HLOOKUP($Q$1,'Table 6'!$A$2:$P$267,B279,FALSE)</f>
        <v>#REF!</v>
      </c>
      <c r="P279" s="19" t="str">
        <f t="shared" si="67"/>
        <v/>
      </c>
      <c r="Q279" s="19" t="str">
        <f t="shared" si="73"/>
        <v/>
      </c>
    </row>
    <row r="280" spans="1:17" s="50" customFormat="1" ht="14.25" customHeight="1" x14ac:dyDescent="0.35">
      <c r="A280" s="52" t="str">
        <f>IF('Values-Valeurs'!A277="","",'Values-Valeurs'!A277)</f>
        <v/>
      </c>
      <c r="B280" s="49" t="e">
        <f>VLOOKUP(A280,Variables!$A:$D,2,FALSE)</f>
        <v>#N/A</v>
      </c>
      <c r="C280" s="59" t="e">
        <f>VLOOKUP(A280,Variables!$A:$D,3,FALSE)</f>
        <v>#N/A</v>
      </c>
      <c r="D280" s="15">
        <f>'Values-Valeurs'!B277</f>
        <v>0</v>
      </c>
      <c r="E280" s="15">
        <f>'Values-Valeurs'!C277</f>
        <v>0</v>
      </c>
      <c r="F280" s="15">
        <f>'Values-Valeurs'!D277</f>
        <v>0</v>
      </c>
      <c r="G280" s="15">
        <f>'Values-Valeurs'!E277</f>
        <v>0</v>
      </c>
      <c r="H280" s="12">
        <f t="shared" si="68"/>
        <v>0</v>
      </c>
      <c r="I280" s="12">
        <f t="shared" si="69"/>
        <v>0</v>
      </c>
      <c r="J280" s="13" t="e">
        <f t="shared" si="70"/>
        <v>#DIV/0!</v>
      </c>
      <c r="K280" s="13" t="e">
        <f t="shared" si="71"/>
        <v>#DIV/0!</v>
      </c>
      <c r="L280" s="14" t="e">
        <f>VLOOKUP(B280,'Table 6'!$A$2:$P$267,16,FALSE)</f>
        <v>#N/A</v>
      </c>
      <c r="M280" s="19" t="str">
        <f t="shared" si="66"/>
        <v/>
      </c>
      <c r="N280" s="19" t="str">
        <f t="shared" si="72"/>
        <v/>
      </c>
      <c r="O280" s="20" t="e">
        <f>HLOOKUP($Q$1,'Table 6'!$A$2:$P$267,B280,FALSE)</f>
        <v>#REF!</v>
      </c>
      <c r="P280" s="19" t="str">
        <f t="shared" si="67"/>
        <v/>
      </c>
      <c r="Q280" s="19" t="str">
        <f t="shared" si="73"/>
        <v/>
      </c>
    </row>
    <row r="281" spans="1:17" s="50" customFormat="1" ht="14.25" customHeight="1" x14ac:dyDescent="0.35">
      <c r="A281" s="52" t="str">
        <f>IF('Values-Valeurs'!A278="","",'Values-Valeurs'!A278)</f>
        <v/>
      </c>
      <c r="B281" s="49" t="e">
        <f>VLOOKUP(A281,Variables!$A:$D,2,FALSE)</f>
        <v>#N/A</v>
      </c>
      <c r="C281" s="59" t="e">
        <f>VLOOKUP(A281,Variables!$A:$D,3,FALSE)</f>
        <v>#N/A</v>
      </c>
      <c r="D281" s="15">
        <f>'Values-Valeurs'!B278</f>
        <v>0</v>
      </c>
      <c r="E281" s="15">
        <f>'Values-Valeurs'!C278</f>
        <v>0</v>
      </c>
      <c r="F281" s="15">
        <f>'Values-Valeurs'!D278</f>
        <v>0</v>
      </c>
      <c r="G281" s="15">
        <f>'Values-Valeurs'!E278</f>
        <v>0</v>
      </c>
      <c r="H281" s="12">
        <f t="shared" si="68"/>
        <v>0</v>
      </c>
      <c r="I281" s="12">
        <f t="shared" si="69"/>
        <v>0</v>
      </c>
      <c r="J281" s="13" t="e">
        <f t="shared" si="70"/>
        <v>#DIV/0!</v>
      </c>
      <c r="K281" s="13" t="e">
        <f t="shared" si="71"/>
        <v>#DIV/0!</v>
      </c>
      <c r="L281" s="14" t="e">
        <f>VLOOKUP(B281,'Table 6'!$A$2:$P$267,16,FALSE)</f>
        <v>#N/A</v>
      </c>
      <c r="M281" s="19" t="str">
        <f t="shared" si="66"/>
        <v/>
      </c>
      <c r="N281" s="19" t="str">
        <f t="shared" si="72"/>
        <v/>
      </c>
      <c r="O281" s="20" t="e">
        <f>HLOOKUP($Q$1,'Table 6'!$A$2:$P$267,B281,FALSE)</f>
        <v>#REF!</v>
      </c>
      <c r="P281" s="19" t="str">
        <f t="shared" si="67"/>
        <v/>
      </c>
      <c r="Q281" s="19" t="str">
        <f t="shared" si="73"/>
        <v/>
      </c>
    </row>
    <row r="282" spans="1:17" s="50" customFormat="1" ht="14.25" customHeight="1" x14ac:dyDescent="0.35">
      <c r="A282" s="52" t="str">
        <f>IF('Values-Valeurs'!A279="","",'Values-Valeurs'!A279)</f>
        <v/>
      </c>
      <c r="B282" s="49" t="e">
        <f>VLOOKUP(A282,Variables!$A:$D,2,FALSE)</f>
        <v>#N/A</v>
      </c>
      <c r="C282" s="59" t="e">
        <f>VLOOKUP(A282,Variables!$A:$D,3,FALSE)</f>
        <v>#N/A</v>
      </c>
      <c r="D282" s="15">
        <f>'Values-Valeurs'!B279</f>
        <v>0</v>
      </c>
      <c r="E282" s="15">
        <f>'Values-Valeurs'!C279</f>
        <v>0</v>
      </c>
      <c r="F282" s="15">
        <f>'Values-Valeurs'!D279</f>
        <v>0</v>
      </c>
      <c r="G282" s="15">
        <f>'Values-Valeurs'!E279</f>
        <v>0</v>
      </c>
      <c r="H282" s="12">
        <f t="shared" si="68"/>
        <v>0</v>
      </c>
      <c r="I282" s="12">
        <f t="shared" si="69"/>
        <v>0</v>
      </c>
      <c r="J282" s="13" t="e">
        <f t="shared" si="70"/>
        <v>#DIV/0!</v>
      </c>
      <c r="K282" s="13" t="e">
        <f t="shared" si="71"/>
        <v>#DIV/0!</v>
      </c>
      <c r="L282" s="14" t="e">
        <f>VLOOKUP(B282,'Table 6'!$A$2:$P$267,16,FALSE)</f>
        <v>#N/A</v>
      </c>
      <c r="M282" s="19" t="str">
        <f t="shared" si="66"/>
        <v/>
      </c>
      <c r="N282" s="19" t="str">
        <f t="shared" si="72"/>
        <v/>
      </c>
      <c r="O282" s="20" t="e">
        <f>HLOOKUP($Q$1,'Table 6'!$A$2:$P$267,B282,FALSE)</f>
        <v>#REF!</v>
      </c>
      <c r="P282" s="19" t="str">
        <f t="shared" si="67"/>
        <v/>
      </c>
      <c r="Q282" s="19" t="str">
        <f t="shared" si="73"/>
        <v/>
      </c>
    </row>
    <row r="283" spans="1:17" s="50" customFormat="1" ht="14.25" customHeight="1" x14ac:dyDescent="0.35">
      <c r="A283" s="52" t="str">
        <f>IF('Values-Valeurs'!A280="","",'Values-Valeurs'!A280)</f>
        <v/>
      </c>
      <c r="B283" s="49" t="e">
        <f>VLOOKUP(A283,Variables!$A:$D,2,FALSE)</f>
        <v>#N/A</v>
      </c>
      <c r="C283" s="59" t="e">
        <f>VLOOKUP(A283,Variables!$A:$D,3,FALSE)</f>
        <v>#N/A</v>
      </c>
      <c r="D283" s="15">
        <f>'Values-Valeurs'!B280</f>
        <v>0</v>
      </c>
      <c r="E283" s="15">
        <f>'Values-Valeurs'!C280</f>
        <v>0</v>
      </c>
      <c r="F283" s="15">
        <f>'Values-Valeurs'!D280</f>
        <v>0</v>
      </c>
      <c r="G283" s="15">
        <f>'Values-Valeurs'!E280</f>
        <v>0</v>
      </c>
      <c r="H283" s="12">
        <f t="shared" si="68"/>
        <v>0</v>
      </c>
      <c r="I283" s="12">
        <f t="shared" si="69"/>
        <v>0</v>
      </c>
      <c r="J283" s="13" t="e">
        <f t="shared" si="70"/>
        <v>#DIV/0!</v>
      </c>
      <c r="K283" s="13" t="e">
        <f t="shared" si="71"/>
        <v>#DIV/0!</v>
      </c>
      <c r="L283" s="14" t="e">
        <f>VLOOKUP(B283,'Table 6'!$A$2:$P$267,16,FALSE)</f>
        <v>#N/A</v>
      </c>
      <c r="M283" s="19" t="str">
        <f t="shared" si="66"/>
        <v/>
      </c>
      <c r="N283" s="19" t="str">
        <f t="shared" si="72"/>
        <v/>
      </c>
      <c r="O283" s="20" t="e">
        <f>HLOOKUP($Q$1,'Table 6'!$A$2:$P$267,B283,FALSE)</f>
        <v>#REF!</v>
      </c>
      <c r="P283" s="19" t="str">
        <f t="shared" si="67"/>
        <v/>
      </c>
      <c r="Q283" s="19" t="str">
        <f t="shared" si="73"/>
        <v/>
      </c>
    </row>
    <row r="284" spans="1:17" s="50" customFormat="1" ht="14.25" customHeight="1" x14ac:dyDescent="0.35">
      <c r="A284" s="52" t="str">
        <f>IF('Values-Valeurs'!A281="","",'Values-Valeurs'!A281)</f>
        <v/>
      </c>
      <c r="B284" s="49" t="e">
        <f>VLOOKUP(A284,Variables!$A:$D,2,FALSE)</f>
        <v>#N/A</v>
      </c>
      <c r="C284" s="59" t="e">
        <f>VLOOKUP(A284,Variables!$A:$D,3,FALSE)</f>
        <v>#N/A</v>
      </c>
      <c r="D284" s="15">
        <f>'Values-Valeurs'!B281</f>
        <v>0</v>
      </c>
      <c r="E284" s="15">
        <f>'Values-Valeurs'!C281</f>
        <v>0</v>
      </c>
      <c r="F284" s="15">
        <f>'Values-Valeurs'!D281</f>
        <v>0</v>
      </c>
      <c r="G284" s="15">
        <f>'Values-Valeurs'!E281</f>
        <v>0</v>
      </c>
      <c r="H284" s="12">
        <f t="shared" si="68"/>
        <v>0</v>
      </c>
      <c r="I284" s="12">
        <f t="shared" si="69"/>
        <v>0</v>
      </c>
      <c r="J284" s="13" t="e">
        <f t="shared" si="70"/>
        <v>#DIV/0!</v>
      </c>
      <c r="K284" s="13" t="e">
        <f t="shared" si="71"/>
        <v>#DIV/0!</v>
      </c>
      <c r="L284" s="14" t="e">
        <f>VLOOKUP(B284,'Table 6'!$A$2:$P$267,16,FALSE)</f>
        <v>#N/A</v>
      </c>
      <c r="M284" s="19" t="str">
        <f t="shared" si="66"/>
        <v/>
      </c>
      <c r="N284" s="19" t="str">
        <f t="shared" si="72"/>
        <v/>
      </c>
      <c r="O284" s="20" t="e">
        <f>HLOOKUP($Q$1,'Table 6'!$A$2:$P$267,B284,FALSE)</f>
        <v>#REF!</v>
      </c>
      <c r="P284" s="19" t="str">
        <f t="shared" si="67"/>
        <v/>
      </c>
      <c r="Q284" s="19" t="str">
        <f t="shared" si="73"/>
        <v/>
      </c>
    </row>
    <row r="285" spans="1:17" s="50" customFormat="1" ht="14.25" customHeight="1" x14ac:dyDescent="0.35">
      <c r="A285" s="52" t="str">
        <f>IF('Values-Valeurs'!A282="","",'Values-Valeurs'!A282)</f>
        <v/>
      </c>
      <c r="B285" s="49" t="e">
        <f>VLOOKUP(A285,Variables!$A:$D,2,FALSE)</f>
        <v>#N/A</v>
      </c>
      <c r="C285" s="59" t="e">
        <f>VLOOKUP(A285,Variables!$A:$D,3,FALSE)</f>
        <v>#N/A</v>
      </c>
      <c r="D285" s="15">
        <f>'Values-Valeurs'!B282</f>
        <v>0</v>
      </c>
      <c r="E285" s="15">
        <f>'Values-Valeurs'!C282</f>
        <v>0</v>
      </c>
      <c r="F285" s="15">
        <f>'Values-Valeurs'!D282</f>
        <v>0</v>
      </c>
      <c r="G285" s="15">
        <f>'Values-Valeurs'!E282</f>
        <v>0</v>
      </c>
      <c r="H285" s="12">
        <f t="shared" si="68"/>
        <v>0</v>
      </c>
      <c r="I285" s="12">
        <f t="shared" si="69"/>
        <v>0</v>
      </c>
      <c r="J285" s="13" t="e">
        <f t="shared" si="70"/>
        <v>#DIV/0!</v>
      </c>
      <c r="K285" s="13" t="e">
        <f t="shared" si="71"/>
        <v>#DIV/0!</v>
      </c>
      <c r="L285" s="14" t="e">
        <f>VLOOKUP(B285,'Table 6'!$A$2:$P$267,16,FALSE)</f>
        <v>#N/A</v>
      </c>
      <c r="M285" s="19" t="str">
        <f t="shared" si="66"/>
        <v/>
      </c>
      <c r="N285" s="19" t="str">
        <f t="shared" si="72"/>
        <v/>
      </c>
      <c r="O285" s="20" t="e">
        <f>HLOOKUP($Q$1,'Table 6'!$A$2:$P$267,B285,FALSE)</f>
        <v>#REF!</v>
      </c>
      <c r="P285" s="19" t="str">
        <f t="shared" si="67"/>
        <v/>
      </c>
      <c r="Q285" s="19" t="str">
        <f t="shared" si="73"/>
        <v/>
      </c>
    </row>
    <row r="286" spans="1:17" s="50" customFormat="1" ht="14.25" customHeight="1" x14ac:dyDescent="0.35">
      <c r="A286" s="52" t="str">
        <f>IF('Values-Valeurs'!A283="","",'Values-Valeurs'!A283)</f>
        <v/>
      </c>
      <c r="B286" s="49" t="e">
        <f>VLOOKUP(A286,Variables!$A:$D,2,FALSE)</f>
        <v>#N/A</v>
      </c>
      <c r="C286" s="59" t="e">
        <f>VLOOKUP(A286,Variables!$A:$D,3,FALSE)</f>
        <v>#N/A</v>
      </c>
      <c r="D286" s="15">
        <f>'Values-Valeurs'!B283</f>
        <v>0</v>
      </c>
      <c r="E286" s="15">
        <f>'Values-Valeurs'!C283</f>
        <v>0</v>
      </c>
      <c r="F286" s="15">
        <f>'Values-Valeurs'!D283</f>
        <v>0</v>
      </c>
      <c r="G286" s="15">
        <f>'Values-Valeurs'!E283</f>
        <v>0</v>
      </c>
      <c r="H286" s="12">
        <f t="shared" si="68"/>
        <v>0</v>
      </c>
      <c r="I286" s="12">
        <f t="shared" si="69"/>
        <v>0</v>
      </c>
      <c r="J286" s="13" t="e">
        <f t="shared" si="70"/>
        <v>#DIV/0!</v>
      </c>
      <c r="K286" s="13" t="e">
        <f t="shared" si="71"/>
        <v>#DIV/0!</v>
      </c>
      <c r="L286" s="14" t="e">
        <f>VLOOKUP(B286,'Table 6'!$A$2:$P$267,16,FALSE)</f>
        <v>#N/A</v>
      </c>
      <c r="M286" s="19" t="str">
        <f t="shared" si="66"/>
        <v/>
      </c>
      <c r="N286" s="19" t="str">
        <f t="shared" si="72"/>
        <v/>
      </c>
      <c r="O286" s="20" t="e">
        <f>HLOOKUP($Q$1,'Table 6'!$A$2:$P$267,B286,FALSE)</f>
        <v>#REF!</v>
      </c>
      <c r="P286" s="19" t="str">
        <f t="shared" si="67"/>
        <v/>
      </c>
      <c r="Q286" s="19" t="str">
        <f t="shared" si="73"/>
        <v/>
      </c>
    </row>
    <row r="287" spans="1:17" s="50" customFormat="1" ht="14.25" customHeight="1" x14ac:dyDescent="0.35">
      <c r="A287" s="52" t="str">
        <f>IF('Values-Valeurs'!A284="","",'Values-Valeurs'!A284)</f>
        <v/>
      </c>
      <c r="B287" s="49" t="e">
        <f>VLOOKUP(A287,Variables!$A:$D,2,FALSE)</f>
        <v>#N/A</v>
      </c>
      <c r="C287" s="59" t="e">
        <f>VLOOKUP(A287,Variables!$A:$D,3,FALSE)</f>
        <v>#N/A</v>
      </c>
      <c r="D287" s="15">
        <f>'Values-Valeurs'!B284</f>
        <v>0</v>
      </c>
      <c r="E287" s="15">
        <f>'Values-Valeurs'!C284</f>
        <v>0</v>
      </c>
      <c r="F287" s="15">
        <f>'Values-Valeurs'!D284</f>
        <v>0</v>
      </c>
      <c r="G287" s="15">
        <f>'Values-Valeurs'!E284</f>
        <v>0</v>
      </c>
      <c r="H287" s="12">
        <f t="shared" si="68"/>
        <v>0</v>
      </c>
      <c r="I287" s="12">
        <f t="shared" si="69"/>
        <v>0</v>
      </c>
      <c r="J287" s="13" t="e">
        <f t="shared" si="70"/>
        <v>#DIV/0!</v>
      </c>
      <c r="K287" s="13" t="e">
        <f t="shared" si="71"/>
        <v>#DIV/0!</v>
      </c>
      <c r="L287" s="14" t="e">
        <f>VLOOKUP(B287,'Table 6'!$A$2:$P$267,16,FALSE)</f>
        <v>#N/A</v>
      </c>
      <c r="M287" s="19" t="str">
        <f t="shared" si="66"/>
        <v/>
      </c>
      <c r="N287" s="19" t="str">
        <f t="shared" si="72"/>
        <v/>
      </c>
      <c r="O287" s="20" t="e">
        <f>HLOOKUP($Q$1,'Table 6'!$A$2:$P$267,B287,FALSE)</f>
        <v>#REF!</v>
      </c>
      <c r="P287" s="19" t="str">
        <f t="shared" si="67"/>
        <v/>
      </c>
      <c r="Q287" s="19" t="str">
        <f t="shared" si="73"/>
        <v/>
      </c>
    </row>
    <row r="288" spans="1:17" s="50" customFormat="1" ht="14.25" customHeight="1" x14ac:dyDescent="0.35">
      <c r="A288" s="52" t="str">
        <f>IF('Values-Valeurs'!A285="","",'Values-Valeurs'!A285)</f>
        <v/>
      </c>
      <c r="B288" s="49" t="e">
        <f>VLOOKUP(A288,Variables!$A:$D,2,FALSE)</f>
        <v>#N/A</v>
      </c>
      <c r="C288" s="59" t="e">
        <f>VLOOKUP(A288,Variables!$A:$D,3,FALSE)</f>
        <v>#N/A</v>
      </c>
      <c r="D288" s="15">
        <f>'Values-Valeurs'!B285</f>
        <v>0</v>
      </c>
      <c r="E288" s="15">
        <f>'Values-Valeurs'!C285</f>
        <v>0</v>
      </c>
      <c r="F288" s="15">
        <f>'Values-Valeurs'!D285</f>
        <v>0</v>
      </c>
      <c r="G288" s="15">
        <f>'Values-Valeurs'!E285</f>
        <v>0</v>
      </c>
      <c r="H288" s="12">
        <f t="shared" si="68"/>
        <v>0</v>
      </c>
      <c r="I288" s="12">
        <f t="shared" si="69"/>
        <v>0</v>
      </c>
      <c r="J288" s="13" t="e">
        <f t="shared" si="70"/>
        <v>#DIV/0!</v>
      </c>
      <c r="K288" s="13" t="e">
        <f t="shared" si="71"/>
        <v>#DIV/0!</v>
      </c>
      <c r="L288" s="14" t="e">
        <f>VLOOKUP(B288,'Table 6'!$A$2:$P$267,16,FALSE)</f>
        <v>#N/A</v>
      </c>
      <c r="M288" s="19" t="str">
        <f t="shared" si="66"/>
        <v/>
      </c>
      <c r="N288" s="19" t="str">
        <f t="shared" si="72"/>
        <v/>
      </c>
      <c r="O288" s="20" t="e">
        <f>HLOOKUP($Q$1,'Table 6'!$A$2:$P$267,B288,FALSE)</f>
        <v>#REF!</v>
      </c>
      <c r="P288" s="19" t="str">
        <f t="shared" si="67"/>
        <v/>
      </c>
      <c r="Q288" s="19" t="str">
        <f t="shared" si="73"/>
        <v/>
      </c>
    </row>
    <row r="289" spans="1:17" s="50" customFormat="1" ht="14.25" customHeight="1" x14ac:dyDescent="0.35">
      <c r="A289" s="52" t="str">
        <f>IF('Values-Valeurs'!A286="","",'Values-Valeurs'!A286)</f>
        <v/>
      </c>
      <c r="B289" s="49" t="e">
        <f>VLOOKUP(A289,Variables!$A:$D,2,FALSE)</f>
        <v>#N/A</v>
      </c>
      <c r="C289" s="59" t="e">
        <f>VLOOKUP(A289,Variables!$A:$D,3,FALSE)</f>
        <v>#N/A</v>
      </c>
      <c r="D289" s="15">
        <f>'Values-Valeurs'!B286</f>
        <v>0</v>
      </c>
      <c r="E289" s="15">
        <f>'Values-Valeurs'!C286</f>
        <v>0</v>
      </c>
      <c r="F289" s="15">
        <f>'Values-Valeurs'!D286</f>
        <v>0</v>
      </c>
      <c r="G289" s="15">
        <f>'Values-Valeurs'!E286</f>
        <v>0</v>
      </c>
      <c r="H289" s="12">
        <f t="shared" si="68"/>
        <v>0</v>
      </c>
      <c r="I289" s="12">
        <f t="shared" si="69"/>
        <v>0</v>
      </c>
      <c r="J289" s="13" t="e">
        <f t="shared" si="70"/>
        <v>#DIV/0!</v>
      </c>
      <c r="K289" s="13" t="e">
        <f t="shared" si="71"/>
        <v>#DIV/0!</v>
      </c>
      <c r="L289" s="14" t="e">
        <f>VLOOKUP(B289,'Table 6'!$A$2:$P$267,16,FALSE)</f>
        <v>#N/A</v>
      </c>
      <c r="M289" s="19" t="str">
        <f t="shared" si="66"/>
        <v/>
      </c>
      <c r="N289" s="19" t="str">
        <f t="shared" si="72"/>
        <v/>
      </c>
      <c r="O289" s="20" t="e">
        <f>HLOOKUP($Q$1,'Table 6'!$A$2:$P$267,B289,FALSE)</f>
        <v>#REF!</v>
      </c>
      <c r="P289" s="19" t="str">
        <f t="shared" si="67"/>
        <v/>
      </c>
      <c r="Q289" s="19" t="str">
        <f t="shared" si="73"/>
        <v/>
      </c>
    </row>
    <row r="290" spans="1:17" s="50" customFormat="1" ht="14.25" customHeight="1" x14ac:dyDescent="0.35">
      <c r="A290" s="52" t="str">
        <f>IF('Values-Valeurs'!A287="","",'Values-Valeurs'!A287)</f>
        <v/>
      </c>
      <c r="B290" s="49" t="e">
        <f>VLOOKUP(A290,Variables!$A:$D,2,FALSE)</f>
        <v>#N/A</v>
      </c>
      <c r="C290" s="59" t="e">
        <f>VLOOKUP(A290,Variables!$A:$D,3,FALSE)</f>
        <v>#N/A</v>
      </c>
      <c r="D290" s="15">
        <f>'Values-Valeurs'!B287</f>
        <v>0</v>
      </c>
      <c r="E290" s="15">
        <f>'Values-Valeurs'!C287</f>
        <v>0</v>
      </c>
      <c r="F290" s="15">
        <f>'Values-Valeurs'!D287</f>
        <v>0</v>
      </c>
      <c r="G290" s="15">
        <f>'Values-Valeurs'!E287</f>
        <v>0</v>
      </c>
      <c r="H290" s="12">
        <f t="shared" si="68"/>
        <v>0</v>
      </c>
      <c r="I290" s="12">
        <f t="shared" si="69"/>
        <v>0</v>
      </c>
      <c r="J290" s="13" t="e">
        <f t="shared" si="70"/>
        <v>#DIV/0!</v>
      </c>
      <c r="K290" s="13" t="e">
        <f t="shared" si="71"/>
        <v>#DIV/0!</v>
      </c>
      <c r="L290" s="14" t="e">
        <f>VLOOKUP(B290,'Table 6'!$A$2:$P$267,16,FALSE)</f>
        <v>#N/A</v>
      </c>
      <c r="M290" s="19" t="str">
        <f t="shared" si="66"/>
        <v/>
      </c>
      <c r="N290" s="19" t="str">
        <f t="shared" si="72"/>
        <v/>
      </c>
      <c r="O290" s="20" t="e">
        <f>HLOOKUP($Q$1,'Table 6'!$A$2:$P$267,B290,FALSE)</f>
        <v>#REF!</v>
      </c>
      <c r="P290" s="19" t="str">
        <f t="shared" si="67"/>
        <v/>
      </c>
      <c r="Q290" s="19" t="str">
        <f t="shared" si="73"/>
        <v/>
      </c>
    </row>
    <row r="291" spans="1:17" s="50" customFormat="1" ht="14.25" customHeight="1" x14ac:dyDescent="0.35">
      <c r="A291" s="52" t="str">
        <f>IF('Values-Valeurs'!A288="","",'Values-Valeurs'!A288)</f>
        <v/>
      </c>
      <c r="B291" s="49" t="e">
        <f>VLOOKUP(A291,Variables!$A:$D,2,FALSE)</f>
        <v>#N/A</v>
      </c>
      <c r="C291" s="59" t="e">
        <f>VLOOKUP(A291,Variables!$A:$D,3,FALSE)</f>
        <v>#N/A</v>
      </c>
      <c r="D291" s="15">
        <f>'Values-Valeurs'!B288</f>
        <v>0</v>
      </c>
      <c r="E291" s="15">
        <f>'Values-Valeurs'!C288</f>
        <v>0</v>
      </c>
      <c r="F291" s="15">
        <f>'Values-Valeurs'!D288</f>
        <v>0</v>
      </c>
      <c r="G291" s="15">
        <f>'Values-Valeurs'!E288</f>
        <v>0</v>
      </c>
      <c r="H291" s="12">
        <f t="shared" si="68"/>
        <v>0</v>
      </c>
      <c r="I291" s="12">
        <f t="shared" si="69"/>
        <v>0</v>
      </c>
      <c r="J291" s="13" t="e">
        <f t="shared" si="70"/>
        <v>#DIV/0!</v>
      </c>
      <c r="K291" s="13" t="e">
        <f t="shared" si="71"/>
        <v>#DIV/0!</v>
      </c>
      <c r="L291" s="14" t="e">
        <f>VLOOKUP(B291,'Table 6'!$A$2:$P$267,16,FALSE)</f>
        <v>#N/A</v>
      </c>
      <c r="M291" s="19" t="str">
        <f t="shared" si="66"/>
        <v/>
      </c>
      <c r="N291" s="19" t="str">
        <f t="shared" si="72"/>
        <v/>
      </c>
      <c r="O291" s="20" t="e">
        <f>HLOOKUP($Q$1,'Table 6'!$A$2:$P$267,B291,FALSE)</f>
        <v>#REF!</v>
      </c>
      <c r="P291" s="19" t="str">
        <f t="shared" si="67"/>
        <v/>
      </c>
      <c r="Q291" s="19" t="str">
        <f t="shared" si="73"/>
        <v/>
      </c>
    </row>
    <row r="292" spans="1:17" s="50" customFormat="1" ht="14.25" customHeight="1" x14ac:dyDescent="0.35">
      <c r="A292" s="52" t="str">
        <f>IF('Values-Valeurs'!A289="","",'Values-Valeurs'!A289)</f>
        <v/>
      </c>
      <c r="B292" s="49" t="e">
        <f>VLOOKUP(A292,Variables!$A:$D,2,FALSE)</f>
        <v>#N/A</v>
      </c>
      <c r="C292" s="59" t="e">
        <f>VLOOKUP(A292,Variables!$A:$D,3,FALSE)</f>
        <v>#N/A</v>
      </c>
      <c r="D292" s="15">
        <f>'Values-Valeurs'!B289</f>
        <v>0</v>
      </c>
      <c r="E292" s="15">
        <f>'Values-Valeurs'!C289</f>
        <v>0</v>
      </c>
      <c r="F292" s="15">
        <f>'Values-Valeurs'!D289</f>
        <v>0</v>
      </c>
      <c r="G292" s="15">
        <f>'Values-Valeurs'!E289</f>
        <v>0</v>
      </c>
      <c r="H292" s="12">
        <f t="shared" si="68"/>
        <v>0</v>
      </c>
      <c r="I292" s="12">
        <f t="shared" si="69"/>
        <v>0</v>
      </c>
      <c r="J292" s="13" t="e">
        <f t="shared" si="70"/>
        <v>#DIV/0!</v>
      </c>
      <c r="K292" s="13" t="e">
        <f t="shared" si="71"/>
        <v>#DIV/0!</v>
      </c>
      <c r="L292" s="14" t="e">
        <f>VLOOKUP(B292,'Table 6'!$A$2:$P$267,16,FALSE)</f>
        <v>#N/A</v>
      </c>
      <c r="M292" s="19" t="str">
        <f t="shared" si="66"/>
        <v/>
      </c>
      <c r="N292" s="19" t="str">
        <f t="shared" si="72"/>
        <v/>
      </c>
      <c r="O292" s="20" t="e">
        <f>HLOOKUP($Q$1,'Table 6'!$A$2:$P$267,B292,FALSE)</f>
        <v>#REF!</v>
      </c>
      <c r="P292" s="19" t="str">
        <f t="shared" si="67"/>
        <v/>
      </c>
      <c r="Q292" s="19" t="str">
        <f t="shared" si="73"/>
        <v/>
      </c>
    </row>
    <row r="293" spans="1:17" s="50" customFormat="1" ht="14.25" customHeight="1" x14ac:dyDescent="0.35">
      <c r="A293" s="52" t="str">
        <f>IF('Values-Valeurs'!A290="","",'Values-Valeurs'!A290)</f>
        <v/>
      </c>
      <c r="B293" s="49" t="e">
        <f>VLOOKUP(A293,Variables!$A:$D,2,FALSE)</f>
        <v>#N/A</v>
      </c>
      <c r="C293" s="59" t="e">
        <f>VLOOKUP(A293,Variables!$A:$D,3,FALSE)</f>
        <v>#N/A</v>
      </c>
      <c r="D293" s="15">
        <f>'Values-Valeurs'!B290</f>
        <v>0</v>
      </c>
      <c r="E293" s="15">
        <f>'Values-Valeurs'!C290</f>
        <v>0</v>
      </c>
      <c r="F293" s="15">
        <f>'Values-Valeurs'!D290</f>
        <v>0</v>
      </c>
      <c r="G293" s="15">
        <f>'Values-Valeurs'!E290</f>
        <v>0</v>
      </c>
      <c r="H293" s="12">
        <f t="shared" si="68"/>
        <v>0</v>
      </c>
      <c r="I293" s="12">
        <f t="shared" si="69"/>
        <v>0</v>
      </c>
      <c r="J293" s="13" t="e">
        <f t="shared" si="70"/>
        <v>#DIV/0!</v>
      </c>
      <c r="K293" s="13" t="e">
        <f t="shared" si="71"/>
        <v>#DIV/0!</v>
      </c>
      <c r="L293" s="14" t="e">
        <f>VLOOKUP(B293,'Table 6'!$A$2:$P$267,16,FALSE)</f>
        <v>#N/A</v>
      </c>
      <c r="M293" s="19" t="str">
        <f t="shared" si="66"/>
        <v/>
      </c>
      <c r="N293" s="19" t="str">
        <f t="shared" si="72"/>
        <v/>
      </c>
      <c r="O293" s="20" t="e">
        <f>HLOOKUP($Q$1,'Table 6'!$A$2:$P$267,B293,FALSE)</f>
        <v>#REF!</v>
      </c>
      <c r="P293" s="19" t="str">
        <f t="shared" si="67"/>
        <v/>
      </c>
      <c r="Q293" s="19" t="str">
        <f t="shared" si="73"/>
        <v/>
      </c>
    </row>
    <row r="294" spans="1:17" s="50" customFormat="1" ht="14.25" customHeight="1" x14ac:dyDescent="0.35">
      <c r="A294" s="52" t="str">
        <f>IF('Values-Valeurs'!A291="","",'Values-Valeurs'!A291)</f>
        <v/>
      </c>
      <c r="B294" s="49" t="e">
        <f>VLOOKUP(A294,Variables!$A:$D,2,FALSE)</f>
        <v>#N/A</v>
      </c>
      <c r="C294" s="59" t="e">
        <f>VLOOKUP(A294,Variables!$A:$D,3,FALSE)</f>
        <v>#N/A</v>
      </c>
      <c r="D294" s="15">
        <f>'Values-Valeurs'!B291</f>
        <v>0</v>
      </c>
      <c r="E294" s="15">
        <f>'Values-Valeurs'!C291</f>
        <v>0</v>
      </c>
      <c r="F294" s="15">
        <f>'Values-Valeurs'!D291</f>
        <v>0</v>
      </c>
      <c r="G294" s="15">
        <f>'Values-Valeurs'!E291</f>
        <v>0</v>
      </c>
      <c r="H294" s="12">
        <f t="shared" si="68"/>
        <v>0</v>
      </c>
      <c r="I294" s="12">
        <f t="shared" si="69"/>
        <v>0</v>
      </c>
      <c r="J294" s="13" t="e">
        <f t="shared" si="70"/>
        <v>#DIV/0!</v>
      </c>
      <c r="K294" s="13" t="e">
        <f t="shared" si="71"/>
        <v>#DIV/0!</v>
      </c>
      <c r="L294" s="14" t="e">
        <f>VLOOKUP(B294,'Table 6'!$A$2:$P$267,16,FALSE)</f>
        <v>#N/A</v>
      </c>
      <c r="M294" s="19" t="str">
        <f t="shared" si="66"/>
        <v/>
      </c>
      <c r="N294" s="19" t="str">
        <f t="shared" si="72"/>
        <v/>
      </c>
      <c r="O294" s="20" t="e">
        <f>HLOOKUP($Q$1,'Table 6'!$A$2:$P$267,B294,FALSE)</f>
        <v>#REF!</v>
      </c>
      <c r="P294" s="19" t="str">
        <f t="shared" si="67"/>
        <v/>
      </c>
      <c r="Q294" s="19" t="str">
        <f t="shared" si="73"/>
        <v/>
      </c>
    </row>
    <row r="295" spans="1:17" s="50" customFormat="1" ht="14.25" customHeight="1" x14ac:dyDescent="0.35">
      <c r="A295" s="52" t="str">
        <f>IF('Values-Valeurs'!A292="","",'Values-Valeurs'!A292)</f>
        <v/>
      </c>
      <c r="B295" s="49" t="e">
        <f>VLOOKUP(A295,Variables!$A:$D,2,FALSE)</f>
        <v>#N/A</v>
      </c>
      <c r="C295" s="59" t="e">
        <f>VLOOKUP(A295,Variables!$A:$D,3,FALSE)</f>
        <v>#N/A</v>
      </c>
      <c r="D295" s="15">
        <f>'Values-Valeurs'!B292</f>
        <v>0</v>
      </c>
      <c r="E295" s="15">
        <f>'Values-Valeurs'!C292</f>
        <v>0</v>
      </c>
      <c r="F295" s="15">
        <f>'Values-Valeurs'!D292</f>
        <v>0</v>
      </c>
      <c r="G295" s="15">
        <f>'Values-Valeurs'!E292</f>
        <v>0</v>
      </c>
      <c r="H295" s="12">
        <f t="shared" si="68"/>
        <v>0</v>
      </c>
      <c r="I295" s="12">
        <f t="shared" si="69"/>
        <v>0</v>
      </c>
      <c r="J295" s="13" t="e">
        <f t="shared" si="70"/>
        <v>#DIV/0!</v>
      </c>
      <c r="K295" s="13" t="e">
        <f t="shared" si="71"/>
        <v>#DIV/0!</v>
      </c>
      <c r="L295" s="14" t="e">
        <f>VLOOKUP(B295,'Table 6'!$A$2:$P$267,16,FALSE)</f>
        <v>#N/A</v>
      </c>
      <c r="M295" s="19" t="str">
        <f t="shared" si="66"/>
        <v/>
      </c>
      <c r="N295" s="19" t="str">
        <f t="shared" si="72"/>
        <v/>
      </c>
      <c r="O295" s="20" t="e">
        <f>HLOOKUP($Q$1,'Table 6'!$A$2:$P$267,B295,FALSE)</f>
        <v>#REF!</v>
      </c>
      <c r="P295" s="19" t="str">
        <f t="shared" si="67"/>
        <v/>
      </c>
      <c r="Q295" s="19" t="str">
        <f t="shared" si="73"/>
        <v/>
      </c>
    </row>
    <row r="296" spans="1:17" s="50" customFormat="1" ht="14.25" customHeight="1" x14ac:dyDescent="0.35">
      <c r="A296" s="52" t="str">
        <f>IF('Values-Valeurs'!A293="","",'Values-Valeurs'!A293)</f>
        <v/>
      </c>
      <c r="B296" s="49" t="e">
        <f>VLOOKUP(A296,Variables!$A:$D,2,FALSE)</f>
        <v>#N/A</v>
      </c>
      <c r="C296" s="59" t="e">
        <f>VLOOKUP(A296,Variables!$A:$D,3,FALSE)</f>
        <v>#N/A</v>
      </c>
      <c r="D296" s="15">
        <f>'Values-Valeurs'!B293</f>
        <v>0</v>
      </c>
      <c r="E296" s="15">
        <f>'Values-Valeurs'!C293</f>
        <v>0</v>
      </c>
      <c r="F296" s="15">
        <f>'Values-Valeurs'!D293</f>
        <v>0</v>
      </c>
      <c r="G296" s="15">
        <f>'Values-Valeurs'!E293</f>
        <v>0</v>
      </c>
      <c r="H296" s="12">
        <f t="shared" si="68"/>
        <v>0</v>
      </c>
      <c r="I296" s="12">
        <f t="shared" si="69"/>
        <v>0</v>
      </c>
      <c r="J296" s="13" t="e">
        <f t="shared" si="70"/>
        <v>#DIV/0!</v>
      </c>
      <c r="K296" s="13" t="e">
        <f t="shared" si="71"/>
        <v>#DIV/0!</v>
      </c>
      <c r="L296" s="14" t="e">
        <f>VLOOKUP(B296,'Table 6'!$A$2:$P$267,16,FALSE)</f>
        <v>#N/A</v>
      </c>
      <c r="M296" s="19" t="str">
        <f t="shared" si="66"/>
        <v/>
      </c>
      <c r="N296" s="19" t="str">
        <f t="shared" si="72"/>
        <v/>
      </c>
      <c r="O296" s="20" t="e">
        <f>HLOOKUP($Q$1,'Table 6'!$A$2:$P$267,B296,FALSE)</f>
        <v>#REF!</v>
      </c>
      <c r="P296" s="19" t="str">
        <f t="shared" si="67"/>
        <v/>
      </c>
      <c r="Q296" s="19" t="str">
        <f t="shared" si="73"/>
        <v/>
      </c>
    </row>
    <row r="297" spans="1:17" s="50" customFormat="1" ht="14.25" customHeight="1" x14ac:dyDescent="0.35">
      <c r="A297" s="52" t="str">
        <f>IF('Values-Valeurs'!A294="","",'Values-Valeurs'!A294)</f>
        <v/>
      </c>
      <c r="B297" s="49" t="e">
        <f>VLOOKUP(A297,Variables!$A:$D,2,FALSE)</f>
        <v>#N/A</v>
      </c>
      <c r="C297" s="59" t="e">
        <f>VLOOKUP(A297,Variables!$A:$D,3,FALSE)</f>
        <v>#N/A</v>
      </c>
      <c r="D297" s="15">
        <f>'Values-Valeurs'!B294</f>
        <v>0</v>
      </c>
      <c r="E297" s="15">
        <f>'Values-Valeurs'!C294</f>
        <v>0</v>
      </c>
      <c r="F297" s="15">
        <f>'Values-Valeurs'!D294</f>
        <v>0</v>
      </c>
      <c r="G297" s="15">
        <f>'Values-Valeurs'!E294</f>
        <v>0</v>
      </c>
      <c r="H297" s="12">
        <f t="shared" si="68"/>
        <v>0</v>
      </c>
      <c r="I297" s="12">
        <f t="shared" si="69"/>
        <v>0</v>
      </c>
      <c r="J297" s="13" t="e">
        <f t="shared" si="70"/>
        <v>#DIV/0!</v>
      </c>
      <c r="K297" s="13" t="e">
        <f t="shared" si="71"/>
        <v>#DIV/0!</v>
      </c>
      <c r="L297" s="14" t="e">
        <f>VLOOKUP(B297,'Table 6'!$A$2:$P$267,16,FALSE)</f>
        <v>#N/A</v>
      </c>
      <c r="M297" s="19" t="str">
        <f t="shared" si="66"/>
        <v/>
      </c>
      <c r="N297" s="19" t="str">
        <f t="shared" si="72"/>
        <v/>
      </c>
      <c r="O297" s="20" t="e">
        <f>HLOOKUP($Q$1,'Table 6'!$A$2:$P$267,B297,FALSE)</f>
        <v>#REF!</v>
      </c>
      <c r="P297" s="19" t="str">
        <f t="shared" si="67"/>
        <v/>
      </c>
      <c r="Q297" s="19" t="str">
        <f t="shared" si="73"/>
        <v/>
      </c>
    </row>
    <row r="298" spans="1:17" s="50" customFormat="1" ht="14.25" customHeight="1" x14ac:dyDescent="0.35">
      <c r="A298" s="52" t="str">
        <f>IF('Values-Valeurs'!A295="","",'Values-Valeurs'!A295)</f>
        <v/>
      </c>
      <c r="B298" s="49" t="e">
        <f>VLOOKUP(A298,Variables!$A:$D,2,FALSE)</f>
        <v>#N/A</v>
      </c>
      <c r="C298" s="59" t="e">
        <f>VLOOKUP(A298,Variables!$A:$D,3,FALSE)</f>
        <v>#N/A</v>
      </c>
      <c r="D298" s="15">
        <f>'Values-Valeurs'!B295</f>
        <v>0</v>
      </c>
      <c r="E298" s="15">
        <f>'Values-Valeurs'!C295</f>
        <v>0</v>
      </c>
      <c r="F298" s="15">
        <f>'Values-Valeurs'!D295</f>
        <v>0</v>
      </c>
      <c r="G298" s="15">
        <f>'Values-Valeurs'!E295</f>
        <v>0</v>
      </c>
      <c r="H298" s="12">
        <f t="shared" si="68"/>
        <v>0</v>
      </c>
      <c r="I298" s="12">
        <f t="shared" si="69"/>
        <v>0</v>
      </c>
      <c r="J298" s="13" t="e">
        <f t="shared" si="70"/>
        <v>#DIV/0!</v>
      </c>
      <c r="K298" s="13" t="e">
        <f t="shared" si="71"/>
        <v>#DIV/0!</v>
      </c>
      <c r="L298" s="14" t="e">
        <f>VLOOKUP(B298,'Table 6'!$A$2:$P$267,16,FALSE)</f>
        <v>#N/A</v>
      </c>
      <c r="M298" s="19" t="str">
        <f t="shared" si="66"/>
        <v/>
      </c>
      <c r="N298" s="19" t="str">
        <f t="shared" si="72"/>
        <v/>
      </c>
      <c r="O298" s="20" t="e">
        <f>HLOOKUP($Q$1,'Table 6'!$A$2:$P$267,B298,FALSE)</f>
        <v>#REF!</v>
      </c>
      <c r="P298" s="19" t="str">
        <f t="shared" si="67"/>
        <v/>
      </c>
      <c r="Q298" s="19" t="str">
        <f t="shared" si="73"/>
        <v/>
      </c>
    </row>
    <row r="299" spans="1:17" s="50" customFormat="1" ht="14.25" customHeight="1" x14ac:dyDescent="0.35">
      <c r="A299" s="52" t="str">
        <f>IF('Values-Valeurs'!A296="","",'Values-Valeurs'!A296)</f>
        <v/>
      </c>
      <c r="B299" s="49" t="e">
        <f>VLOOKUP(A299,Variables!$A:$D,2,FALSE)</f>
        <v>#N/A</v>
      </c>
      <c r="C299" s="59" t="e">
        <f>VLOOKUP(A299,Variables!$A:$D,3,FALSE)</f>
        <v>#N/A</v>
      </c>
      <c r="D299" s="15">
        <f>'Values-Valeurs'!B296</f>
        <v>0</v>
      </c>
      <c r="E299" s="15">
        <f>'Values-Valeurs'!C296</f>
        <v>0</v>
      </c>
      <c r="F299" s="15">
        <f>'Values-Valeurs'!D296</f>
        <v>0</v>
      </c>
      <c r="G299" s="15">
        <f>'Values-Valeurs'!E296</f>
        <v>0</v>
      </c>
      <c r="H299" s="12">
        <f t="shared" si="68"/>
        <v>0</v>
      </c>
      <c r="I299" s="12">
        <f t="shared" si="69"/>
        <v>0</v>
      </c>
      <c r="J299" s="13" t="e">
        <f t="shared" si="70"/>
        <v>#DIV/0!</v>
      </c>
      <c r="K299" s="13" t="e">
        <f t="shared" si="71"/>
        <v>#DIV/0!</v>
      </c>
      <c r="L299" s="14" t="e">
        <f>VLOOKUP(B299,'Table 6'!$A$2:$P$267,16,FALSE)</f>
        <v>#N/A</v>
      </c>
      <c r="M299" s="19" t="str">
        <f t="shared" si="66"/>
        <v/>
      </c>
      <c r="N299" s="19" t="str">
        <f t="shared" si="72"/>
        <v/>
      </c>
      <c r="O299" s="20" t="e">
        <f>HLOOKUP($Q$1,'Table 6'!$A$2:$P$267,B299,FALSE)</f>
        <v>#REF!</v>
      </c>
      <c r="P299" s="19" t="str">
        <f t="shared" si="67"/>
        <v/>
      </c>
      <c r="Q299" s="19" t="str">
        <f t="shared" si="73"/>
        <v/>
      </c>
    </row>
    <row r="300" spans="1:17" s="50" customFormat="1" ht="14.25" customHeight="1" x14ac:dyDescent="0.35">
      <c r="A300" s="52" t="str">
        <f>IF('Values-Valeurs'!A297="","",'Values-Valeurs'!A297)</f>
        <v/>
      </c>
      <c r="B300" s="49" t="e">
        <f>VLOOKUP(A300,Variables!$A:$D,2,FALSE)</f>
        <v>#N/A</v>
      </c>
      <c r="C300" s="59" t="e">
        <f>VLOOKUP(A300,Variables!$A:$D,3,FALSE)</f>
        <v>#N/A</v>
      </c>
      <c r="D300" s="15">
        <f>'Values-Valeurs'!B297</f>
        <v>0</v>
      </c>
      <c r="E300" s="15">
        <f>'Values-Valeurs'!C297</f>
        <v>0</v>
      </c>
      <c r="F300" s="15">
        <f>'Values-Valeurs'!D297</f>
        <v>0</v>
      </c>
      <c r="G300" s="15">
        <f>'Values-Valeurs'!E297</f>
        <v>0</v>
      </c>
      <c r="H300" s="12">
        <f t="shared" si="68"/>
        <v>0</v>
      </c>
      <c r="I300" s="12">
        <f t="shared" si="69"/>
        <v>0</v>
      </c>
      <c r="J300" s="13" t="e">
        <f t="shared" si="70"/>
        <v>#DIV/0!</v>
      </c>
      <c r="K300" s="13" t="e">
        <f t="shared" si="71"/>
        <v>#DIV/0!</v>
      </c>
      <c r="L300" s="14" t="e">
        <f>VLOOKUP(B300,'Table 6'!$A$2:$P$267,16,FALSE)</f>
        <v>#N/A</v>
      </c>
      <c r="M300" s="19" t="str">
        <f t="shared" si="66"/>
        <v/>
      </c>
      <c r="N300" s="19" t="str">
        <f t="shared" si="72"/>
        <v/>
      </c>
      <c r="O300" s="20" t="e">
        <f>HLOOKUP($Q$1,'Table 6'!$A$2:$P$267,B300,FALSE)</f>
        <v>#REF!</v>
      </c>
      <c r="P300" s="19" t="str">
        <f t="shared" si="67"/>
        <v/>
      </c>
      <c r="Q300" s="19" t="str">
        <f t="shared" si="73"/>
        <v/>
      </c>
    </row>
    <row r="301" spans="1:17" s="50" customFormat="1" ht="14.25" customHeight="1" x14ac:dyDescent="0.35">
      <c r="A301" s="52" t="str">
        <f>IF('Values-Valeurs'!A298="","",'Values-Valeurs'!A298)</f>
        <v/>
      </c>
      <c r="B301" s="49" t="e">
        <f>VLOOKUP(A301,Variables!$A:$D,2,FALSE)</f>
        <v>#N/A</v>
      </c>
      <c r="C301" s="59" t="e">
        <f>VLOOKUP(A301,Variables!$A:$D,3,FALSE)</f>
        <v>#N/A</v>
      </c>
      <c r="D301" s="15">
        <f>'Values-Valeurs'!B298</f>
        <v>0</v>
      </c>
      <c r="E301" s="15">
        <f>'Values-Valeurs'!C298</f>
        <v>0</v>
      </c>
      <c r="F301" s="15">
        <f>'Values-Valeurs'!D298</f>
        <v>0</v>
      </c>
      <c r="G301" s="15">
        <f>'Values-Valeurs'!E298</f>
        <v>0</v>
      </c>
      <c r="H301" s="12">
        <f t="shared" si="68"/>
        <v>0</v>
      </c>
      <c r="I301" s="12">
        <f t="shared" si="69"/>
        <v>0</v>
      </c>
      <c r="J301" s="13" t="e">
        <f t="shared" si="70"/>
        <v>#DIV/0!</v>
      </c>
      <c r="K301" s="13" t="e">
        <f t="shared" si="71"/>
        <v>#DIV/0!</v>
      </c>
      <c r="L301" s="14" t="e">
        <f>VLOOKUP(B301,'Table 6'!$A$2:$P$267,16,FALSE)</f>
        <v>#N/A</v>
      </c>
      <c r="M301" s="19" t="str">
        <f t="shared" si="66"/>
        <v/>
      </c>
      <c r="N301" s="19" t="str">
        <f t="shared" si="72"/>
        <v/>
      </c>
      <c r="O301" s="20" t="e">
        <f>HLOOKUP($Q$1,'Table 6'!$A$2:$P$267,B301,FALSE)</f>
        <v>#REF!</v>
      </c>
      <c r="P301" s="19" t="str">
        <f t="shared" si="67"/>
        <v/>
      </c>
      <c r="Q301" s="19" t="str">
        <f t="shared" si="73"/>
        <v/>
      </c>
    </row>
    <row r="302" spans="1:17" s="50" customFormat="1" ht="14.25" customHeight="1" x14ac:dyDescent="0.35">
      <c r="A302" s="52" t="str">
        <f>IF('Values-Valeurs'!A299="","",'Values-Valeurs'!A299)</f>
        <v/>
      </c>
      <c r="B302" s="49" t="e">
        <f>VLOOKUP(A302,Variables!$A:$D,2,FALSE)</f>
        <v>#N/A</v>
      </c>
      <c r="C302" s="59" t="e">
        <f>VLOOKUP(A302,Variables!$A:$D,3,FALSE)</f>
        <v>#N/A</v>
      </c>
      <c r="D302" s="15">
        <f>'Values-Valeurs'!B299</f>
        <v>0</v>
      </c>
      <c r="E302" s="15">
        <f>'Values-Valeurs'!C299</f>
        <v>0</v>
      </c>
      <c r="F302" s="15">
        <f>'Values-Valeurs'!D299</f>
        <v>0</v>
      </c>
      <c r="G302" s="15">
        <f>'Values-Valeurs'!E299</f>
        <v>0</v>
      </c>
      <c r="H302" s="12">
        <f t="shared" si="68"/>
        <v>0</v>
      </c>
      <c r="I302" s="12">
        <f t="shared" si="69"/>
        <v>0</v>
      </c>
      <c r="J302" s="13" t="e">
        <f t="shared" si="70"/>
        <v>#DIV/0!</v>
      </c>
      <c r="K302" s="13" t="e">
        <f t="shared" si="71"/>
        <v>#DIV/0!</v>
      </c>
      <c r="L302" s="14" t="e">
        <f>VLOOKUP(B302,'Table 6'!$A$2:$P$267,16,FALSE)</f>
        <v>#N/A</v>
      </c>
      <c r="M302" s="19" t="str">
        <f t="shared" si="66"/>
        <v/>
      </c>
      <c r="N302" s="19" t="str">
        <f t="shared" si="72"/>
        <v/>
      </c>
      <c r="O302" s="20" t="e">
        <f>HLOOKUP($Q$1,'Table 6'!$A$2:$P$267,B302,FALSE)</f>
        <v>#REF!</v>
      </c>
      <c r="P302" s="19" t="str">
        <f t="shared" si="67"/>
        <v/>
      </c>
      <c r="Q302" s="19" t="str">
        <f t="shared" si="73"/>
        <v/>
      </c>
    </row>
    <row r="303" spans="1:17" s="50" customFormat="1" ht="14.25" customHeight="1" x14ac:dyDescent="0.35">
      <c r="A303" s="52" t="str">
        <f>IF('Values-Valeurs'!A300="","",'Values-Valeurs'!A300)</f>
        <v/>
      </c>
      <c r="B303" s="49" t="e">
        <f>VLOOKUP(A303,Variables!$A:$D,2,FALSE)</f>
        <v>#N/A</v>
      </c>
      <c r="C303" s="59" t="e">
        <f>VLOOKUP(A303,Variables!$A:$D,3,FALSE)</f>
        <v>#N/A</v>
      </c>
      <c r="D303" s="15">
        <f>'Values-Valeurs'!B300</f>
        <v>0</v>
      </c>
      <c r="E303" s="15">
        <f>'Values-Valeurs'!C300</f>
        <v>0</v>
      </c>
      <c r="F303" s="15">
        <f>'Values-Valeurs'!D300</f>
        <v>0</v>
      </c>
      <c r="G303" s="15">
        <f>'Values-Valeurs'!E300</f>
        <v>0</v>
      </c>
      <c r="H303" s="12">
        <f t="shared" si="68"/>
        <v>0</v>
      </c>
      <c r="I303" s="12">
        <f t="shared" si="69"/>
        <v>0</v>
      </c>
      <c r="J303" s="13" t="e">
        <f t="shared" si="70"/>
        <v>#DIV/0!</v>
      </c>
      <c r="K303" s="13" t="e">
        <f t="shared" si="71"/>
        <v>#DIV/0!</v>
      </c>
      <c r="L303" s="14" t="e">
        <f>VLOOKUP(B303,'Table 6'!$A$2:$P$267,16,FALSE)</f>
        <v>#N/A</v>
      </c>
      <c r="M303" s="19" t="str">
        <f t="shared" si="66"/>
        <v/>
      </c>
      <c r="N303" s="19" t="str">
        <f t="shared" si="72"/>
        <v/>
      </c>
      <c r="O303" s="20" t="e">
        <f>HLOOKUP($Q$1,'Table 6'!$A$2:$P$267,B303,FALSE)</f>
        <v>#REF!</v>
      </c>
      <c r="P303" s="19" t="str">
        <f t="shared" si="67"/>
        <v/>
      </c>
      <c r="Q303" s="19" t="str">
        <f t="shared" si="73"/>
        <v/>
      </c>
    </row>
    <row r="304" spans="1:17" s="50" customFormat="1" ht="14.25" customHeight="1" x14ac:dyDescent="0.35">
      <c r="A304" s="52" t="str">
        <f>IF('Values-Valeurs'!A301="","",'Values-Valeurs'!A301)</f>
        <v/>
      </c>
      <c r="B304" s="49" t="e">
        <f>VLOOKUP(A304,Variables!$A:$D,2,FALSE)</f>
        <v>#N/A</v>
      </c>
      <c r="C304" s="59" t="e">
        <f>VLOOKUP(A304,Variables!$A:$D,3,FALSE)</f>
        <v>#N/A</v>
      </c>
      <c r="D304" s="15">
        <f>'Values-Valeurs'!B301</f>
        <v>0</v>
      </c>
      <c r="E304" s="15">
        <f>'Values-Valeurs'!C301</f>
        <v>0</v>
      </c>
      <c r="F304" s="15">
        <f>'Values-Valeurs'!D301</f>
        <v>0</v>
      </c>
      <c r="G304" s="15">
        <f>'Values-Valeurs'!E301</f>
        <v>0</v>
      </c>
      <c r="H304" s="12">
        <f t="shared" si="68"/>
        <v>0</v>
      </c>
      <c r="I304" s="12">
        <f t="shared" si="69"/>
        <v>0</v>
      </c>
      <c r="J304" s="13" t="e">
        <f t="shared" si="70"/>
        <v>#DIV/0!</v>
      </c>
      <c r="K304" s="13" t="e">
        <f t="shared" si="71"/>
        <v>#DIV/0!</v>
      </c>
      <c r="L304" s="14" t="e">
        <f>VLOOKUP(B304,'Table 6'!$A$2:$P$267,16,FALSE)</f>
        <v>#N/A</v>
      </c>
      <c r="M304" s="19" t="str">
        <f t="shared" si="66"/>
        <v/>
      </c>
      <c r="N304" s="19" t="str">
        <f t="shared" si="72"/>
        <v/>
      </c>
      <c r="O304" s="20" t="e">
        <f>HLOOKUP($Q$1,'Table 6'!$A$2:$P$267,B304,FALSE)</f>
        <v>#REF!</v>
      </c>
      <c r="P304" s="19" t="str">
        <f t="shared" si="67"/>
        <v/>
      </c>
      <c r="Q304" s="19" t="str">
        <f t="shared" si="73"/>
        <v/>
      </c>
    </row>
    <row r="305" spans="1:17" s="50" customFormat="1" ht="14.25" customHeight="1" x14ac:dyDescent="0.35">
      <c r="A305" s="52" t="str">
        <f>IF('Values-Valeurs'!A302="","",'Values-Valeurs'!A302)</f>
        <v/>
      </c>
      <c r="B305" s="49" t="e">
        <f>VLOOKUP(A305,Variables!$A:$D,2,FALSE)</f>
        <v>#N/A</v>
      </c>
      <c r="C305" s="59" t="e">
        <f>VLOOKUP(A305,Variables!$A:$D,3,FALSE)</f>
        <v>#N/A</v>
      </c>
      <c r="D305" s="15">
        <f>'Values-Valeurs'!B302</f>
        <v>0</v>
      </c>
      <c r="E305" s="15">
        <f>'Values-Valeurs'!C302</f>
        <v>0</v>
      </c>
      <c r="F305" s="15">
        <f>'Values-Valeurs'!D302</f>
        <v>0</v>
      </c>
      <c r="G305" s="15">
        <f>'Values-Valeurs'!E302</f>
        <v>0</v>
      </c>
      <c r="H305" s="12">
        <f t="shared" si="68"/>
        <v>0</v>
      </c>
      <c r="I305" s="12">
        <f t="shared" si="69"/>
        <v>0</v>
      </c>
      <c r="J305" s="13" t="e">
        <f t="shared" si="70"/>
        <v>#DIV/0!</v>
      </c>
      <c r="K305" s="13" t="e">
        <f t="shared" si="71"/>
        <v>#DIV/0!</v>
      </c>
      <c r="L305" s="14" t="e">
        <f>VLOOKUP(B305,'Table 6'!$A$2:$P$267,16,FALSE)</f>
        <v>#N/A</v>
      </c>
      <c r="M305" s="19" t="str">
        <f t="shared" si="66"/>
        <v/>
      </c>
      <c r="N305" s="19" t="str">
        <f t="shared" si="72"/>
        <v/>
      </c>
      <c r="O305" s="20" t="e">
        <f>HLOOKUP($Q$1,'Table 6'!$A$2:$P$267,B305,FALSE)</f>
        <v>#REF!</v>
      </c>
      <c r="P305" s="19" t="str">
        <f t="shared" si="67"/>
        <v/>
      </c>
      <c r="Q305" s="19" t="str">
        <f t="shared" si="73"/>
        <v/>
      </c>
    </row>
    <row r="306" spans="1:17" s="50" customFormat="1" ht="14.25" customHeight="1" x14ac:dyDescent="0.35">
      <c r="A306" s="52" t="str">
        <f>IF('Values-Valeurs'!A303="","",'Values-Valeurs'!A303)</f>
        <v/>
      </c>
      <c r="B306" s="49" t="e">
        <f>VLOOKUP(A306,Variables!$A:$D,2,FALSE)</f>
        <v>#N/A</v>
      </c>
      <c r="C306" s="59" t="e">
        <f>VLOOKUP(A306,Variables!$A:$D,3,FALSE)</f>
        <v>#N/A</v>
      </c>
      <c r="D306" s="15">
        <f>'Values-Valeurs'!B303</f>
        <v>0</v>
      </c>
      <c r="E306" s="15">
        <f>'Values-Valeurs'!C303</f>
        <v>0</v>
      </c>
      <c r="F306" s="15">
        <f>'Values-Valeurs'!D303</f>
        <v>0</v>
      </c>
      <c r="G306" s="15">
        <f>'Values-Valeurs'!E303</f>
        <v>0</v>
      </c>
      <c r="H306" s="12">
        <f t="shared" si="68"/>
        <v>0</v>
      </c>
      <c r="I306" s="12">
        <f t="shared" si="69"/>
        <v>0</v>
      </c>
      <c r="J306" s="13" t="e">
        <f t="shared" si="70"/>
        <v>#DIV/0!</v>
      </c>
      <c r="K306" s="13" t="e">
        <f t="shared" si="71"/>
        <v>#DIV/0!</v>
      </c>
      <c r="L306" s="14" t="e">
        <f>VLOOKUP(B306,'Table 6'!$A$2:$P$267,16,FALSE)</f>
        <v>#N/A</v>
      </c>
      <c r="M306" s="19" t="str">
        <f t="shared" si="66"/>
        <v/>
      </c>
      <c r="N306" s="19" t="str">
        <f t="shared" si="72"/>
        <v/>
      </c>
      <c r="O306" s="20" t="e">
        <f>HLOOKUP($Q$1,'Table 6'!$A$2:$P$267,B306,FALSE)</f>
        <v>#REF!</v>
      </c>
      <c r="P306" s="19" t="str">
        <f t="shared" si="67"/>
        <v/>
      </c>
      <c r="Q306" s="19" t="str">
        <f t="shared" si="73"/>
        <v/>
      </c>
    </row>
    <row r="307" spans="1:17" s="50" customFormat="1" ht="14.25" customHeight="1" x14ac:dyDescent="0.35">
      <c r="A307" s="52" t="str">
        <f>IF('Values-Valeurs'!A304="","",'Values-Valeurs'!A304)</f>
        <v/>
      </c>
      <c r="B307" s="49" t="e">
        <f>VLOOKUP(A307,Variables!$A:$D,2,FALSE)</f>
        <v>#N/A</v>
      </c>
      <c r="C307" s="59" t="e">
        <f>VLOOKUP(A307,Variables!$A:$D,3,FALSE)</f>
        <v>#N/A</v>
      </c>
      <c r="D307" s="15">
        <f>'Values-Valeurs'!B304</f>
        <v>0</v>
      </c>
      <c r="E307" s="15">
        <f>'Values-Valeurs'!C304</f>
        <v>0</v>
      </c>
      <c r="F307" s="15">
        <f>'Values-Valeurs'!D304</f>
        <v>0</v>
      </c>
      <c r="G307" s="15">
        <f>'Values-Valeurs'!E304</f>
        <v>0</v>
      </c>
      <c r="H307" s="12">
        <f t="shared" si="68"/>
        <v>0</v>
      </c>
      <c r="I307" s="12">
        <f t="shared" si="69"/>
        <v>0</v>
      </c>
      <c r="J307" s="13" t="e">
        <f t="shared" si="70"/>
        <v>#DIV/0!</v>
      </c>
      <c r="K307" s="13" t="e">
        <f t="shared" si="71"/>
        <v>#DIV/0!</v>
      </c>
      <c r="L307" s="14" t="e">
        <f>VLOOKUP(B307,'Table 6'!$A$2:$P$267,16,FALSE)</f>
        <v>#N/A</v>
      </c>
      <c r="M307" s="19" t="str">
        <f t="shared" si="66"/>
        <v/>
      </c>
      <c r="N307" s="19" t="str">
        <f t="shared" si="72"/>
        <v/>
      </c>
      <c r="O307" s="20" t="e">
        <f>HLOOKUP($Q$1,'Table 6'!$A$2:$P$267,B307,FALSE)</f>
        <v>#REF!</v>
      </c>
      <c r="P307" s="19" t="str">
        <f t="shared" si="67"/>
        <v/>
      </c>
      <c r="Q307" s="19" t="str">
        <f t="shared" si="73"/>
        <v/>
      </c>
    </row>
    <row r="308" spans="1:17" s="50" customFormat="1" ht="14.25" customHeight="1" x14ac:dyDescent="0.35">
      <c r="A308" s="52" t="str">
        <f>IF('Values-Valeurs'!A305="","",'Values-Valeurs'!A305)</f>
        <v/>
      </c>
      <c r="B308" s="49" t="e">
        <f>VLOOKUP(A308,Variables!$A:$D,2,FALSE)</f>
        <v>#N/A</v>
      </c>
      <c r="C308" s="59" t="e">
        <f>VLOOKUP(A308,Variables!$A:$D,3,FALSE)</f>
        <v>#N/A</v>
      </c>
      <c r="D308" s="15">
        <f>'Values-Valeurs'!B305</f>
        <v>0</v>
      </c>
      <c r="E308" s="15">
        <f>'Values-Valeurs'!C305</f>
        <v>0</v>
      </c>
      <c r="F308" s="15">
        <f>'Values-Valeurs'!D305</f>
        <v>0</v>
      </c>
      <c r="G308" s="15">
        <f>'Values-Valeurs'!E305</f>
        <v>0</v>
      </c>
      <c r="H308" s="12">
        <f t="shared" si="68"/>
        <v>0</v>
      </c>
      <c r="I308" s="12">
        <f t="shared" si="69"/>
        <v>0</v>
      </c>
      <c r="J308" s="13" t="e">
        <f t="shared" si="70"/>
        <v>#DIV/0!</v>
      </c>
      <c r="K308" s="13" t="e">
        <f t="shared" si="71"/>
        <v>#DIV/0!</v>
      </c>
      <c r="L308" s="14" t="e">
        <f>VLOOKUP(B308,'Table 6'!$A$2:$P$267,16,FALSE)</f>
        <v>#N/A</v>
      </c>
      <c r="M308" s="19" t="str">
        <f t="shared" si="66"/>
        <v/>
      </c>
      <c r="N308" s="19" t="str">
        <f t="shared" si="72"/>
        <v/>
      </c>
      <c r="O308" s="20" t="e">
        <f>HLOOKUP($Q$1,'Table 6'!$A$2:$P$267,B308,FALSE)</f>
        <v>#REF!</v>
      </c>
      <c r="P308" s="19" t="str">
        <f t="shared" si="67"/>
        <v/>
      </c>
      <c r="Q308" s="19" t="str">
        <f t="shared" si="73"/>
        <v/>
      </c>
    </row>
    <row r="309" spans="1:17" s="50" customFormat="1" ht="14.25" customHeight="1" x14ac:dyDescent="0.35">
      <c r="A309" s="52" t="str">
        <f>IF('Values-Valeurs'!A306="","",'Values-Valeurs'!A306)</f>
        <v/>
      </c>
      <c r="B309" s="49" t="e">
        <f>VLOOKUP(A309,Variables!$A:$D,2,FALSE)</f>
        <v>#N/A</v>
      </c>
      <c r="C309" s="59" t="e">
        <f>VLOOKUP(A309,Variables!$A:$D,3,FALSE)</f>
        <v>#N/A</v>
      </c>
      <c r="D309" s="15">
        <f>'Values-Valeurs'!B306</f>
        <v>0</v>
      </c>
      <c r="E309" s="15">
        <f>'Values-Valeurs'!C306</f>
        <v>0</v>
      </c>
      <c r="F309" s="15">
        <f>'Values-Valeurs'!D306</f>
        <v>0</v>
      </c>
      <c r="G309" s="15">
        <f>'Values-Valeurs'!E306</f>
        <v>0</v>
      </c>
      <c r="H309" s="12">
        <f t="shared" si="68"/>
        <v>0</v>
      </c>
      <c r="I309" s="12">
        <f t="shared" si="69"/>
        <v>0</v>
      </c>
      <c r="J309" s="13" t="e">
        <f t="shared" si="70"/>
        <v>#DIV/0!</v>
      </c>
      <c r="K309" s="13" t="e">
        <f t="shared" si="71"/>
        <v>#DIV/0!</v>
      </c>
      <c r="L309" s="14" t="e">
        <f>VLOOKUP(B309,'Table 6'!$A$2:$P$267,16,FALSE)</f>
        <v>#N/A</v>
      </c>
      <c r="M309" s="19" t="str">
        <f t="shared" si="66"/>
        <v/>
      </c>
      <c r="N309" s="19" t="str">
        <f t="shared" si="72"/>
        <v/>
      </c>
      <c r="O309" s="20" t="e">
        <f>HLOOKUP($Q$1,'Table 6'!$A$2:$P$267,B309,FALSE)</f>
        <v>#REF!</v>
      </c>
      <c r="P309" s="19" t="str">
        <f t="shared" si="67"/>
        <v/>
      </c>
      <c r="Q309" s="19" t="str">
        <f t="shared" si="73"/>
        <v/>
      </c>
    </row>
    <row r="310" spans="1:17" s="50" customFormat="1" ht="14.25" customHeight="1" x14ac:dyDescent="0.35">
      <c r="A310" s="52" t="str">
        <f>IF('Values-Valeurs'!A307="","",'Values-Valeurs'!A307)</f>
        <v/>
      </c>
      <c r="B310" s="49" t="e">
        <f>VLOOKUP(A310,Variables!$A:$D,2,FALSE)</f>
        <v>#N/A</v>
      </c>
      <c r="C310" s="59" t="e">
        <f>VLOOKUP(A310,Variables!$A:$D,3,FALSE)</f>
        <v>#N/A</v>
      </c>
      <c r="D310" s="15">
        <f>'Values-Valeurs'!B307</f>
        <v>0</v>
      </c>
      <c r="E310" s="15">
        <f>'Values-Valeurs'!C307</f>
        <v>0</v>
      </c>
      <c r="F310" s="15">
        <f>'Values-Valeurs'!D307</f>
        <v>0</v>
      </c>
      <c r="G310" s="15">
        <f>'Values-Valeurs'!E307</f>
        <v>0</v>
      </c>
      <c r="H310" s="12">
        <f t="shared" si="68"/>
        <v>0</v>
      </c>
      <c r="I310" s="12">
        <f t="shared" si="69"/>
        <v>0</v>
      </c>
      <c r="J310" s="13" t="e">
        <f t="shared" si="70"/>
        <v>#DIV/0!</v>
      </c>
      <c r="K310" s="13" t="e">
        <f t="shared" si="71"/>
        <v>#DIV/0!</v>
      </c>
      <c r="L310" s="14" t="e">
        <f>VLOOKUP(B310,'Table 6'!$A$2:$P$267,16,FALSE)</f>
        <v>#N/A</v>
      </c>
      <c r="M310" s="19" t="str">
        <f t="shared" si="66"/>
        <v/>
      </c>
      <c r="N310" s="19" t="str">
        <f t="shared" si="72"/>
        <v/>
      </c>
      <c r="O310" s="20" t="e">
        <f>HLOOKUP($Q$1,'Table 6'!$A$2:$P$267,B310,FALSE)</f>
        <v>#REF!</v>
      </c>
      <c r="P310" s="19" t="str">
        <f t="shared" si="67"/>
        <v/>
      </c>
      <c r="Q310" s="19" t="str">
        <f t="shared" si="73"/>
        <v/>
      </c>
    </row>
    <row r="311" spans="1:17" s="50" customFormat="1" ht="14.25" customHeight="1" x14ac:dyDescent="0.35">
      <c r="A311" s="52" t="str">
        <f>IF('Values-Valeurs'!A308="","",'Values-Valeurs'!A308)</f>
        <v/>
      </c>
      <c r="B311" s="49" t="e">
        <f>VLOOKUP(A311,Variables!$A:$D,2,FALSE)</f>
        <v>#N/A</v>
      </c>
      <c r="C311" s="59" t="e">
        <f>VLOOKUP(A311,Variables!$A:$D,3,FALSE)</f>
        <v>#N/A</v>
      </c>
      <c r="D311" s="15">
        <f>'Values-Valeurs'!B308</f>
        <v>0</v>
      </c>
      <c r="E311" s="15">
        <f>'Values-Valeurs'!C308</f>
        <v>0</v>
      </c>
      <c r="F311" s="15">
        <f>'Values-Valeurs'!D308</f>
        <v>0</v>
      </c>
      <c r="G311" s="15">
        <f>'Values-Valeurs'!E308</f>
        <v>0</v>
      </c>
      <c r="H311" s="12">
        <f t="shared" si="68"/>
        <v>0</v>
      </c>
      <c r="I311" s="12">
        <f t="shared" si="69"/>
        <v>0</v>
      </c>
      <c r="J311" s="13" t="e">
        <f t="shared" si="70"/>
        <v>#DIV/0!</v>
      </c>
      <c r="K311" s="13" t="e">
        <f t="shared" si="71"/>
        <v>#DIV/0!</v>
      </c>
      <c r="L311" s="14" t="e">
        <f>VLOOKUP(B311,'Table 6'!$A$2:$P$267,16,FALSE)</f>
        <v>#N/A</v>
      </c>
      <c r="M311" s="19" t="str">
        <f t="shared" si="66"/>
        <v/>
      </c>
      <c r="N311" s="19" t="str">
        <f t="shared" si="72"/>
        <v/>
      </c>
      <c r="O311" s="20" t="e">
        <f>HLOOKUP($Q$1,'Table 6'!$A$2:$P$267,B311,FALSE)</f>
        <v>#REF!</v>
      </c>
      <c r="P311" s="19" t="str">
        <f t="shared" si="67"/>
        <v/>
      </c>
      <c r="Q311" s="19" t="str">
        <f t="shared" si="73"/>
        <v/>
      </c>
    </row>
    <row r="312" spans="1:17" s="50" customFormat="1" ht="14.25" customHeight="1" x14ac:dyDescent="0.35">
      <c r="A312" s="52" t="str">
        <f>IF('Values-Valeurs'!A309="","",'Values-Valeurs'!A309)</f>
        <v/>
      </c>
      <c r="B312" s="49" t="e">
        <f>VLOOKUP(A312,Variables!$A:$D,2,FALSE)</f>
        <v>#N/A</v>
      </c>
      <c r="C312" s="59" t="e">
        <f>VLOOKUP(A312,Variables!$A:$D,3,FALSE)</f>
        <v>#N/A</v>
      </c>
      <c r="D312" s="15">
        <f>'Values-Valeurs'!B309</f>
        <v>0</v>
      </c>
      <c r="E312" s="15">
        <f>'Values-Valeurs'!C309</f>
        <v>0</v>
      </c>
      <c r="F312" s="15">
        <f>'Values-Valeurs'!D309</f>
        <v>0</v>
      </c>
      <c r="G312" s="15">
        <f>'Values-Valeurs'!E309</f>
        <v>0</v>
      </c>
      <c r="H312" s="12">
        <f t="shared" si="68"/>
        <v>0</v>
      </c>
      <c r="I312" s="12">
        <f t="shared" si="69"/>
        <v>0</v>
      </c>
      <c r="J312" s="13" t="e">
        <f t="shared" si="70"/>
        <v>#DIV/0!</v>
      </c>
      <c r="K312" s="13" t="e">
        <f t="shared" si="71"/>
        <v>#DIV/0!</v>
      </c>
      <c r="L312" s="14" t="e">
        <f>VLOOKUP(B312,'Table 6'!$A$2:$P$267,16,FALSE)</f>
        <v>#N/A</v>
      </c>
      <c r="M312" s="19" t="str">
        <f t="shared" si="66"/>
        <v/>
      </c>
      <c r="N312" s="19" t="str">
        <f t="shared" si="72"/>
        <v/>
      </c>
      <c r="O312" s="20" t="e">
        <f>HLOOKUP($Q$1,'Table 6'!$A$2:$P$267,B312,FALSE)</f>
        <v>#REF!</v>
      </c>
      <c r="P312" s="19" t="str">
        <f t="shared" si="67"/>
        <v/>
      </c>
      <c r="Q312" s="19" t="str">
        <f t="shared" si="73"/>
        <v/>
      </c>
    </row>
    <row r="313" spans="1:17" s="50" customFormat="1" ht="14.25" customHeight="1" x14ac:dyDescent="0.35">
      <c r="A313" s="52" t="str">
        <f>IF('Values-Valeurs'!A310="","",'Values-Valeurs'!A310)</f>
        <v/>
      </c>
      <c r="B313" s="49" t="e">
        <f>VLOOKUP(A313,Variables!$A:$D,2,FALSE)</f>
        <v>#N/A</v>
      </c>
      <c r="C313" s="59" t="e">
        <f>VLOOKUP(A313,Variables!$A:$D,3,FALSE)</f>
        <v>#N/A</v>
      </c>
      <c r="D313" s="15">
        <f>'Values-Valeurs'!B310</f>
        <v>0</v>
      </c>
      <c r="E313" s="15">
        <f>'Values-Valeurs'!C310</f>
        <v>0</v>
      </c>
      <c r="F313" s="15">
        <f>'Values-Valeurs'!D310</f>
        <v>0</v>
      </c>
      <c r="G313" s="15">
        <f>'Values-Valeurs'!E310</f>
        <v>0</v>
      </c>
      <c r="H313" s="12">
        <f t="shared" si="68"/>
        <v>0</v>
      </c>
      <c r="I313" s="12">
        <f t="shared" si="69"/>
        <v>0</v>
      </c>
      <c r="J313" s="13" t="e">
        <f t="shared" si="70"/>
        <v>#DIV/0!</v>
      </c>
      <c r="K313" s="13" t="e">
        <f t="shared" si="71"/>
        <v>#DIV/0!</v>
      </c>
      <c r="L313" s="14" t="e">
        <f>VLOOKUP(B313,'Table 6'!$A$2:$P$267,16,FALSE)</f>
        <v>#N/A</v>
      </c>
      <c r="M313" s="19" t="str">
        <f t="shared" si="66"/>
        <v/>
      </c>
      <c r="N313" s="19" t="str">
        <f t="shared" si="72"/>
        <v/>
      </c>
      <c r="O313" s="20" t="e">
        <f>HLOOKUP($Q$1,'Table 6'!$A$2:$P$267,B313,FALSE)</f>
        <v>#REF!</v>
      </c>
      <c r="P313" s="19" t="str">
        <f t="shared" si="67"/>
        <v/>
      </c>
      <c r="Q313" s="19" t="str">
        <f t="shared" si="73"/>
        <v/>
      </c>
    </row>
    <row r="314" spans="1:17" s="50" customFormat="1" ht="14.25" customHeight="1" x14ac:dyDescent="0.35">
      <c r="A314" s="52" t="str">
        <f>IF('Values-Valeurs'!A311="","",'Values-Valeurs'!A311)</f>
        <v/>
      </c>
      <c r="B314" s="49" t="e">
        <f>VLOOKUP(A314,Variables!$A:$D,2,FALSE)</f>
        <v>#N/A</v>
      </c>
      <c r="C314" s="59" t="e">
        <f>VLOOKUP(A314,Variables!$A:$D,3,FALSE)</f>
        <v>#N/A</v>
      </c>
      <c r="D314" s="15">
        <f>'Values-Valeurs'!B311</f>
        <v>0</v>
      </c>
      <c r="E314" s="15">
        <f>'Values-Valeurs'!C311</f>
        <v>0</v>
      </c>
      <c r="F314" s="15">
        <f>'Values-Valeurs'!D311</f>
        <v>0</v>
      </c>
      <c r="G314" s="15">
        <f>'Values-Valeurs'!E311</f>
        <v>0</v>
      </c>
      <c r="H314" s="12">
        <f t="shared" si="68"/>
        <v>0</v>
      </c>
      <c r="I314" s="12">
        <f t="shared" si="69"/>
        <v>0</v>
      </c>
      <c r="J314" s="13" t="e">
        <f t="shared" si="70"/>
        <v>#DIV/0!</v>
      </c>
      <c r="K314" s="13" t="e">
        <f t="shared" si="71"/>
        <v>#DIV/0!</v>
      </c>
      <c r="L314" s="14" t="e">
        <f>VLOOKUP(B314,'Table 6'!$A$2:$P$267,16,FALSE)</f>
        <v>#N/A</v>
      </c>
      <c r="M314" s="19" t="str">
        <f t="shared" si="66"/>
        <v/>
      </c>
      <c r="N314" s="19" t="str">
        <f t="shared" si="72"/>
        <v/>
      </c>
      <c r="O314" s="20" t="e">
        <f>HLOOKUP($Q$1,'Table 6'!$A$2:$P$267,B314,FALSE)</f>
        <v>#REF!</v>
      </c>
      <c r="P314" s="19" t="str">
        <f t="shared" si="67"/>
        <v/>
      </c>
      <c r="Q314" s="19" t="str">
        <f t="shared" si="73"/>
        <v/>
      </c>
    </row>
    <row r="315" spans="1:17" s="50" customFormat="1" ht="14.25" customHeight="1" x14ac:dyDescent="0.35">
      <c r="A315" s="52" t="str">
        <f>IF('Values-Valeurs'!A312="","",'Values-Valeurs'!A312)</f>
        <v/>
      </c>
      <c r="B315" s="49" t="e">
        <f>VLOOKUP(A315,Variables!$A:$D,2,FALSE)</f>
        <v>#N/A</v>
      </c>
      <c r="C315" s="59" t="e">
        <f>VLOOKUP(A315,Variables!$A:$D,3,FALSE)</f>
        <v>#N/A</v>
      </c>
      <c r="D315" s="15">
        <f>'Values-Valeurs'!B312</f>
        <v>0</v>
      </c>
      <c r="E315" s="15">
        <f>'Values-Valeurs'!C312</f>
        <v>0</v>
      </c>
      <c r="F315" s="15">
        <f>'Values-Valeurs'!D312</f>
        <v>0</v>
      </c>
      <c r="G315" s="15">
        <f>'Values-Valeurs'!E312</f>
        <v>0</v>
      </c>
      <c r="H315" s="12">
        <f t="shared" si="68"/>
        <v>0</v>
      </c>
      <c r="I315" s="12">
        <f t="shared" si="69"/>
        <v>0</v>
      </c>
      <c r="J315" s="13" t="e">
        <f t="shared" si="70"/>
        <v>#DIV/0!</v>
      </c>
      <c r="K315" s="13" t="e">
        <f t="shared" si="71"/>
        <v>#DIV/0!</v>
      </c>
      <c r="L315" s="14" t="e">
        <f>VLOOKUP(B315,'Table 6'!$A$2:$P$267,16,FALSE)</f>
        <v>#N/A</v>
      </c>
      <c r="M315" s="19" t="str">
        <f t="shared" si="66"/>
        <v/>
      </c>
      <c r="N315" s="19" t="str">
        <f t="shared" si="72"/>
        <v/>
      </c>
      <c r="O315" s="20" t="e">
        <f>HLOOKUP($Q$1,'Table 6'!$A$2:$P$267,B315,FALSE)</f>
        <v>#REF!</v>
      </c>
      <c r="P315" s="19" t="str">
        <f t="shared" si="67"/>
        <v/>
      </c>
      <c r="Q315" s="19" t="str">
        <f t="shared" si="73"/>
        <v/>
      </c>
    </row>
    <row r="316" spans="1:17" s="50" customFormat="1" ht="14.25" customHeight="1" x14ac:dyDescent="0.35">
      <c r="A316" s="52" t="str">
        <f>IF('Values-Valeurs'!A313="","",'Values-Valeurs'!A313)</f>
        <v/>
      </c>
      <c r="B316" s="49" t="e">
        <f>VLOOKUP(A316,Variables!$A:$D,2,FALSE)</f>
        <v>#N/A</v>
      </c>
      <c r="C316" s="59" t="e">
        <f>VLOOKUP(A316,Variables!$A:$D,3,FALSE)</f>
        <v>#N/A</v>
      </c>
      <c r="D316" s="15">
        <f>'Values-Valeurs'!B313</f>
        <v>0</v>
      </c>
      <c r="E316" s="15">
        <f>'Values-Valeurs'!C313</f>
        <v>0</v>
      </c>
      <c r="F316" s="15">
        <f>'Values-Valeurs'!D313</f>
        <v>0</v>
      </c>
      <c r="G316" s="15">
        <f>'Values-Valeurs'!E313</f>
        <v>0</v>
      </c>
      <c r="H316" s="12">
        <f t="shared" si="68"/>
        <v>0</v>
      </c>
      <c r="I316" s="12">
        <f t="shared" si="69"/>
        <v>0</v>
      </c>
      <c r="J316" s="13" t="e">
        <f t="shared" si="70"/>
        <v>#DIV/0!</v>
      </c>
      <c r="K316" s="13" t="e">
        <f t="shared" si="71"/>
        <v>#DIV/0!</v>
      </c>
      <c r="L316" s="14" t="e">
        <f>VLOOKUP(B316,'Table 6'!$A$2:$P$267,16,FALSE)</f>
        <v>#N/A</v>
      </c>
      <c r="M316" s="19" t="str">
        <f t="shared" si="66"/>
        <v/>
      </c>
      <c r="N316" s="19" t="str">
        <f t="shared" si="72"/>
        <v/>
      </c>
      <c r="O316" s="20" t="e">
        <f>HLOOKUP($Q$1,'Table 6'!$A$2:$P$267,B316,FALSE)</f>
        <v>#REF!</v>
      </c>
      <c r="P316" s="19" t="str">
        <f t="shared" si="67"/>
        <v/>
      </c>
      <c r="Q316" s="19" t="str">
        <f t="shared" si="73"/>
        <v/>
      </c>
    </row>
    <row r="317" spans="1:17" s="50" customFormat="1" ht="14.25" customHeight="1" x14ac:dyDescent="0.35">
      <c r="A317" s="52" t="str">
        <f>IF('Values-Valeurs'!A314="","",'Values-Valeurs'!A314)</f>
        <v/>
      </c>
      <c r="B317" s="49" t="e">
        <f>VLOOKUP(A317,Variables!$A:$D,2,FALSE)</f>
        <v>#N/A</v>
      </c>
      <c r="C317" s="59" t="e">
        <f>VLOOKUP(A317,Variables!$A:$D,3,FALSE)</f>
        <v>#N/A</v>
      </c>
      <c r="D317" s="15">
        <f>'Values-Valeurs'!B314</f>
        <v>0</v>
      </c>
      <c r="E317" s="15">
        <f>'Values-Valeurs'!C314</f>
        <v>0</v>
      </c>
      <c r="F317" s="15">
        <f>'Values-Valeurs'!D314</f>
        <v>0</v>
      </c>
      <c r="G317" s="15">
        <f>'Values-Valeurs'!E314</f>
        <v>0</v>
      </c>
      <c r="H317" s="12">
        <f t="shared" si="68"/>
        <v>0</v>
      </c>
      <c r="I317" s="12">
        <f t="shared" si="69"/>
        <v>0</v>
      </c>
      <c r="J317" s="13" t="e">
        <f t="shared" si="70"/>
        <v>#DIV/0!</v>
      </c>
      <c r="K317" s="13" t="e">
        <f t="shared" si="71"/>
        <v>#DIV/0!</v>
      </c>
      <c r="L317" s="14" t="e">
        <f>VLOOKUP(B317,'Table 6'!$A$2:$P$267,16,FALSE)</f>
        <v>#N/A</v>
      </c>
      <c r="M317" s="19" t="str">
        <f t="shared" si="66"/>
        <v/>
      </c>
      <c r="N317" s="19" t="str">
        <f t="shared" si="72"/>
        <v/>
      </c>
      <c r="O317" s="20" t="e">
        <f>HLOOKUP($Q$1,'Table 6'!$A$2:$P$267,B317,FALSE)</f>
        <v>#REF!</v>
      </c>
      <c r="P317" s="19" t="str">
        <f t="shared" si="67"/>
        <v/>
      </c>
      <c r="Q317" s="19" t="str">
        <f t="shared" si="73"/>
        <v/>
      </c>
    </row>
    <row r="318" spans="1:17" s="50" customFormat="1" ht="14.25" customHeight="1" x14ac:dyDescent="0.35">
      <c r="A318" s="52" t="str">
        <f>IF('Values-Valeurs'!A315="","",'Values-Valeurs'!A315)</f>
        <v/>
      </c>
      <c r="B318" s="49" t="e">
        <f>VLOOKUP(A318,Variables!$A:$D,2,FALSE)</f>
        <v>#N/A</v>
      </c>
      <c r="C318" s="59" t="e">
        <f>VLOOKUP(A318,Variables!$A:$D,3,FALSE)</f>
        <v>#N/A</v>
      </c>
      <c r="D318" s="15">
        <f>'Values-Valeurs'!B315</f>
        <v>0</v>
      </c>
      <c r="E318" s="15">
        <f>'Values-Valeurs'!C315</f>
        <v>0</v>
      </c>
      <c r="F318" s="15">
        <f>'Values-Valeurs'!D315</f>
        <v>0</v>
      </c>
      <c r="G318" s="15">
        <f>'Values-Valeurs'!E315</f>
        <v>0</v>
      </c>
      <c r="H318" s="12">
        <f t="shared" si="68"/>
        <v>0</v>
      </c>
      <c r="I318" s="12">
        <f t="shared" si="69"/>
        <v>0</v>
      </c>
      <c r="J318" s="13" t="e">
        <f t="shared" si="70"/>
        <v>#DIV/0!</v>
      </c>
      <c r="K318" s="13" t="e">
        <f t="shared" si="71"/>
        <v>#DIV/0!</v>
      </c>
      <c r="L318" s="14" t="e">
        <f>VLOOKUP(B318,'Table 6'!$A$2:$P$267,16,FALSE)</f>
        <v>#N/A</v>
      </c>
      <c r="M318" s="19" t="str">
        <f t="shared" si="66"/>
        <v/>
      </c>
      <c r="N318" s="19" t="str">
        <f t="shared" si="72"/>
        <v/>
      </c>
      <c r="O318" s="20" t="e">
        <f>HLOOKUP($Q$1,'Table 6'!$A$2:$P$267,B318,FALSE)</f>
        <v>#REF!</v>
      </c>
      <c r="P318" s="19" t="str">
        <f t="shared" si="67"/>
        <v/>
      </c>
      <c r="Q318" s="19" t="str">
        <f t="shared" si="73"/>
        <v/>
      </c>
    </row>
    <row r="319" spans="1:17" s="50" customFormat="1" ht="14.25" customHeight="1" x14ac:dyDescent="0.35">
      <c r="A319" s="52" t="str">
        <f>IF('Values-Valeurs'!A316="","",'Values-Valeurs'!A316)</f>
        <v/>
      </c>
      <c r="B319" s="49" t="e">
        <f>VLOOKUP(A319,Variables!$A:$D,2,FALSE)</f>
        <v>#N/A</v>
      </c>
      <c r="C319" s="59" t="e">
        <f>VLOOKUP(A319,Variables!$A:$D,3,FALSE)</f>
        <v>#N/A</v>
      </c>
      <c r="D319" s="15">
        <f>'Values-Valeurs'!B316</f>
        <v>0</v>
      </c>
      <c r="E319" s="15">
        <f>'Values-Valeurs'!C316</f>
        <v>0</v>
      </c>
      <c r="F319" s="15">
        <f>'Values-Valeurs'!D316</f>
        <v>0</v>
      </c>
      <c r="G319" s="15">
        <f>'Values-Valeurs'!E316</f>
        <v>0</v>
      </c>
      <c r="H319" s="12">
        <f t="shared" si="68"/>
        <v>0</v>
      </c>
      <c r="I319" s="12">
        <f t="shared" si="69"/>
        <v>0</v>
      </c>
      <c r="J319" s="13" t="e">
        <f t="shared" si="70"/>
        <v>#DIV/0!</v>
      </c>
      <c r="K319" s="13" t="e">
        <f t="shared" si="71"/>
        <v>#DIV/0!</v>
      </c>
      <c r="L319" s="14" t="e">
        <f>VLOOKUP(B319,'Table 6'!$A$2:$P$267,16,FALSE)</f>
        <v>#N/A</v>
      </c>
      <c r="M319" s="19" t="str">
        <f t="shared" si="66"/>
        <v/>
      </c>
      <c r="N319" s="19" t="str">
        <f t="shared" si="72"/>
        <v/>
      </c>
      <c r="O319" s="20" t="e">
        <f>HLOOKUP($Q$1,'Table 6'!$A$2:$P$267,B319,FALSE)</f>
        <v>#REF!</v>
      </c>
      <c r="P319" s="19" t="str">
        <f t="shared" si="67"/>
        <v/>
      </c>
      <c r="Q319" s="19" t="str">
        <f t="shared" si="73"/>
        <v/>
      </c>
    </row>
    <row r="320" spans="1:17" s="50" customFormat="1" ht="14.25" customHeight="1" x14ac:dyDescent="0.35">
      <c r="A320" s="52" t="str">
        <f>IF('Values-Valeurs'!A317="","",'Values-Valeurs'!A317)</f>
        <v/>
      </c>
      <c r="B320" s="49" t="e">
        <f>VLOOKUP(A320,Variables!$A:$D,2,FALSE)</f>
        <v>#N/A</v>
      </c>
      <c r="C320" s="59" t="e">
        <f>VLOOKUP(A320,Variables!$A:$D,3,FALSE)</f>
        <v>#N/A</v>
      </c>
      <c r="D320" s="15">
        <f>'Values-Valeurs'!B317</f>
        <v>0</v>
      </c>
      <c r="E320" s="15">
        <f>'Values-Valeurs'!C317</f>
        <v>0</v>
      </c>
      <c r="F320" s="15">
        <f>'Values-Valeurs'!D317</f>
        <v>0</v>
      </c>
      <c r="G320" s="15">
        <f>'Values-Valeurs'!E317</f>
        <v>0</v>
      </c>
      <c r="H320" s="12">
        <f t="shared" si="68"/>
        <v>0</v>
      </c>
      <c r="I320" s="12">
        <f t="shared" si="69"/>
        <v>0</v>
      </c>
      <c r="J320" s="13" t="e">
        <f t="shared" si="70"/>
        <v>#DIV/0!</v>
      </c>
      <c r="K320" s="13" t="e">
        <f t="shared" si="71"/>
        <v>#DIV/0!</v>
      </c>
      <c r="L320" s="14" t="e">
        <f>VLOOKUP(B320,'Table 6'!$A$2:$P$267,16,FALSE)</f>
        <v>#N/A</v>
      </c>
      <c r="M320" s="19" t="str">
        <f t="shared" si="66"/>
        <v/>
      </c>
      <c r="N320" s="19" t="str">
        <f t="shared" si="72"/>
        <v/>
      </c>
      <c r="O320" s="20" t="e">
        <f>HLOOKUP($Q$1,'Table 6'!$A$2:$P$267,B320,FALSE)</f>
        <v>#REF!</v>
      </c>
      <c r="P320" s="19" t="str">
        <f t="shared" si="67"/>
        <v/>
      </c>
      <c r="Q320" s="19" t="str">
        <f t="shared" si="73"/>
        <v/>
      </c>
    </row>
    <row r="321" spans="1:17" s="50" customFormat="1" ht="14.25" customHeight="1" x14ac:dyDescent="0.35">
      <c r="A321" s="52" t="str">
        <f>IF('Values-Valeurs'!A318="","",'Values-Valeurs'!A318)</f>
        <v/>
      </c>
      <c r="B321" s="49" t="e">
        <f>VLOOKUP(A321,Variables!$A:$D,2,FALSE)</f>
        <v>#N/A</v>
      </c>
      <c r="C321" s="59" t="e">
        <f>VLOOKUP(A321,Variables!$A:$D,3,FALSE)</f>
        <v>#N/A</v>
      </c>
      <c r="D321" s="15">
        <f>'Values-Valeurs'!B318</f>
        <v>0</v>
      </c>
      <c r="E321" s="15">
        <f>'Values-Valeurs'!C318</f>
        <v>0</v>
      </c>
      <c r="F321" s="15">
        <f>'Values-Valeurs'!D318</f>
        <v>0</v>
      </c>
      <c r="G321" s="15">
        <f>'Values-Valeurs'!E318</f>
        <v>0</v>
      </c>
      <c r="H321" s="12">
        <f t="shared" si="68"/>
        <v>0</v>
      </c>
      <c r="I321" s="12">
        <f t="shared" si="69"/>
        <v>0</v>
      </c>
      <c r="J321" s="13" t="e">
        <f t="shared" si="70"/>
        <v>#DIV/0!</v>
      </c>
      <c r="K321" s="13" t="e">
        <f t="shared" si="71"/>
        <v>#DIV/0!</v>
      </c>
      <c r="L321" s="14" t="e">
        <f>VLOOKUP(B321,'Table 6'!$A$2:$P$267,16,FALSE)</f>
        <v>#N/A</v>
      </c>
      <c r="M321" s="19" t="str">
        <f t="shared" si="66"/>
        <v/>
      </c>
      <c r="N321" s="19" t="str">
        <f t="shared" si="72"/>
        <v/>
      </c>
      <c r="O321" s="20" t="e">
        <f>HLOOKUP($Q$1,'Table 6'!$A$2:$P$267,B321,FALSE)</f>
        <v>#REF!</v>
      </c>
      <c r="P321" s="19" t="str">
        <f t="shared" si="67"/>
        <v/>
      </c>
      <c r="Q321" s="19" t="str">
        <f t="shared" si="73"/>
        <v/>
      </c>
    </row>
    <row r="322" spans="1:17" s="50" customFormat="1" ht="14.25" customHeight="1" x14ac:dyDescent="0.35">
      <c r="A322" s="52" t="str">
        <f>IF('Values-Valeurs'!A319="","",'Values-Valeurs'!A319)</f>
        <v/>
      </c>
      <c r="B322" s="49" t="e">
        <f>VLOOKUP(A322,Variables!$A:$D,2,FALSE)</f>
        <v>#N/A</v>
      </c>
      <c r="C322" s="59" t="e">
        <f>VLOOKUP(A322,Variables!$A:$D,3,FALSE)</f>
        <v>#N/A</v>
      </c>
      <c r="D322" s="15">
        <f>'Values-Valeurs'!B319</f>
        <v>0</v>
      </c>
      <c r="E322" s="15">
        <f>'Values-Valeurs'!C319</f>
        <v>0</v>
      </c>
      <c r="F322" s="15">
        <f>'Values-Valeurs'!D319</f>
        <v>0</v>
      </c>
      <c r="G322" s="15">
        <f>'Values-Valeurs'!E319</f>
        <v>0</v>
      </c>
      <c r="H322" s="12">
        <f t="shared" si="68"/>
        <v>0</v>
      </c>
      <c r="I322" s="12">
        <f t="shared" si="69"/>
        <v>0</v>
      </c>
      <c r="J322" s="13" t="e">
        <f t="shared" si="70"/>
        <v>#DIV/0!</v>
      </c>
      <c r="K322" s="13" t="e">
        <f t="shared" si="71"/>
        <v>#DIV/0!</v>
      </c>
      <c r="L322" s="14" t="e">
        <f>VLOOKUP(B322,'Table 6'!$A$2:$P$267,16,FALSE)</f>
        <v>#N/A</v>
      </c>
      <c r="M322" s="19" t="str">
        <f t="shared" si="66"/>
        <v/>
      </c>
      <c r="N322" s="19" t="str">
        <f t="shared" si="72"/>
        <v/>
      </c>
      <c r="O322" s="20" t="e">
        <f>HLOOKUP($Q$1,'Table 6'!$A$2:$P$267,B322,FALSE)</f>
        <v>#REF!</v>
      </c>
      <c r="P322" s="19" t="str">
        <f t="shared" si="67"/>
        <v/>
      </c>
      <c r="Q322" s="19" t="str">
        <f t="shared" si="73"/>
        <v/>
      </c>
    </row>
    <row r="323" spans="1:17" s="50" customFormat="1" ht="14.25" customHeight="1" x14ac:dyDescent="0.35">
      <c r="A323" s="52" t="str">
        <f>IF('Values-Valeurs'!A320="","",'Values-Valeurs'!A320)</f>
        <v/>
      </c>
      <c r="B323" s="49" t="e">
        <f>VLOOKUP(A323,Variables!$A:$D,2,FALSE)</f>
        <v>#N/A</v>
      </c>
      <c r="C323" s="59" t="e">
        <f>VLOOKUP(A323,Variables!$A:$D,3,FALSE)</f>
        <v>#N/A</v>
      </c>
      <c r="D323" s="15">
        <f>'Values-Valeurs'!B320</f>
        <v>0</v>
      </c>
      <c r="E323" s="15">
        <f>'Values-Valeurs'!C320</f>
        <v>0</v>
      </c>
      <c r="F323" s="15">
        <f>'Values-Valeurs'!D320</f>
        <v>0</v>
      </c>
      <c r="G323" s="15">
        <f>'Values-Valeurs'!E320</f>
        <v>0</v>
      </c>
      <c r="H323" s="12">
        <f t="shared" si="68"/>
        <v>0</v>
      </c>
      <c r="I323" s="12">
        <f t="shared" si="69"/>
        <v>0</v>
      </c>
      <c r="J323" s="13" t="e">
        <f t="shared" si="70"/>
        <v>#DIV/0!</v>
      </c>
      <c r="K323" s="13" t="e">
        <f t="shared" si="71"/>
        <v>#DIV/0!</v>
      </c>
      <c r="L323" s="14" t="e">
        <f>VLOOKUP(B323,'Table 6'!$A$2:$P$267,16,FALSE)</f>
        <v>#N/A</v>
      </c>
      <c r="M323" s="19" t="str">
        <f t="shared" si="66"/>
        <v/>
      </c>
      <c r="N323" s="19" t="str">
        <f t="shared" si="72"/>
        <v/>
      </c>
      <c r="O323" s="20" t="e">
        <f>HLOOKUP($Q$1,'Table 6'!$A$2:$P$267,B323,FALSE)</f>
        <v>#REF!</v>
      </c>
      <c r="P323" s="19" t="str">
        <f t="shared" si="67"/>
        <v/>
      </c>
      <c r="Q323" s="19" t="str">
        <f t="shared" si="73"/>
        <v/>
      </c>
    </row>
    <row r="324" spans="1:17" s="50" customFormat="1" ht="14.25" customHeight="1" x14ac:dyDescent="0.35">
      <c r="A324" s="52" t="str">
        <f>IF('Values-Valeurs'!A321="","",'Values-Valeurs'!A321)</f>
        <v/>
      </c>
      <c r="B324" s="49" t="e">
        <f>VLOOKUP(A324,Variables!$A:$D,2,FALSE)</f>
        <v>#N/A</v>
      </c>
      <c r="C324" s="59" t="e">
        <f>VLOOKUP(A324,Variables!$A:$D,3,FALSE)</f>
        <v>#N/A</v>
      </c>
      <c r="D324" s="15">
        <f>'Values-Valeurs'!B321</f>
        <v>0</v>
      </c>
      <c r="E324" s="15">
        <f>'Values-Valeurs'!C321</f>
        <v>0</v>
      </c>
      <c r="F324" s="15">
        <f>'Values-Valeurs'!D321</f>
        <v>0</v>
      </c>
      <c r="G324" s="15">
        <f>'Values-Valeurs'!E321</f>
        <v>0</v>
      </c>
      <c r="H324" s="12">
        <f t="shared" si="68"/>
        <v>0</v>
      </c>
      <c r="I324" s="12">
        <f t="shared" si="69"/>
        <v>0</v>
      </c>
      <c r="J324" s="13" t="e">
        <f t="shared" si="70"/>
        <v>#DIV/0!</v>
      </c>
      <c r="K324" s="13" t="e">
        <f t="shared" si="71"/>
        <v>#DIV/0!</v>
      </c>
      <c r="L324" s="14" t="e">
        <f>VLOOKUP(B324,'Table 6'!$A$2:$P$267,16,FALSE)</f>
        <v>#N/A</v>
      </c>
      <c r="M324" s="19" t="str">
        <f t="shared" si="66"/>
        <v/>
      </c>
      <c r="N324" s="19" t="str">
        <f t="shared" si="72"/>
        <v/>
      </c>
      <c r="O324" s="20" t="e">
        <f>HLOOKUP($Q$1,'Table 6'!$A$2:$P$267,B324,FALSE)</f>
        <v>#REF!</v>
      </c>
      <c r="P324" s="19" t="str">
        <f t="shared" si="67"/>
        <v/>
      </c>
      <c r="Q324" s="19" t="str">
        <f t="shared" si="73"/>
        <v/>
      </c>
    </row>
    <row r="325" spans="1:17" s="50" customFormat="1" ht="14.25" customHeight="1" x14ac:dyDescent="0.35">
      <c r="A325" s="52" t="str">
        <f>IF('Values-Valeurs'!A322="","",'Values-Valeurs'!A322)</f>
        <v/>
      </c>
      <c r="B325" s="49" t="e">
        <f>VLOOKUP(A325,Variables!$A:$D,2,FALSE)</f>
        <v>#N/A</v>
      </c>
      <c r="C325" s="59" t="e">
        <f>VLOOKUP(A325,Variables!$A:$D,3,FALSE)</f>
        <v>#N/A</v>
      </c>
      <c r="D325" s="15">
        <f>'Values-Valeurs'!B322</f>
        <v>0</v>
      </c>
      <c r="E325" s="15">
        <f>'Values-Valeurs'!C322</f>
        <v>0</v>
      </c>
      <c r="F325" s="15">
        <f>'Values-Valeurs'!D322</f>
        <v>0</v>
      </c>
      <c r="G325" s="15">
        <f>'Values-Valeurs'!E322</f>
        <v>0</v>
      </c>
      <c r="H325" s="12">
        <f t="shared" si="68"/>
        <v>0</v>
      </c>
      <c r="I325" s="12">
        <f t="shared" si="69"/>
        <v>0</v>
      </c>
      <c r="J325" s="13" t="e">
        <f t="shared" si="70"/>
        <v>#DIV/0!</v>
      </c>
      <c r="K325" s="13" t="e">
        <f t="shared" si="71"/>
        <v>#DIV/0!</v>
      </c>
      <c r="L325" s="14" t="e">
        <f>VLOOKUP(B325,'Table 6'!$A$2:$P$267,16,FALSE)</f>
        <v>#N/A</v>
      </c>
      <c r="M325" s="19" t="str">
        <f t="shared" si="66"/>
        <v/>
      </c>
      <c r="N325" s="19" t="str">
        <f t="shared" si="72"/>
        <v/>
      </c>
      <c r="O325" s="20" t="e">
        <f>HLOOKUP($Q$1,'Table 6'!$A$2:$P$267,B325,FALSE)</f>
        <v>#REF!</v>
      </c>
      <c r="P325" s="19" t="str">
        <f t="shared" si="67"/>
        <v/>
      </c>
      <c r="Q325" s="19" t="str">
        <f t="shared" si="73"/>
        <v/>
      </c>
    </row>
    <row r="326" spans="1:17" s="50" customFormat="1" ht="14.25" customHeight="1" x14ac:dyDescent="0.35">
      <c r="A326" s="52" t="str">
        <f>IF('Values-Valeurs'!A323="","",'Values-Valeurs'!A323)</f>
        <v/>
      </c>
      <c r="B326" s="49" t="e">
        <f>VLOOKUP(A326,Variables!$A:$D,2,FALSE)</f>
        <v>#N/A</v>
      </c>
      <c r="C326" s="59" t="e">
        <f>VLOOKUP(A326,Variables!$A:$D,3,FALSE)</f>
        <v>#N/A</v>
      </c>
      <c r="D326" s="15">
        <f>'Values-Valeurs'!B323</f>
        <v>0</v>
      </c>
      <c r="E326" s="15">
        <f>'Values-Valeurs'!C323</f>
        <v>0</v>
      </c>
      <c r="F326" s="15">
        <f>'Values-Valeurs'!D323</f>
        <v>0</v>
      </c>
      <c r="G326" s="15">
        <f>'Values-Valeurs'!E323</f>
        <v>0</v>
      </c>
      <c r="H326" s="12">
        <f t="shared" si="68"/>
        <v>0</v>
      </c>
      <c r="I326" s="12">
        <f t="shared" si="69"/>
        <v>0</v>
      </c>
      <c r="J326" s="13" t="e">
        <f t="shared" si="70"/>
        <v>#DIV/0!</v>
      </c>
      <c r="K326" s="13" t="e">
        <f t="shared" si="71"/>
        <v>#DIV/0!</v>
      </c>
      <c r="L326" s="14" t="e">
        <f>VLOOKUP(B326,'Table 6'!$A$2:$P$267,16,FALSE)</f>
        <v>#N/A</v>
      </c>
      <c r="M326" s="19" t="str">
        <f t="shared" ref="M326:M389" si="74">IF(I326=0,"",IF(L326="no data","",((IF(AND($H326&lt;=$I326,$H326&gt;=0),BINOMDIST($H326,$I326,L326/100,0),"")))))</f>
        <v/>
      </c>
      <c r="N326" s="19" t="str">
        <f t="shared" si="72"/>
        <v/>
      </c>
      <c r="O326" s="20" t="e">
        <f>HLOOKUP($Q$1,'Table 6'!$A$2:$P$267,B326,FALSE)</f>
        <v>#REF!</v>
      </c>
      <c r="P326" s="19" t="str">
        <f t="shared" ref="P326:P389" si="75">IF(I326=0,"",IF(O326="no data","",(IF(AND($H326&lt;=$I326,$H326&gt;=0),BINOMDIST($H326,$I326,O326/100,0),""))))</f>
        <v/>
      </c>
      <c r="Q326" s="19" t="str">
        <f t="shared" si="73"/>
        <v/>
      </c>
    </row>
    <row r="327" spans="1:17" s="50" customFormat="1" ht="14.25" customHeight="1" x14ac:dyDescent="0.35">
      <c r="A327" s="52" t="str">
        <f>IF('Values-Valeurs'!A324="","",'Values-Valeurs'!A324)</f>
        <v/>
      </c>
      <c r="B327" s="49" t="e">
        <f>VLOOKUP(A327,Variables!$A:$D,2,FALSE)</f>
        <v>#N/A</v>
      </c>
      <c r="C327" s="59" t="e">
        <f>VLOOKUP(A327,Variables!$A:$D,3,FALSE)</f>
        <v>#N/A</v>
      </c>
      <c r="D327" s="15">
        <f>'Values-Valeurs'!B324</f>
        <v>0</v>
      </c>
      <c r="E327" s="15">
        <f>'Values-Valeurs'!C324</f>
        <v>0</v>
      </c>
      <c r="F327" s="15">
        <f>'Values-Valeurs'!D324</f>
        <v>0</v>
      </c>
      <c r="G327" s="15">
        <f>'Values-Valeurs'!E324</f>
        <v>0</v>
      </c>
      <c r="H327" s="12">
        <f t="shared" si="68"/>
        <v>0</v>
      </c>
      <c r="I327" s="12">
        <f t="shared" si="69"/>
        <v>0</v>
      </c>
      <c r="J327" s="13" t="e">
        <f t="shared" si="70"/>
        <v>#DIV/0!</v>
      </c>
      <c r="K327" s="13" t="e">
        <f t="shared" si="71"/>
        <v>#DIV/0!</v>
      </c>
      <c r="L327" s="14" t="e">
        <f>VLOOKUP(B327,'Table 6'!$A$2:$P$267,16,FALSE)</f>
        <v>#N/A</v>
      </c>
      <c r="M327" s="19" t="str">
        <f t="shared" si="74"/>
        <v/>
      </c>
      <c r="N327" s="19" t="str">
        <f t="shared" si="72"/>
        <v/>
      </c>
      <c r="O327" s="20" t="e">
        <f>HLOOKUP($Q$1,'Table 6'!$A$2:$P$267,B327,FALSE)</f>
        <v>#REF!</v>
      </c>
      <c r="P327" s="19" t="str">
        <f t="shared" si="75"/>
        <v/>
      </c>
      <c r="Q327" s="19" t="str">
        <f t="shared" si="73"/>
        <v/>
      </c>
    </row>
    <row r="328" spans="1:17" s="50" customFormat="1" ht="14.25" customHeight="1" x14ac:dyDescent="0.35">
      <c r="A328" s="52" t="str">
        <f>IF('Values-Valeurs'!A325="","",'Values-Valeurs'!A325)</f>
        <v/>
      </c>
      <c r="B328" s="49" t="e">
        <f>VLOOKUP(A328,Variables!$A:$D,2,FALSE)</f>
        <v>#N/A</v>
      </c>
      <c r="C328" s="59" t="e">
        <f>VLOOKUP(A328,Variables!$A:$D,3,FALSE)</f>
        <v>#N/A</v>
      </c>
      <c r="D328" s="15">
        <f>'Values-Valeurs'!B325</f>
        <v>0</v>
      </c>
      <c r="E328" s="15">
        <f>'Values-Valeurs'!C325</f>
        <v>0</v>
      </c>
      <c r="F328" s="15">
        <f>'Values-Valeurs'!D325</f>
        <v>0</v>
      </c>
      <c r="G328" s="15">
        <f>'Values-Valeurs'!E325</f>
        <v>0</v>
      </c>
      <c r="H328" s="12">
        <f t="shared" si="68"/>
        <v>0</v>
      </c>
      <c r="I328" s="12">
        <f t="shared" si="69"/>
        <v>0</v>
      </c>
      <c r="J328" s="13" t="e">
        <f t="shared" si="70"/>
        <v>#DIV/0!</v>
      </c>
      <c r="K328" s="13" t="e">
        <f t="shared" si="71"/>
        <v>#DIV/0!</v>
      </c>
      <c r="L328" s="14" t="e">
        <f>VLOOKUP(B328,'Table 6'!$A$2:$P$267,16,FALSE)</f>
        <v>#N/A</v>
      </c>
      <c r="M328" s="19" t="str">
        <f t="shared" si="74"/>
        <v/>
      </c>
      <c r="N328" s="19" t="str">
        <f t="shared" si="72"/>
        <v/>
      </c>
      <c r="O328" s="20" t="e">
        <f>HLOOKUP($Q$1,'Table 6'!$A$2:$P$267,B328,FALSE)</f>
        <v>#REF!</v>
      </c>
      <c r="P328" s="19" t="str">
        <f t="shared" si="75"/>
        <v/>
      </c>
      <c r="Q328" s="19" t="str">
        <f t="shared" si="73"/>
        <v/>
      </c>
    </row>
    <row r="329" spans="1:17" s="50" customFormat="1" ht="14.25" customHeight="1" x14ac:dyDescent="0.35">
      <c r="A329" s="52" t="str">
        <f>IF('Values-Valeurs'!A326="","",'Values-Valeurs'!A326)</f>
        <v/>
      </c>
      <c r="B329" s="49" t="e">
        <f>VLOOKUP(A329,Variables!$A:$D,2,FALSE)</f>
        <v>#N/A</v>
      </c>
      <c r="C329" s="59" t="e">
        <f>VLOOKUP(A329,Variables!$A:$D,3,FALSE)</f>
        <v>#N/A</v>
      </c>
      <c r="D329" s="15">
        <f>'Values-Valeurs'!B326</f>
        <v>0</v>
      </c>
      <c r="E329" s="15">
        <f>'Values-Valeurs'!C326</f>
        <v>0</v>
      </c>
      <c r="F329" s="15">
        <f>'Values-Valeurs'!D326</f>
        <v>0</v>
      </c>
      <c r="G329" s="15">
        <f>'Values-Valeurs'!E326</f>
        <v>0</v>
      </c>
      <c r="H329" s="12">
        <f t="shared" si="68"/>
        <v>0</v>
      </c>
      <c r="I329" s="12">
        <f t="shared" si="69"/>
        <v>0</v>
      </c>
      <c r="J329" s="13" t="e">
        <f t="shared" si="70"/>
        <v>#DIV/0!</v>
      </c>
      <c r="K329" s="13" t="e">
        <f t="shared" si="71"/>
        <v>#DIV/0!</v>
      </c>
      <c r="L329" s="14" t="e">
        <f>VLOOKUP(B329,'Table 6'!$A$2:$P$267,16,FALSE)</f>
        <v>#N/A</v>
      </c>
      <c r="M329" s="19" t="str">
        <f t="shared" si="74"/>
        <v/>
      </c>
      <c r="N329" s="19" t="str">
        <f t="shared" si="72"/>
        <v/>
      </c>
      <c r="O329" s="20" t="e">
        <f>HLOOKUP($Q$1,'Table 6'!$A$2:$P$267,B329,FALSE)</f>
        <v>#REF!</v>
      </c>
      <c r="P329" s="19" t="str">
        <f t="shared" si="75"/>
        <v/>
      </c>
      <c r="Q329" s="19" t="str">
        <f t="shared" si="73"/>
        <v/>
      </c>
    </row>
    <row r="330" spans="1:17" s="50" customFormat="1" ht="14.25" customHeight="1" x14ac:dyDescent="0.35">
      <c r="A330" s="52" t="str">
        <f>IF('Values-Valeurs'!A327="","",'Values-Valeurs'!A327)</f>
        <v/>
      </c>
      <c r="B330" s="49" t="e">
        <f>VLOOKUP(A330,Variables!$A:$D,2,FALSE)</f>
        <v>#N/A</v>
      </c>
      <c r="C330" s="59" t="e">
        <f>VLOOKUP(A330,Variables!$A:$D,3,FALSE)</f>
        <v>#N/A</v>
      </c>
      <c r="D330" s="15">
        <f>'Values-Valeurs'!B327</f>
        <v>0</v>
      </c>
      <c r="E330" s="15">
        <f>'Values-Valeurs'!C327</f>
        <v>0</v>
      </c>
      <c r="F330" s="15">
        <f>'Values-Valeurs'!D327</f>
        <v>0</v>
      </c>
      <c r="G330" s="15">
        <f>'Values-Valeurs'!E327</f>
        <v>0</v>
      </c>
      <c r="H330" s="12">
        <f t="shared" si="68"/>
        <v>0</v>
      </c>
      <c r="I330" s="12">
        <f t="shared" si="69"/>
        <v>0</v>
      </c>
      <c r="J330" s="13" t="e">
        <f t="shared" si="70"/>
        <v>#DIV/0!</v>
      </c>
      <c r="K330" s="13" t="e">
        <f t="shared" si="71"/>
        <v>#DIV/0!</v>
      </c>
      <c r="L330" s="14" t="e">
        <f>VLOOKUP(B330,'Table 6'!$A$2:$P$267,16,FALSE)</f>
        <v>#N/A</v>
      </c>
      <c r="M330" s="19" t="str">
        <f t="shared" si="74"/>
        <v/>
      </c>
      <c r="N330" s="19" t="str">
        <f t="shared" si="72"/>
        <v/>
      </c>
      <c r="O330" s="20" t="e">
        <f>HLOOKUP($Q$1,'Table 6'!$A$2:$P$267,B330,FALSE)</f>
        <v>#REF!</v>
      </c>
      <c r="P330" s="19" t="str">
        <f t="shared" si="75"/>
        <v/>
      </c>
      <c r="Q330" s="19" t="str">
        <f t="shared" si="73"/>
        <v/>
      </c>
    </row>
    <row r="331" spans="1:17" s="50" customFormat="1" ht="14.25" customHeight="1" x14ac:dyDescent="0.35">
      <c r="A331" s="52" t="str">
        <f>IF('Values-Valeurs'!A328="","",'Values-Valeurs'!A328)</f>
        <v/>
      </c>
      <c r="B331" s="49" t="e">
        <f>VLOOKUP(A331,Variables!$A:$D,2,FALSE)</f>
        <v>#N/A</v>
      </c>
      <c r="C331" s="59" t="e">
        <f>VLOOKUP(A331,Variables!$A:$D,3,FALSE)</f>
        <v>#N/A</v>
      </c>
      <c r="D331" s="15">
        <f>'Values-Valeurs'!B328</f>
        <v>0</v>
      </c>
      <c r="E331" s="15">
        <f>'Values-Valeurs'!C328</f>
        <v>0</v>
      </c>
      <c r="F331" s="15">
        <f>'Values-Valeurs'!D328</f>
        <v>0</v>
      </c>
      <c r="G331" s="15">
        <f>'Values-Valeurs'!E328</f>
        <v>0</v>
      </c>
      <c r="H331" s="12">
        <f t="shared" si="68"/>
        <v>0</v>
      </c>
      <c r="I331" s="12">
        <f t="shared" si="69"/>
        <v>0</v>
      </c>
      <c r="J331" s="13" t="e">
        <f t="shared" si="70"/>
        <v>#DIV/0!</v>
      </c>
      <c r="K331" s="13" t="e">
        <f t="shared" si="71"/>
        <v>#DIV/0!</v>
      </c>
      <c r="L331" s="14" t="e">
        <f>VLOOKUP(B331,'Table 6'!$A$2:$P$267,16,FALSE)</f>
        <v>#N/A</v>
      </c>
      <c r="M331" s="19" t="str">
        <f t="shared" si="74"/>
        <v/>
      </c>
      <c r="N331" s="19" t="str">
        <f t="shared" si="72"/>
        <v/>
      </c>
      <c r="O331" s="20" t="e">
        <f>HLOOKUP($Q$1,'Table 6'!$A$2:$P$267,B331,FALSE)</f>
        <v>#REF!</v>
      </c>
      <c r="P331" s="19" t="str">
        <f t="shared" si="75"/>
        <v/>
      </c>
      <c r="Q331" s="19" t="str">
        <f t="shared" si="73"/>
        <v/>
      </c>
    </row>
    <row r="332" spans="1:17" s="50" customFormat="1" ht="14.25" customHeight="1" x14ac:dyDescent="0.35">
      <c r="A332" s="52" t="str">
        <f>IF('Values-Valeurs'!A329="","",'Values-Valeurs'!A329)</f>
        <v/>
      </c>
      <c r="B332" s="49" t="e">
        <f>VLOOKUP(A332,Variables!$A:$D,2,FALSE)</f>
        <v>#N/A</v>
      </c>
      <c r="C332" s="59" t="e">
        <f>VLOOKUP(A332,Variables!$A:$D,3,FALSE)</f>
        <v>#N/A</v>
      </c>
      <c r="D332" s="15">
        <f>'Values-Valeurs'!B329</f>
        <v>0</v>
      </c>
      <c r="E332" s="15">
        <f>'Values-Valeurs'!C329</f>
        <v>0</v>
      </c>
      <c r="F332" s="15">
        <f>'Values-Valeurs'!D329</f>
        <v>0</v>
      </c>
      <c r="G332" s="15">
        <f>'Values-Valeurs'!E329</f>
        <v>0</v>
      </c>
      <c r="H332" s="12">
        <f t="shared" si="68"/>
        <v>0</v>
      </c>
      <c r="I332" s="12">
        <f t="shared" si="69"/>
        <v>0</v>
      </c>
      <c r="J332" s="13" t="e">
        <f t="shared" si="70"/>
        <v>#DIV/0!</v>
      </c>
      <c r="K332" s="13" t="e">
        <f t="shared" si="71"/>
        <v>#DIV/0!</v>
      </c>
      <c r="L332" s="14" t="e">
        <f>VLOOKUP(B332,'Table 6'!$A$2:$P$267,16,FALSE)</f>
        <v>#N/A</v>
      </c>
      <c r="M332" s="19" t="str">
        <f t="shared" si="74"/>
        <v/>
      </c>
      <c r="N332" s="19" t="str">
        <f t="shared" si="72"/>
        <v/>
      </c>
      <c r="O332" s="20" t="e">
        <f>HLOOKUP($Q$1,'Table 6'!$A$2:$P$267,B332,FALSE)</f>
        <v>#REF!</v>
      </c>
      <c r="P332" s="19" t="str">
        <f t="shared" si="75"/>
        <v/>
      </c>
      <c r="Q332" s="19" t="str">
        <f t="shared" si="73"/>
        <v/>
      </c>
    </row>
    <row r="333" spans="1:17" s="50" customFormat="1" ht="14.25" customHeight="1" x14ac:dyDescent="0.35">
      <c r="A333" s="52" t="str">
        <f>IF('Values-Valeurs'!A330="","",'Values-Valeurs'!A330)</f>
        <v/>
      </c>
      <c r="B333" s="49" t="e">
        <f>VLOOKUP(A333,Variables!$A:$D,2,FALSE)</f>
        <v>#N/A</v>
      </c>
      <c r="C333" s="59" t="e">
        <f>VLOOKUP(A333,Variables!$A:$D,3,FALSE)</f>
        <v>#N/A</v>
      </c>
      <c r="D333" s="15">
        <f>'Values-Valeurs'!B330</f>
        <v>0</v>
      </c>
      <c r="E333" s="15">
        <f>'Values-Valeurs'!C330</f>
        <v>0</v>
      </c>
      <c r="F333" s="15">
        <f>'Values-Valeurs'!D330</f>
        <v>0</v>
      </c>
      <c r="G333" s="15">
        <f>'Values-Valeurs'!E330</f>
        <v>0</v>
      </c>
      <c r="H333" s="12">
        <f t="shared" si="68"/>
        <v>0</v>
      </c>
      <c r="I333" s="12">
        <f t="shared" si="69"/>
        <v>0</v>
      </c>
      <c r="J333" s="13" t="e">
        <f t="shared" si="70"/>
        <v>#DIV/0!</v>
      </c>
      <c r="K333" s="13" t="e">
        <f t="shared" si="71"/>
        <v>#DIV/0!</v>
      </c>
      <c r="L333" s="14" t="e">
        <f>VLOOKUP(B333,'Table 6'!$A$2:$P$267,16,FALSE)</f>
        <v>#N/A</v>
      </c>
      <c r="M333" s="19" t="str">
        <f t="shared" si="74"/>
        <v/>
      </c>
      <c r="N333" s="19" t="str">
        <f t="shared" si="72"/>
        <v/>
      </c>
      <c r="O333" s="20" t="e">
        <f>HLOOKUP($Q$1,'Table 6'!$A$2:$P$267,B333,FALSE)</f>
        <v>#REF!</v>
      </c>
      <c r="P333" s="19" t="str">
        <f t="shared" si="75"/>
        <v/>
      </c>
      <c r="Q333" s="19" t="str">
        <f t="shared" si="73"/>
        <v/>
      </c>
    </row>
    <row r="334" spans="1:17" s="50" customFormat="1" ht="14.25" customHeight="1" x14ac:dyDescent="0.35">
      <c r="A334" s="52" t="str">
        <f>IF('Values-Valeurs'!A331="","",'Values-Valeurs'!A331)</f>
        <v/>
      </c>
      <c r="B334" s="49" t="e">
        <f>VLOOKUP(A334,Variables!$A:$D,2,FALSE)</f>
        <v>#N/A</v>
      </c>
      <c r="C334" s="59" t="e">
        <f>VLOOKUP(A334,Variables!$A:$D,3,FALSE)</f>
        <v>#N/A</v>
      </c>
      <c r="D334" s="15">
        <f>'Values-Valeurs'!B331</f>
        <v>0</v>
      </c>
      <c r="E334" s="15">
        <f>'Values-Valeurs'!C331</f>
        <v>0</v>
      </c>
      <c r="F334" s="15">
        <f>'Values-Valeurs'!D331</f>
        <v>0</v>
      </c>
      <c r="G334" s="15">
        <f>'Values-Valeurs'!E331</f>
        <v>0</v>
      </c>
      <c r="H334" s="12">
        <f t="shared" si="68"/>
        <v>0</v>
      </c>
      <c r="I334" s="12">
        <f t="shared" si="69"/>
        <v>0</v>
      </c>
      <c r="J334" s="13" t="e">
        <f t="shared" si="70"/>
        <v>#DIV/0!</v>
      </c>
      <c r="K334" s="13" t="e">
        <f t="shared" si="71"/>
        <v>#DIV/0!</v>
      </c>
      <c r="L334" s="14" t="e">
        <f>VLOOKUP(B334,'Table 6'!$A$2:$P$267,16,FALSE)</f>
        <v>#N/A</v>
      </c>
      <c r="M334" s="19" t="str">
        <f t="shared" si="74"/>
        <v/>
      </c>
      <c r="N334" s="19" t="str">
        <f t="shared" si="72"/>
        <v/>
      </c>
      <c r="O334" s="20" t="e">
        <f>HLOOKUP($Q$1,'Table 6'!$A$2:$P$267,B334,FALSE)</f>
        <v>#REF!</v>
      </c>
      <c r="P334" s="19" t="str">
        <f t="shared" si="75"/>
        <v/>
      </c>
      <c r="Q334" s="19" t="str">
        <f t="shared" si="73"/>
        <v/>
      </c>
    </row>
    <row r="335" spans="1:17" s="50" customFormat="1" ht="14.25" customHeight="1" x14ac:dyDescent="0.35">
      <c r="A335" s="52" t="str">
        <f>IF('Values-Valeurs'!A332="","",'Values-Valeurs'!A332)</f>
        <v/>
      </c>
      <c r="B335" s="49" t="e">
        <f>VLOOKUP(A335,Variables!$A:$D,2,FALSE)</f>
        <v>#N/A</v>
      </c>
      <c r="C335" s="59" t="e">
        <f>VLOOKUP(A335,Variables!$A:$D,3,FALSE)</f>
        <v>#N/A</v>
      </c>
      <c r="D335" s="15">
        <f>'Values-Valeurs'!B332</f>
        <v>0</v>
      </c>
      <c r="E335" s="15">
        <f>'Values-Valeurs'!C332</f>
        <v>0</v>
      </c>
      <c r="F335" s="15">
        <f>'Values-Valeurs'!D332</f>
        <v>0</v>
      </c>
      <c r="G335" s="15">
        <f>'Values-Valeurs'!E332</f>
        <v>0</v>
      </c>
      <c r="H335" s="12">
        <f t="shared" si="68"/>
        <v>0</v>
      </c>
      <c r="I335" s="12">
        <f t="shared" si="69"/>
        <v>0</v>
      </c>
      <c r="J335" s="13" t="e">
        <f t="shared" si="70"/>
        <v>#DIV/0!</v>
      </c>
      <c r="K335" s="13" t="e">
        <f t="shared" si="71"/>
        <v>#DIV/0!</v>
      </c>
      <c r="L335" s="14" t="e">
        <f>VLOOKUP(B335,'Table 6'!$A$2:$P$267,16,FALSE)</f>
        <v>#N/A</v>
      </c>
      <c r="M335" s="19" t="str">
        <f t="shared" si="74"/>
        <v/>
      </c>
      <c r="N335" s="19" t="str">
        <f t="shared" si="72"/>
        <v/>
      </c>
      <c r="O335" s="20" t="e">
        <f>HLOOKUP($Q$1,'Table 6'!$A$2:$P$267,B335,FALSE)</f>
        <v>#REF!</v>
      </c>
      <c r="P335" s="19" t="str">
        <f t="shared" si="75"/>
        <v/>
      </c>
      <c r="Q335" s="19" t="str">
        <f t="shared" si="73"/>
        <v/>
      </c>
    </row>
    <row r="336" spans="1:17" s="50" customFormat="1" ht="14.25" customHeight="1" x14ac:dyDescent="0.35">
      <c r="A336" s="52" t="str">
        <f>IF('Values-Valeurs'!A333="","",'Values-Valeurs'!A333)</f>
        <v/>
      </c>
      <c r="B336" s="49" t="e">
        <f>VLOOKUP(A336,Variables!$A:$D,2,FALSE)</f>
        <v>#N/A</v>
      </c>
      <c r="C336" s="59" t="e">
        <f>VLOOKUP(A336,Variables!$A:$D,3,FALSE)</f>
        <v>#N/A</v>
      </c>
      <c r="D336" s="15">
        <f>'Values-Valeurs'!B333</f>
        <v>0</v>
      </c>
      <c r="E336" s="15">
        <f>'Values-Valeurs'!C333</f>
        <v>0</v>
      </c>
      <c r="F336" s="15">
        <f>'Values-Valeurs'!D333</f>
        <v>0</v>
      </c>
      <c r="G336" s="15">
        <f>'Values-Valeurs'!E333</f>
        <v>0</v>
      </c>
      <c r="H336" s="12">
        <f t="shared" si="68"/>
        <v>0</v>
      </c>
      <c r="I336" s="12">
        <f t="shared" si="69"/>
        <v>0</v>
      </c>
      <c r="J336" s="13" t="e">
        <f t="shared" si="70"/>
        <v>#DIV/0!</v>
      </c>
      <c r="K336" s="13" t="e">
        <f t="shared" si="71"/>
        <v>#DIV/0!</v>
      </c>
      <c r="L336" s="14" t="e">
        <f>VLOOKUP(B336,'Table 6'!$A$2:$P$267,16,FALSE)</f>
        <v>#N/A</v>
      </c>
      <c r="M336" s="19" t="str">
        <f t="shared" si="74"/>
        <v/>
      </c>
      <c r="N336" s="19" t="str">
        <f t="shared" si="72"/>
        <v/>
      </c>
      <c r="O336" s="20" t="e">
        <f>HLOOKUP($Q$1,'Table 6'!$A$2:$P$267,B336,FALSE)</f>
        <v>#REF!</v>
      </c>
      <c r="P336" s="19" t="str">
        <f t="shared" si="75"/>
        <v/>
      </c>
      <c r="Q336" s="19" t="str">
        <f t="shared" si="73"/>
        <v/>
      </c>
    </row>
    <row r="337" spans="1:17" s="50" customFormat="1" ht="14.25" customHeight="1" x14ac:dyDescent="0.35">
      <c r="A337" s="52" t="str">
        <f>IF('Values-Valeurs'!A334="","",'Values-Valeurs'!A334)</f>
        <v/>
      </c>
      <c r="B337" s="49" t="e">
        <f>VLOOKUP(A337,Variables!$A:$D,2,FALSE)</f>
        <v>#N/A</v>
      </c>
      <c r="C337" s="59" t="e">
        <f>VLOOKUP(A337,Variables!$A:$D,3,FALSE)</f>
        <v>#N/A</v>
      </c>
      <c r="D337" s="15">
        <f>'Values-Valeurs'!B334</f>
        <v>0</v>
      </c>
      <c r="E337" s="15">
        <f>'Values-Valeurs'!C334</f>
        <v>0</v>
      </c>
      <c r="F337" s="15">
        <f>'Values-Valeurs'!D334</f>
        <v>0</v>
      </c>
      <c r="G337" s="15">
        <f>'Values-Valeurs'!E334</f>
        <v>0</v>
      </c>
      <c r="H337" s="12">
        <f t="shared" si="68"/>
        <v>0</v>
      </c>
      <c r="I337" s="12">
        <f t="shared" si="69"/>
        <v>0</v>
      </c>
      <c r="J337" s="13" t="e">
        <f t="shared" si="70"/>
        <v>#DIV/0!</v>
      </c>
      <c r="K337" s="13" t="e">
        <f t="shared" si="71"/>
        <v>#DIV/0!</v>
      </c>
      <c r="L337" s="14" t="e">
        <f>VLOOKUP(B337,'Table 6'!$A$2:$P$267,16,FALSE)</f>
        <v>#N/A</v>
      </c>
      <c r="M337" s="19" t="str">
        <f t="shared" si="74"/>
        <v/>
      </c>
      <c r="N337" s="19" t="str">
        <f t="shared" si="72"/>
        <v/>
      </c>
      <c r="O337" s="20" t="e">
        <f>HLOOKUP($Q$1,'Table 6'!$A$2:$P$267,B337,FALSE)</f>
        <v>#REF!</v>
      </c>
      <c r="P337" s="19" t="str">
        <f t="shared" si="75"/>
        <v/>
      </c>
      <c r="Q337" s="19" t="str">
        <f t="shared" si="73"/>
        <v/>
      </c>
    </row>
    <row r="338" spans="1:17" s="50" customFormat="1" ht="14.25" customHeight="1" x14ac:dyDescent="0.35">
      <c r="A338" s="52" t="str">
        <f>IF('Values-Valeurs'!A335="","",'Values-Valeurs'!A335)</f>
        <v/>
      </c>
      <c r="B338" s="49" t="e">
        <f>VLOOKUP(A338,Variables!$A:$D,2,FALSE)</f>
        <v>#N/A</v>
      </c>
      <c r="C338" s="59" t="e">
        <f>VLOOKUP(A338,Variables!$A:$D,3,FALSE)</f>
        <v>#N/A</v>
      </c>
      <c r="D338" s="15">
        <f>'Values-Valeurs'!B335</f>
        <v>0</v>
      </c>
      <c r="E338" s="15">
        <f>'Values-Valeurs'!C335</f>
        <v>0</v>
      </c>
      <c r="F338" s="15">
        <f>'Values-Valeurs'!D335</f>
        <v>0</v>
      </c>
      <c r="G338" s="15">
        <f>'Values-Valeurs'!E335</f>
        <v>0</v>
      </c>
      <c r="H338" s="12">
        <f t="shared" ref="H338:H401" si="76">D338+E338</f>
        <v>0</v>
      </c>
      <c r="I338" s="12">
        <f t="shared" ref="I338:I401" si="77">D338+E338+F338</f>
        <v>0</v>
      </c>
      <c r="J338" s="13" t="e">
        <f t="shared" ref="J338:J401" si="78">IF((COUNTA(D338)=0),0,(D338)/(D338+F338))</f>
        <v>#DIV/0!</v>
      </c>
      <c r="K338" s="13" t="e">
        <f t="shared" ref="K338:K401" si="79">IF((COUNTA(D338:E338)=0),0,(D338+E338)/(D338+E338+F338))</f>
        <v>#DIV/0!</v>
      </c>
      <c r="L338" s="14" t="e">
        <f>VLOOKUP(B338,'Table 6'!$A$2:$P$267,16,FALSE)</f>
        <v>#N/A</v>
      </c>
      <c r="M338" s="19" t="str">
        <f t="shared" si="74"/>
        <v/>
      </c>
      <c r="N338" s="19" t="str">
        <f t="shared" ref="N338:N401" si="80">IF(I338=0,"",(IF(AND(M338&lt;=0.05,K338*100&gt;L338),"Alert",IF(AND(M338&lt;=0.05,K338*100&lt;L338),"protective",""))))</f>
        <v/>
      </c>
      <c r="O338" s="20" t="e">
        <f>HLOOKUP($Q$1,'Table 6'!$A$2:$P$267,B338,FALSE)</f>
        <v>#REF!</v>
      </c>
      <c r="P338" s="19" t="str">
        <f t="shared" si="75"/>
        <v/>
      </c>
      <c r="Q338" s="19" t="str">
        <f t="shared" ref="Q338:Q401" si="81">IF(I338=0,"",(IF(AND(P338&lt;=0.05,K338*100&gt;O338),"Alert",IF(AND(P338&lt;=0.05,K338*100&lt;O338),"protective",""))))</f>
        <v/>
      </c>
    </row>
    <row r="339" spans="1:17" s="50" customFormat="1" ht="14.25" customHeight="1" x14ac:dyDescent="0.35">
      <c r="A339" s="52" t="str">
        <f>IF('Values-Valeurs'!A336="","",'Values-Valeurs'!A336)</f>
        <v/>
      </c>
      <c r="B339" s="49" t="e">
        <f>VLOOKUP(A339,Variables!$A:$D,2,FALSE)</f>
        <v>#N/A</v>
      </c>
      <c r="C339" s="59" t="e">
        <f>VLOOKUP(A339,Variables!$A:$D,3,FALSE)</f>
        <v>#N/A</v>
      </c>
      <c r="D339" s="15">
        <f>'Values-Valeurs'!B336</f>
        <v>0</v>
      </c>
      <c r="E339" s="15">
        <f>'Values-Valeurs'!C336</f>
        <v>0</v>
      </c>
      <c r="F339" s="15">
        <f>'Values-Valeurs'!D336</f>
        <v>0</v>
      </c>
      <c r="G339" s="15">
        <f>'Values-Valeurs'!E336</f>
        <v>0</v>
      </c>
      <c r="H339" s="12">
        <f t="shared" si="76"/>
        <v>0</v>
      </c>
      <c r="I339" s="12">
        <f t="shared" si="77"/>
        <v>0</v>
      </c>
      <c r="J339" s="13" t="e">
        <f t="shared" si="78"/>
        <v>#DIV/0!</v>
      </c>
      <c r="K339" s="13" t="e">
        <f t="shared" si="79"/>
        <v>#DIV/0!</v>
      </c>
      <c r="L339" s="14" t="e">
        <f>VLOOKUP(B339,'Table 6'!$A$2:$P$267,16,FALSE)</f>
        <v>#N/A</v>
      </c>
      <c r="M339" s="19" t="str">
        <f t="shared" si="74"/>
        <v/>
      </c>
      <c r="N339" s="19" t="str">
        <f t="shared" si="80"/>
        <v/>
      </c>
      <c r="O339" s="20" t="e">
        <f>HLOOKUP($Q$1,'Table 6'!$A$2:$P$267,B339,FALSE)</f>
        <v>#REF!</v>
      </c>
      <c r="P339" s="19" t="str">
        <f t="shared" si="75"/>
        <v/>
      </c>
      <c r="Q339" s="19" t="str">
        <f t="shared" si="81"/>
        <v/>
      </c>
    </row>
    <row r="340" spans="1:17" s="50" customFormat="1" ht="14.25" customHeight="1" x14ac:dyDescent="0.35">
      <c r="A340" s="52" t="str">
        <f>IF('Values-Valeurs'!A337="","",'Values-Valeurs'!A337)</f>
        <v/>
      </c>
      <c r="B340" s="49" t="e">
        <f>VLOOKUP(A340,Variables!$A:$D,2,FALSE)</f>
        <v>#N/A</v>
      </c>
      <c r="C340" s="59" t="e">
        <f>VLOOKUP(A340,Variables!$A:$D,3,FALSE)</f>
        <v>#N/A</v>
      </c>
      <c r="D340" s="15">
        <f>'Values-Valeurs'!B337</f>
        <v>0</v>
      </c>
      <c r="E340" s="15">
        <f>'Values-Valeurs'!C337</f>
        <v>0</v>
      </c>
      <c r="F340" s="15">
        <f>'Values-Valeurs'!D337</f>
        <v>0</v>
      </c>
      <c r="G340" s="15">
        <f>'Values-Valeurs'!E337</f>
        <v>0</v>
      </c>
      <c r="H340" s="12">
        <f t="shared" si="76"/>
        <v>0</v>
      </c>
      <c r="I340" s="12">
        <f t="shared" si="77"/>
        <v>0</v>
      </c>
      <c r="J340" s="13" t="e">
        <f t="shared" si="78"/>
        <v>#DIV/0!</v>
      </c>
      <c r="K340" s="13" t="e">
        <f t="shared" si="79"/>
        <v>#DIV/0!</v>
      </c>
      <c r="L340" s="14" t="e">
        <f>VLOOKUP(B340,'Table 6'!$A$2:$P$267,16,FALSE)</f>
        <v>#N/A</v>
      </c>
      <c r="M340" s="19" t="str">
        <f t="shared" si="74"/>
        <v/>
      </c>
      <c r="N340" s="19" t="str">
        <f t="shared" si="80"/>
        <v/>
      </c>
      <c r="O340" s="20" t="e">
        <f>HLOOKUP($Q$1,'Table 6'!$A$2:$P$267,B340,FALSE)</f>
        <v>#REF!</v>
      </c>
      <c r="P340" s="19" t="str">
        <f t="shared" si="75"/>
        <v/>
      </c>
      <c r="Q340" s="19" t="str">
        <f t="shared" si="81"/>
        <v/>
      </c>
    </row>
    <row r="341" spans="1:17" s="50" customFormat="1" ht="14.25" customHeight="1" x14ac:dyDescent="0.35">
      <c r="A341" s="52" t="str">
        <f>IF('Values-Valeurs'!A338="","",'Values-Valeurs'!A338)</f>
        <v/>
      </c>
      <c r="B341" s="49" t="e">
        <f>VLOOKUP(A341,Variables!$A:$D,2,FALSE)</f>
        <v>#N/A</v>
      </c>
      <c r="C341" s="59" t="e">
        <f>VLOOKUP(A341,Variables!$A:$D,3,FALSE)</f>
        <v>#N/A</v>
      </c>
      <c r="D341" s="15">
        <f>'Values-Valeurs'!B338</f>
        <v>0</v>
      </c>
      <c r="E341" s="15">
        <f>'Values-Valeurs'!C338</f>
        <v>0</v>
      </c>
      <c r="F341" s="15">
        <f>'Values-Valeurs'!D338</f>
        <v>0</v>
      </c>
      <c r="G341" s="15">
        <f>'Values-Valeurs'!E338</f>
        <v>0</v>
      </c>
      <c r="H341" s="12">
        <f t="shared" si="76"/>
        <v>0</v>
      </c>
      <c r="I341" s="12">
        <f t="shared" si="77"/>
        <v>0</v>
      </c>
      <c r="J341" s="13" t="e">
        <f t="shared" si="78"/>
        <v>#DIV/0!</v>
      </c>
      <c r="K341" s="13" t="e">
        <f t="shared" si="79"/>
        <v>#DIV/0!</v>
      </c>
      <c r="L341" s="14" t="e">
        <f>VLOOKUP(B341,'Table 6'!$A$2:$P$267,16,FALSE)</f>
        <v>#N/A</v>
      </c>
      <c r="M341" s="19" t="str">
        <f t="shared" si="74"/>
        <v/>
      </c>
      <c r="N341" s="19" t="str">
        <f t="shared" si="80"/>
        <v/>
      </c>
      <c r="O341" s="20" t="e">
        <f>HLOOKUP($Q$1,'Table 6'!$A$2:$P$267,B341,FALSE)</f>
        <v>#REF!</v>
      </c>
      <c r="P341" s="19" t="str">
        <f t="shared" si="75"/>
        <v/>
      </c>
      <c r="Q341" s="19" t="str">
        <f t="shared" si="81"/>
        <v/>
      </c>
    </row>
    <row r="342" spans="1:17" s="50" customFormat="1" ht="14.25" customHeight="1" x14ac:dyDescent="0.35">
      <c r="A342" s="52" t="str">
        <f>IF('Values-Valeurs'!A339="","",'Values-Valeurs'!A339)</f>
        <v/>
      </c>
      <c r="B342" s="49" t="e">
        <f>VLOOKUP(A342,Variables!$A:$D,2,FALSE)</f>
        <v>#N/A</v>
      </c>
      <c r="C342" s="59" t="e">
        <f>VLOOKUP(A342,Variables!$A:$D,3,FALSE)</f>
        <v>#N/A</v>
      </c>
      <c r="D342" s="15">
        <f>'Values-Valeurs'!B339</f>
        <v>0</v>
      </c>
      <c r="E342" s="15">
        <f>'Values-Valeurs'!C339</f>
        <v>0</v>
      </c>
      <c r="F342" s="15">
        <f>'Values-Valeurs'!D339</f>
        <v>0</v>
      </c>
      <c r="G342" s="15">
        <f>'Values-Valeurs'!E339</f>
        <v>0</v>
      </c>
      <c r="H342" s="12">
        <f t="shared" si="76"/>
        <v>0</v>
      </c>
      <c r="I342" s="12">
        <f t="shared" si="77"/>
        <v>0</v>
      </c>
      <c r="J342" s="13" t="e">
        <f t="shared" si="78"/>
        <v>#DIV/0!</v>
      </c>
      <c r="K342" s="13" t="e">
        <f t="shared" si="79"/>
        <v>#DIV/0!</v>
      </c>
      <c r="L342" s="14" t="e">
        <f>VLOOKUP(B342,'Table 6'!$A$2:$P$267,16,FALSE)</f>
        <v>#N/A</v>
      </c>
      <c r="M342" s="19" t="str">
        <f t="shared" si="74"/>
        <v/>
      </c>
      <c r="N342" s="19" t="str">
        <f t="shared" si="80"/>
        <v/>
      </c>
      <c r="O342" s="20" t="e">
        <f>HLOOKUP($Q$1,'Table 6'!$A$2:$P$267,B342,FALSE)</f>
        <v>#REF!</v>
      </c>
      <c r="P342" s="19" t="str">
        <f t="shared" si="75"/>
        <v/>
      </c>
      <c r="Q342" s="19" t="str">
        <f t="shared" si="81"/>
        <v/>
      </c>
    </row>
    <row r="343" spans="1:17" s="50" customFormat="1" ht="14.25" customHeight="1" x14ac:dyDescent="0.35">
      <c r="A343" s="52" t="str">
        <f>IF('Values-Valeurs'!A340="","",'Values-Valeurs'!A340)</f>
        <v/>
      </c>
      <c r="B343" s="49" t="e">
        <f>VLOOKUP(A343,Variables!$A:$D,2,FALSE)</f>
        <v>#N/A</v>
      </c>
      <c r="C343" s="59" t="e">
        <f>VLOOKUP(A343,Variables!$A:$D,3,FALSE)</f>
        <v>#N/A</v>
      </c>
      <c r="D343" s="15">
        <f>'Values-Valeurs'!B340</f>
        <v>0</v>
      </c>
      <c r="E343" s="15">
        <f>'Values-Valeurs'!C340</f>
        <v>0</v>
      </c>
      <c r="F343" s="15">
        <f>'Values-Valeurs'!D340</f>
        <v>0</v>
      </c>
      <c r="G343" s="15">
        <f>'Values-Valeurs'!E340</f>
        <v>0</v>
      </c>
      <c r="H343" s="12">
        <f t="shared" si="76"/>
        <v>0</v>
      </c>
      <c r="I343" s="12">
        <f t="shared" si="77"/>
        <v>0</v>
      </c>
      <c r="J343" s="13" t="e">
        <f t="shared" si="78"/>
        <v>#DIV/0!</v>
      </c>
      <c r="K343" s="13" t="e">
        <f t="shared" si="79"/>
        <v>#DIV/0!</v>
      </c>
      <c r="L343" s="14" t="e">
        <f>VLOOKUP(B343,'Table 6'!$A$2:$P$267,16,FALSE)</f>
        <v>#N/A</v>
      </c>
      <c r="M343" s="19" t="str">
        <f t="shared" si="74"/>
        <v/>
      </c>
      <c r="N343" s="19" t="str">
        <f t="shared" si="80"/>
        <v/>
      </c>
      <c r="O343" s="20" t="e">
        <f>HLOOKUP($Q$1,'Table 6'!$A$2:$P$267,B343,FALSE)</f>
        <v>#REF!</v>
      </c>
      <c r="P343" s="19" t="str">
        <f t="shared" si="75"/>
        <v/>
      </c>
      <c r="Q343" s="19" t="str">
        <f t="shared" si="81"/>
        <v/>
      </c>
    </row>
    <row r="344" spans="1:17" s="50" customFormat="1" ht="14.25" customHeight="1" x14ac:dyDescent="0.35">
      <c r="A344" s="52" t="str">
        <f>IF('Values-Valeurs'!A341="","",'Values-Valeurs'!A341)</f>
        <v/>
      </c>
      <c r="B344" s="49" t="e">
        <f>VLOOKUP(A344,Variables!$A:$D,2,FALSE)</f>
        <v>#N/A</v>
      </c>
      <c r="C344" s="59" t="e">
        <f>VLOOKUP(A344,Variables!$A:$D,3,FALSE)</f>
        <v>#N/A</v>
      </c>
      <c r="D344" s="15">
        <f>'Values-Valeurs'!B341</f>
        <v>0</v>
      </c>
      <c r="E344" s="15">
        <f>'Values-Valeurs'!C341</f>
        <v>0</v>
      </c>
      <c r="F344" s="15">
        <f>'Values-Valeurs'!D341</f>
        <v>0</v>
      </c>
      <c r="G344" s="15">
        <f>'Values-Valeurs'!E341</f>
        <v>0</v>
      </c>
      <c r="H344" s="12">
        <f t="shared" si="76"/>
        <v>0</v>
      </c>
      <c r="I344" s="12">
        <f t="shared" si="77"/>
        <v>0</v>
      </c>
      <c r="J344" s="13" t="e">
        <f t="shared" si="78"/>
        <v>#DIV/0!</v>
      </c>
      <c r="K344" s="13" t="e">
        <f t="shared" si="79"/>
        <v>#DIV/0!</v>
      </c>
      <c r="L344" s="14" t="e">
        <f>VLOOKUP(B344,'Table 6'!$A$2:$P$267,16,FALSE)</f>
        <v>#N/A</v>
      </c>
      <c r="M344" s="19" t="str">
        <f t="shared" si="74"/>
        <v/>
      </c>
      <c r="N344" s="19" t="str">
        <f t="shared" si="80"/>
        <v/>
      </c>
      <c r="O344" s="20" t="e">
        <f>HLOOKUP($Q$1,'Table 6'!$A$2:$P$267,B344,FALSE)</f>
        <v>#REF!</v>
      </c>
      <c r="P344" s="19" t="str">
        <f t="shared" si="75"/>
        <v/>
      </c>
      <c r="Q344" s="19" t="str">
        <f t="shared" si="81"/>
        <v/>
      </c>
    </row>
    <row r="345" spans="1:17" s="50" customFormat="1" ht="14.25" customHeight="1" x14ac:dyDescent="0.35">
      <c r="A345" s="52" t="str">
        <f>IF('Values-Valeurs'!A342="","",'Values-Valeurs'!A342)</f>
        <v/>
      </c>
      <c r="B345" s="49" t="e">
        <f>VLOOKUP(A345,Variables!$A:$D,2,FALSE)</f>
        <v>#N/A</v>
      </c>
      <c r="C345" s="59" t="e">
        <f>VLOOKUP(A345,Variables!$A:$D,3,FALSE)</f>
        <v>#N/A</v>
      </c>
      <c r="D345" s="15">
        <f>'Values-Valeurs'!B342</f>
        <v>0</v>
      </c>
      <c r="E345" s="15">
        <f>'Values-Valeurs'!C342</f>
        <v>0</v>
      </c>
      <c r="F345" s="15">
        <f>'Values-Valeurs'!D342</f>
        <v>0</v>
      </c>
      <c r="G345" s="15">
        <f>'Values-Valeurs'!E342</f>
        <v>0</v>
      </c>
      <c r="H345" s="12">
        <f t="shared" si="76"/>
        <v>0</v>
      </c>
      <c r="I345" s="12">
        <f t="shared" si="77"/>
        <v>0</v>
      </c>
      <c r="J345" s="13" t="e">
        <f t="shared" si="78"/>
        <v>#DIV/0!</v>
      </c>
      <c r="K345" s="13" t="e">
        <f t="shared" si="79"/>
        <v>#DIV/0!</v>
      </c>
      <c r="L345" s="14" t="e">
        <f>VLOOKUP(B345,'Table 6'!$A$2:$P$267,16,FALSE)</f>
        <v>#N/A</v>
      </c>
      <c r="M345" s="19" t="str">
        <f t="shared" si="74"/>
        <v/>
      </c>
      <c r="N345" s="19" t="str">
        <f t="shared" si="80"/>
        <v/>
      </c>
      <c r="O345" s="20" t="e">
        <f>HLOOKUP($Q$1,'Table 6'!$A$2:$P$267,B345,FALSE)</f>
        <v>#REF!</v>
      </c>
      <c r="P345" s="19" t="str">
        <f t="shared" si="75"/>
        <v/>
      </c>
      <c r="Q345" s="19" t="str">
        <f t="shared" si="81"/>
        <v/>
      </c>
    </row>
    <row r="346" spans="1:17" s="50" customFormat="1" ht="14.25" customHeight="1" x14ac:dyDescent="0.35">
      <c r="A346" s="52" t="str">
        <f>IF('Values-Valeurs'!A343="","",'Values-Valeurs'!A343)</f>
        <v/>
      </c>
      <c r="B346" s="49" t="e">
        <f>VLOOKUP(A346,Variables!$A:$D,2,FALSE)</f>
        <v>#N/A</v>
      </c>
      <c r="C346" s="59" t="e">
        <f>VLOOKUP(A346,Variables!$A:$D,3,FALSE)</f>
        <v>#N/A</v>
      </c>
      <c r="D346" s="15">
        <f>'Values-Valeurs'!B343</f>
        <v>0</v>
      </c>
      <c r="E346" s="15">
        <f>'Values-Valeurs'!C343</f>
        <v>0</v>
      </c>
      <c r="F346" s="15">
        <f>'Values-Valeurs'!D343</f>
        <v>0</v>
      </c>
      <c r="G346" s="15">
        <f>'Values-Valeurs'!E343</f>
        <v>0</v>
      </c>
      <c r="H346" s="12">
        <f t="shared" si="76"/>
        <v>0</v>
      </c>
      <c r="I346" s="12">
        <f t="shared" si="77"/>
        <v>0</v>
      </c>
      <c r="J346" s="13" t="e">
        <f t="shared" si="78"/>
        <v>#DIV/0!</v>
      </c>
      <c r="K346" s="13" t="e">
        <f t="shared" si="79"/>
        <v>#DIV/0!</v>
      </c>
      <c r="L346" s="14" t="e">
        <f>VLOOKUP(B346,'Table 6'!$A$2:$P$267,16,FALSE)</f>
        <v>#N/A</v>
      </c>
      <c r="M346" s="19" t="str">
        <f t="shared" si="74"/>
        <v/>
      </c>
      <c r="N346" s="19" t="str">
        <f t="shared" si="80"/>
        <v/>
      </c>
      <c r="O346" s="20" t="e">
        <f>HLOOKUP($Q$1,'Table 6'!$A$2:$P$267,B346,FALSE)</f>
        <v>#REF!</v>
      </c>
      <c r="P346" s="19" t="str">
        <f t="shared" si="75"/>
        <v/>
      </c>
      <c r="Q346" s="19" t="str">
        <f t="shared" si="81"/>
        <v/>
      </c>
    </row>
    <row r="347" spans="1:17" s="50" customFormat="1" ht="14.25" customHeight="1" x14ac:dyDescent="0.35">
      <c r="A347" s="52" t="str">
        <f>IF('Values-Valeurs'!A344="","",'Values-Valeurs'!A344)</f>
        <v/>
      </c>
      <c r="B347" s="49" t="e">
        <f>VLOOKUP(A347,Variables!$A:$D,2,FALSE)</f>
        <v>#N/A</v>
      </c>
      <c r="C347" s="59" t="e">
        <f>VLOOKUP(A347,Variables!$A:$D,3,FALSE)</f>
        <v>#N/A</v>
      </c>
      <c r="D347" s="15">
        <f>'Values-Valeurs'!B344</f>
        <v>0</v>
      </c>
      <c r="E347" s="15">
        <f>'Values-Valeurs'!C344</f>
        <v>0</v>
      </c>
      <c r="F347" s="15">
        <f>'Values-Valeurs'!D344</f>
        <v>0</v>
      </c>
      <c r="G347" s="15">
        <f>'Values-Valeurs'!E344</f>
        <v>0</v>
      </c>
      <c r="H347" s="12">
        <f t="shared" si="76"/>
        <v>0</v>
      </c>
      <c r="I347" s="12">
        <f t="shared" si="77"/>
        <v>0</v>
      </c>
      <c r="J347" s="13" t="e">
        <f t="shared" si="78"/>
        <v>#DIV/0!</v>
      </c>
      <c r="K347" s="13" t="e">
        <f t="shared" si="79"/>
        <v>#DIV/0!</v>
      </c>
      <c r="L347" s="14" t="e">
        <f>VLOOKUP(B347,'Table 6'!$A$2:$P$267,16,FALSE)</f>
        <v>#N/A</v>
      </c>
      <c r="M347" s="19" t="str">
        <f t="shared" si="74"/>
        <v/>
      </c>
      <c r="N347" s="19" t="str">
        <f t="shared" si="80"/>
        <v/>
      </c>
      <c r="O347" s="20" t="e">
        <f>HLOOKUP($Q$1,'Table 6'!$A$2:$P$267,B347,FALSE)</f>
        <v>#REF!</v>
      </c>
      <c r="P347" s="19" t="str">
        <f t="shared" si="75"/>
        <v/>
      </c>
      <c r="Q347" s="19" t="str">
        <f t="shared" si="81"/>
        <v/>
      </c>
    </row>
    <row r="348" spans="1:17" s="50" customFormat="1" ht="14.25" customHeight="1" x14ac:dyDescent="0.35">
      <c r="A348" s="52" t="str">
        <f>IF('Values-Valeurs'!A345="","",'Values-Valeurs'!A345)</f>
        <v/>
      </c>
      <c r="B348" s="49" t="e">
        <f>VLOOKUP(A348,Variables!$A:$D,2,FALSE)</f>
        <v>#N/A</v>
      </c>
      <c r="C348" s="59" t="e">
        <f>VLOOKUP(A348,Variables!$A:$D,3,FALSE)</f>
        <v>#N/A</v>
      </c>
      <c r="D348" s="15">
        <f>'Values-Valeurs'!B345</f>
        <v>0</v>
      </c>
      <c r="E348" s="15">
        <f>'Values-Valeurs'!C345</f>
        <v>0</v>
      </c>
      <c r="F348" s="15">
        <f>'Values-Valeurs'!D345</f>
        <v>0</v>
      </c>
      <c r="G348" s="15">
        <f>'Values-Valeurs'!E345</f>
        <v>0</v>
      </c>
      <c r="H348" s="12">
        <f t="shared" si="76"/>
        <v>0</v>
      </c>
      <c r="I348" s="12">
        <f t="shared" si="77"/>
        <v>0</v>
      </c>
      <c r="J348" s="13" t="e">
        <f t="shared" si="78"/>
        <v>#DIV/0!</v>
      </c>
      <c r="K348" s="13" t="e">
        <f t="shared" si="79"/>
        <v>#DIV/0!</v>
      </c>
      <c r="L348" s="14" t="e">
        <f>VLOOKUP(B348,'Table 6'!$A$2:$P$267,16,FALSE)</f>
        <v>#N/A</v>
      </c>
      <c r="M348" s="19" t="str">
        <f t="shared" si="74"/>
        <v/>
      </c>
      <c r="N348" s="19" t="str">
        <f t="shared" si="80"/>
        <v/>
      </c>
      <c r="O348" s="20" t="e">
        <f>HLOOKUP($Q$1,'Table 6'!$A$2:$P$267,B348,FALSE)</f>
        <v>#REF!</v>
      </c>
      <c r="P348" s="19" t="str">
        <f t="shared" si="75"/>
        <v/>
      </c>
      <c r="Q348" s="19" t="str">
        <f t="shared" si="81"/>
        <v/>
      </c>
    </row>
    <row r="349" spans="1:17" s="50" customFormat="1" ht="14.25" customHeight="1" x14ac:dyDescent="0.35">
      <c r="A349" s="52" t="str">
        <f>IF('Values-Valeurs'!A346="","",'Values-Valeurs'!A346)</f>
        <v/>
      </c>
      <c r="B349" s="49" t="e">
        <f>VLOOKUP(A349,Variables!$A:$D,2,FALSE)</f>
        <v>#N/A</v>
      </c>
      <c r="C349" s="59" t="e">
        <f>VLOOKUP(A349,Variables!$A:$D,3,FALSE)</f>
        <v>#N/A</v>
      </c>
      <c r="D349" s="15">
        <f>'Values-Valeurs'!B346</f>
        <v>0</v>
      </c>
      <c r="E349" s="15">
        <f>'Values-Valeurs'!C346</f>
        <v>0</v>
      </c>
      <c r="F349" s="15">
        <f>'Values-Valeurs'!D346</f>
        <v>0</v>
      </c>
      <c r="G349" s="15">
        <f>'Values-Valeurs'!E346</f>
        <v>0</v>
      </c>
      <c r="H349" s="12">
        <f t="shared" si="76"/>
        <v>0</v>
      </c>
      <c r="I349" s="12">
        <f t="shared" si="77"/>
        <v>0</v>
      </c>
      <c r="J349" s="13" t="e">
        <f t="shared" si="78"/>
        <v>#DIV/0!</v>
      </c>
      <c r="K349" s="13" t="e">
        <f t="shared" si="79"/>
        <v>#DIV/0!</v>
      </c>
      <c r="L349" s="14" t="e">
        <f>VLOOKUP(B349,'Table 6'!$A$2:$P$267,16,FALSE)</f>
        <v>#N/A</v>
      </c>
      <c r="M349" s="19" t="str">
        <f t="shared" si="74"/>
        <v/>
      </c>
      <c r="N349" s="19" t="str">
        <f t="shared" si="80"/>
        <v/>
      </c>
      <c r="O349" s="20" t="e">
        <f>HLOOKUP($Q$1,'Table 6'!$A$2:$P$267,B349,FALSE)</f>
        <v>#REF!</v>
      </c>
      <c r="P349" s="19" t="str">
        <f t="shared" si="75"/>
        <v/>
      </c>
      <c r="Q349" s="19" t="str">
        <f t="shared" si="81"/>
        <v/>
      </c>
    </row>
    <row r="350" spans="1:17" s="50" customFormat="1" ht="14.25" customHeight="1" x14ac:dyDescent="0.35">
      <c r="A350" s="52" t="str">
        <f>IF('Values-Valeurs'!A347="","",'Values-Valeurs'!A347)</f>
        <v/>
      </c>
      <c r="B350" s="49" t="e">
        <f>VLOOKUP(A350,Variables!$A:$D,2,FALSE)</f>
        <v>#N/A</v>
      </c>
      <c r="C350" s="59" t="e">
        <f>VLOOKUP(A350,Variables!$A:$D,3,FALSE)</f>
        <v>#N/A</v>
      </c>
      <c r="D350" s="15">
        <f>'Values-Valeurs'!B347</f>
        <v>0</v>
      </c>
      <c r="E350" s="15">
        <f>'Values-Valeurs'!C347</f>
        <v>0</v>
      </c>
      <c r="F350" s="15">
        <f>'Values-Valeurs'!D347</f>
        <v>0</v>
      </c>
      <c r="G350" s="15">
        <f>'Values-Valeurs'!E347</f>
        <v>0</v>
      </c>
      <c r="H350" s="12">
        <f t="shared" si="76"/>
        <v>0</v>
      </c>
      <c r="I350" s="12">
        <f t="shared" si="77"/>
        <v>0</v>
      </c>
      <c r="J350" s="13" t="e">
        <f t="shared" si="78"/>
        <v>#DIV/0!</v>
      </c>
      <c r="K350" s="13" t="e">
        <f t="shared" si="79"/>
        <v>#DIV/0!</v>
      </c>
      <c r="L350" s="14" t="e">
        <f>VLOOKUP(B350,'Table 6'!$A$2:$P$267,16,FALSE)</f>
        <v>#N/A</v>
      </c>
      <c r="M350" s="19" t="str">
        <f t="shared" si="74"/>
        <v/>
      </c>
      <c r="N350" s="19" t="str">
        <f t="shared" si="80"/>
        <v/>
      </c>
      <c r="O350" s="20" t="e">
        <f>HLOOKUP($Q$1,'Table 6'!$A$2:$P$267,B350,FALSE)</f>
        <v>#REF!</v>
      </c>
      <c r="P350" s="19" t="str">
        <f t="shared" si="75"/>
        <v/>
      </c>
      <c r="Q350" s="19" t="str">
        <f t="shared" si="81"/>
        <v/>
      </c>
    </row>
    <row r="351" spans="1:17" s="50" customFormat="1" ht="14.25" customHeight="1" x14ac:dyDescent="0.35">
      <c r="A351" s="52" t="str">
        <f>IF('Values-Valeurs'!A348="","",'Values-Valeurs'!A348)</f>
        <v/>
      </c>
      <c r="B351" s="49" t="e">
        <f>VLOOKUP(A351,Variables!$A:$D,2,FALSE)</f>
        <v>#N/A</v>
      </c>
      <c r="C351" s="59" t="e">
        <f>VLOOKUP(A351,Variables!$A:$D,3,FALSE)</f>
        <v>#N/A</v>
      </c>
      <c r="D351" s="15">
        <f>'Values-Valeurs'!B348</f>
        <v>0</v>
      </c>
      <c r="E351" s="15">
        <f>'Values-Valeurs'!C348</f>
        <v>0</v>
      </c>
      <c r="F351" s="15">
        <f>'Values-Valeurs'!D348</f>
        <v>0</v>
      </c>
      <c r="G351" s="15">
        <f>'Values-Valeurs'!E348</f>
        <v>0</v>
      </c>
      <c r="H351" s="12">
        <f t="shared" si="76"/>
        <v>0</v>
      </c>
      <c r="I351" s="12">
        <f t="shared" si="77"/>
        <v>0</v>
      </c>
      <c r="J351" s="13" t="e">
        <f t="shared" si="78"/>
        <v>#DIV/0!</v>
      </c>
      <c r="K351" s="13" t="e">
        <f t="shared" si="79"/>
        <v>#DIV/0!</v>
      </c>
      <c r="L351" s="14" t="e">
        <f>VLOOKUP(B351,'Table 6'!$A$2:$P$267,16,FALSE)</f>
        <v>#N/A</v>
      </c>
      <c r="M351" s="19" t="str">
        <f t="shared" si="74"/>
        <v/>
      </c>
      <c r="N351" s="19" t="str">
        <f t="shared" si="80"/>
        <v/>
      </c>
      <c r="O351" s="20" t="e">
        <f>HLOOKUP($Q$1,'Table 6'!$A$2:$P$267,B351,FALSE)</f>
        <v>#REF!</v>
      </c>
      <c r="P351" s="19" t="str">
        <f t="shared" si="75"/>
        <v/>
      </c>
      <c r="Q351" s="19" t="str">
        <f t="shared" si="81"/>
        <v/>
      </c>
    </row>
    <row r="352" spans="1:17" s="50" customFormat="1" ht="14.25" customHeight="1" x14ac:dyDescent="0.35">
      <c r="A352" s="52" t="str">
        <f>IF('Values-Valeurs'!A349="","",'Values-Valeurs'!A349)</f>
        <v/>
      </c>
      <c r="B352" s="49" t="e">
        <f>VLOOKUP(A352,Variables!$A:$D,2,FALSE)</f>
        <v>#N/A</v>
      </c>
      <c r="C352" s="59" t="e">
        <f>VLOOKUP(A352,Variables!$A:$D,3,FALSE)</f>
        <v>#N/A</v>
      </c>
      <c r="D352" s="15">
        <f>'Values-Valeurs'!B349</f>
        <v>0</v>
      </c>
      <c r="E352" s="15">
        <f>'Values-Valeurs'!C349</f>
        <v>0</v>
      </c>
      <c r="F352" s="15">
        <f>'Values-Valeurs'!D349</f>
        <v>0</v>
      </c>
      <c r="G352" s="15">
        <f>'Values-Valeurs'!E349</f>
        <v>0</v>
      </c>
      <c r="H352" s="12">
        <f t="shared" si="76"/>
        <v>0</v>
      </c>
      <c r="I352" s="12">
        <f t="shared" si="77"/>
        <v>0</v>
      </c>
      <c r="J352" s="13" t="e">
        <f t="shared" si="78"/>
        <v>#DIV/0!</v>
      </c>
      <c r="K352" s="13" t="e">
        <f t="shared" si="79"/>
        <v>#DIV/0!</v>
      </c>
      <c r="L352" s="14" t="e">
        <f>VLOOKUP(B352,'Table 6'!$A$2:$P$267,16,FALSE)</f>
        <v>#N/A</v>
      </c>
      <c r="M352" s="19" t="str">
        <f t="shared" si="74"/>
        <v/>
      </c>
      <c r="N352" s="19" t="str">
        <f t="shared" si="80"/>
        <v/>
      </c>
      <c r="O352" s="20" t="e">
        <f>HLOOKUP($Q$1,'Table 6'!$A$2:$P$267,B352,FALSE)</f>
        <v>#REF!</v>
      </c>
      <c r="P352" s="19" t="str">
        <f t="shared" si="75"/>
        <v/>
      </c>
      <c r="Q352" s="19" t="str">
        <f t="shared" si="81"/>
        <v/>
      </c>
    </row>
    <row r="353" spans="1:17" s="50" customFormat="1" ht="14.25" customHeight="1" x14ac:dyDescent="0.35">
      <c r="A353" s="52" t="str">
        <f>IF('Values-Valeurs'!A350="","",'Values-Valeurs'!A350)</f>
        <v/>
      </c>
      <c r="B353" s="49" t="e">
        <f>VLOOKUP(A353,Variables!$A:$D,2,FALSE)</f>
        <v>#N/A</v>
      </c>
      <c r="C353" s="59" t="e">
        <f>VLOOKUP(A353,Variables!$A:$D,3,FALSE)</f>
        <v>#N/A</v>
      </c>
      <c r="D353" s="15">
        <f>'Values-Valeurs'!B350</f>
        <v>0</v>
      </c>
      <c r="E353" s="15">
        <f>'Values-Valeurs'!C350</f>
        <v>0</v>
      </c>
      <c r="F353" s="15">
        <f>'Values-Valeurs'!D350</f>
        <v>0</v>
      </c>
      <c r="G353" s="15">
        <f>'Values-Valeurs'!E350</f>
        <v>0</v>
      </c>
      <c r="H353" s="12">
        <f t="shared" si="76"/>
        <v>0</v>
      </c>
      <c r="I353" s="12">
        <f t="shared" si="77"/>
        <v>0</v>
      </c>
      <c r="J353" s="13" t="e">
        <f t="shared" si="78"/>
        <v>#DIV/0!</v>
      </c>
      <c r="K353" s="13" t="e">
        <f t="shared" si="79"/>
        <v>#DIV/0!</v>
      </c>
      <c r="L353" s="14" t="e">
        <f>VLOOKUP(B353,'Table 6'!$A$2:$P$267,16,FALSE)</f>
        <v>#N/A</v>
      </c>
      <c r="M353" s="19" t="str">
        <f t="shared" si="74"/>
        <v/>
      </c>
      <c r="N353" s="19" t="str">
        <f t="shared" si="80"/>
        <v/>
      </c>
      <c r="O353" s="20" t="e">
        <f>HLOOKUP($Q$1,'Table 6'!$A$2:$P$267,B353,FALSE)</f>
        <v>#REF!</v>
      </c>
      <c r="P353" s="19" t="str">
        <f t="shared" si="75"/>
        <v/>
      </c>
      <c r="Q353" s="19" t="str">
        <f t="shared" si="81"/>
        <v/>
      </c>
    </row>
    <row r="354" spans="1:17" s="50" customFormat="1" ht="14.25" customHeight="1" x14ac:dyDescent="0.35">
      <c r="A354" s="52" t="str">
        <f>IF('Values-Valeurs'!A351="","",'Values-Valeurs'!A351)</f>
        <v/>
      </c>
      <c r="B354" s="49" t="e">
        <f>VLOOKUP(A354,Variables!$A:$D,2,FALSE)</f>
        <v>#N/A</v>
      </c>
      <c r="C354" s="59" t="e">
        <f>VLOOKUP(A354,Variables!$A:$D,3,FALSE)</f>
        <v>#N/A</v>
      </c>
      <c r="D354" s="15">
        <f>'Values-Valeurs'!B351</f>
        <v>0</v>
      </c>
      <c r="E354" s="15">
        <f>'Values-Valeurs'!C351</f>
        <v>0</v>
      </c>
      <c r="F354" s="15">
        <f>'Values-Valeurs'!D351</f>
        <v>0</v>
      </c>
      <c r="G354" s="15">
        <f>'Values-Valeurs'!E351</f>
        <v>0</v>
      </c>
      <c r="H354" s="12">
        <f t="shared" si="76"/>
        <v>0</v>
      </c>
      <c r="I354" s="12">
        <f t="shared" si="77"/>
        <v>0</v>
      </c>
      <c r="J354" s="13" t="e">
        <f t="shared" si="78"/>
        <v>#DIV/0!</v>
      </c>
      <c r="K354" s="13" t="e">
        <f t="shared" si="79"/>
        <v>#DIV/0!</v>
      </c>
      <c r="L354" s="14" t="e">
        <f>VLOOKUP(B354,'Table 6'!$A$2:$P$267,16,FALSE)</f>
        <v>#N/A</v>
      </c>
      <c r="M354" s="19" t="str">
        <f t="shared" si="74"/>
        <v/>
      </c>
      <c r="N354" s="19" t="str">
        <f t="shared" si="80"/>
        <v/>
      </c>
      <c r="O354" s="20" t="e">
        <f>HLOOKUP($Q$1,'Table 6'!$A$2:$P$267,B354,FALSE)</f>
        <v>#REF!</v>
      </c>
      <c r="P354" s="19" t="str">
        <f t="shared" si="75"/>
        <v/>
      </c>
      <c r="Q354" s="19" t="str">
        <f t="shared" si="81"/>
        <v/>
      </c>
    </row>
    <row r="355" spans="1:17" s="50" customFormat="1" ht="14.25" customHeight="1" x14ac:dyDescent="0.35">
      <c r="A355" s="52" t="str">
        <f>IF('Values-Valeurs'!A352="","",'Values-Valeurs'!A352)</f>
        <v/>
      </c>
      <c r="B355" s="49" t="e">
        <f>VLOOKUP(A355,Variables!$A:$D,2,FALSE)</f>
        <v>#N/A</v>
      </c>
      <c r="C355" s="59" t="e">
        <f>VLOOKUP(A355,Variables!$A:$D,3,FALSE)</f>
        <v>#N/A</v>
      </c>
      <c r="D355" s="15">
        <f>'Values-Valeurs'!B352</f>
        <v>0</v>
      </c>
      <c r="E355" s="15">
        <f>'Values-Valeurs'!C352</f>
        <v>0</v>
      </c>
      <c r="F355" s="15">
        <f>'Values-Valeurs'!D352</f>
        <v>0</v>
      </c>
      <c r="G355" s="15">
        <f>'Values-Valeurs'!E352</f>
        <v>0</v>
      </c>
      <c r="H355" s="12">
        <f t="shared" si="76"/>
        <v>0</v>
      </c>
      <c r="I355" s="12">
        <f t="shared" si="77"/>
        <v>0</v>
      </c>
      <c r="J355" s="13" t="e">
        <f t="shared" si="78"/>
        <v>#DIV/0!</v>
      </c>
      <c r="K355" s="13" t="e">
        <f t="shared" si="79"/>
        <v>#DIV/0!</v>
      </c>
      <c r="L355" s="14" t="e">
        <f>VLOOKUP(B355,'Table 6'!$A$2:$P$267,16,FALSE)</f>
        <v>#N/A</v>
      </c>
      <c r="M355" s="19" t="str">
        <f t="shared" si="74"/>
        <v/>
      </c>
      <c r="N355" s="19" t="str">
        <f t="shared" si="80"/>
        <v/>
      </c>
      <c r="O355" s="20" t="e">
        <f>HLOOKUP($Q$1,'Table 6'!$A$2:$P$267,B355,FALSE)</f>
        <v>#REF!</v>
      </c>
      <c r="P355" s="19" t="str">
        <f t="shared" si="75"/>
        <v/>
      </c>
      <c r="Q355" s="19" t="str">
        <f t="shared" si="81"/>
        <v/>
      </c>
    </row>
    <row r="356" spans="1:17" s="50" customFormat="1" ht="14.25" customHeight="1" x14ac:dyDescent="0.35">
      <c r="A356" s="52" t="str">
        <f>IF('Values-Valeurs'!A353="","",'Values-Valeurs'!A353)</f>
        <v/>
      </c>
      <c r="B356" s="49" t="e">
        <f>VLOOKUP(A356,Variables!$A:$D,2,FALSE)</f>
        <v>#N/A</v>
      </c>
      <c r="C356" s="59" t="e">
        <f>VLOOKUP(A356,Variables!$A:$D,3,FALSE)</f>
        <v>#N/A</v>
      </c>
      <c r="D356" s="15">
        <f>'Values-Valeurs'!B353</f>
        <v>0</v>
      </c>
      <c r="E356" s="15">
        <f>'Values-Valeurs'!C353</f>
        <v>0</v>
      </c>
      <c r="F356" s="15">
        <f>'Values-Valeurs'!D353</f>
        <v>0</v>
      </c>
      <c r="G356" s="15">
        <f>'Values-Valeurs'!E353</f>
        <v>0</v>
      </c>
      <c r="H356" s="12">
        <f t="shared" si="76"/>
        <v>0</v>
      </c>
      <c r="I356" s="12">
        <f t="shared" si="77"/>
        <v>0</v>
      </c>
      <c r="J356" s="13" t="e">
        <f t="shared" si="78"/>
        <v>#DIV/0!</v>
      </c>
      <c r="K356" s="13" t="e">
        <f t="shared" si="79"/>
        <v>#DIV/0!</v>
      </c>
      <c r="L356" s="14" t="e">
        <f>VLOOKUP(B356,'Table 6'!$A$2:$P$267,16,FALSE)</f>
        <v>#N/A</v>
      </c>
      <c r="M356" s="19" t="str">
        <f t="shared" si="74"/>
        <v/>
      </c>
      <c r="N356" s="19" t="str">
        <f t="shared" si="80"/>
        <v/>
      </c>
      <c r="O356" s="20" t="e">
        <f>HLOOKUP($Q$1,'Table 6'!$A$2:$P$267,B356,FALSE)</f>
        <v>#REF!</v>
      </c>
      <c r="P356" s="19" t="str">
        <f t="shared" si="75"/>
        <v/>
      </c>
      <c r="Q356" s="19" t="str">
        <f t="shared" si="81"/>
        <v/>
      </c>
    </row>
    <row r="357" spans="1:17" s="50" customFormat="1" ht="14.25" customHeight="1" x14ac:dyDescent="0.35">
      <c r="A357" s="52" t="str">
        <f>IF('Values-Valeurs'!A354="","",'Values-Valeurs'!A354)</f>
        <v/>
      </c>
      <c r="B357" s="49" t="e">
        <f>VLOOKUP(A357,Variables!$A:$D,2,FALSE)</f>
        <v>#N/A</v>
      </c>
      <c r="C357" s="59" t="e">
        <f>VLOOKUP(A357,Variables!$A:$D,3,FALSE)</f>
        <v>#N/A</v>
      </c>
      <c r="D357" s="15">
        <f>'Values-Valeurs'!B354</f>
        <v>0</v>
      </c>
      <c r="E357" s="15">
        <f>'Values-Valeurs'!C354</f>
        <v>0</v>
      </c>
      <c r="F357" s="15">
        <f>'Values-Valeurs'!D354</f>
        <v>0</v>
      </c>
      <c r="G357" s="15">
        <f>'Values-Valeurs'!E354</f>
        <v>0</v>
      </c>
      <c r="H357" s="12">
        <f t="shared" si="76"/>
        <v>0</v>
      </c>
      <c r="I357" s="12">
        <f t="shared" si="77"/>
        <v>0</v>
      </c>
      <c r="J357" s="13" t="e">
        <f t="shared" si="78"/>
        <v>#DIV/0!</v>
      </c>
      <c r="K357" s="13" t="e">
        <f t="shared" si="79"/>
        <v>#DIV/0!</v>
      </c>
      <c r="L357" s="14" t="e">
        <f>VLOOKUP(B357,'Table 6'!$A$2:$P$267,16,FALSE)</f>
        <v>#N/A</v>
      </c>
      <c r="M357" s="19" t="str">
        <f t="shared" si="74"/>
        <v/>
      </c>
      <c r="N357" s="19" t="str">
        <f t="shared" si="80"/>
        <v/>
      </c>
      <c r="O357" s="20" t="e">
        <f>HLOOKUP($Q$1,'Table 6'!$A$2:$P$267,B357,FALSE)</f>
        <v>#REF!</v>
      </c>
      <c r="P357" s="19" t="str">
        <f t="shared" si="75"/>
        <v/>
      </c>
      <c r="Q357" s="19" t="str">
        <f t="shared" si="81"/>
        <v/>
      </c>
    </row>
    <row r="358" spans="1:17" s="50" customFormat="1" ht="14.25" customHeight="1" x14ac:dyDescent="0.35">
      <c r="A358" s="52" t="str">
        <f>IF('Values-Valeurs'!A355="","",'Values-Valeurs'!A355)</f>
        <v/>
      </c>
      <c r="B358" s="49" t="e">
        <f>VLOOKUP(A358,Variables!$A:$D,2,FALSE)</f>
        <v>#N/A</v>
      </c>
      <c r="C358" s="59" t="e">
        <f>VLOOKUP(A358,Variables!$A:$D,3,FALSE)</f>
        <v>#N/A</v>
      </c>
      <c r="D358" s="15">
        <f>'Values-Valeurs'!B355</f>
        <v>0</v>
      </c>
      <c r="E358" s="15">
        <f>'Values-Valeurs'!C355</f>
        <v>0</v>
      </c>
      <c r="F358" s="15">
        <f>'Values-Valeurs'!D355</f>
        <v>0</v>
      </c>
      <c r="G358" s="15">
        <f>'Values-Valeurs'!E355</f>
        <v>0</v>
      </c>
      <c r="H358" s="12">
        <f t="shared" si="76"/>
        <v>0</v>
      </c>
      <c r="I358" s="12">
        <f t="shared" si="77"/>
        <v>0</v>
      </c>
      <c r="J358" s="13" t="e">
        <f t="shared" si="78"/>
        <v>#DIV/0!</v>
      </c>
      <c r="K358" s="13" t="e">
        <f t="shared" si="79"/>
        <v>#DIV/0!</v>
      </c>
      <c r="L358" s="14" t="e">
        <f>VLOOKUP(B358,'Table 6'!$A$2:$P$267,16,FALSE)</f>
        <v>#N/A</v>
      </c>
      <c r="M358" s="19" t="str">
        <f t="shared" si="74"/>
        <v/>
      </c>
      <c r="N358" s="19" t="str">
        <f t="shared" si="80"/>
        <v/>
      </c>
      <c r="O358" s="20" t="e">
        <f>HLOOKUP($Q$1,'Table 6'!$A$2:$P$267,B358,FALSE)</f>
        <v>#REF!</v>
      </c>
      <c r="P358" s="19" t="str">
        <f t="shared" si="75"/>
        <v/>
      </c>
      <c r="Q358" s="19" t="str">
        <f t="shared" si="81"/>
        <v/>
      </c>
    </row>
    <row r="359" spans="1:17" s="50" customFormat="1" ht="14.25" customHeight="1" x14ac:dyDescent="0.35">
      <c r="A359" s="52" t="str">
        <f>IF('Values-Valeurs'!A356="","",'Values-Valeurs'!A356)</f>
        <v/>
      </c>
      <c r="B359" s="49" t="e">
        <f>VLOOKUP(A359,Variables!$A:$D,2,FALSE)</f>
        <v>#N/A</v>
      </c>
      <c r="C359" s="59" t="e">
        <f>VLOOKUP(A359,Variables!$A:$D,3,FALSE)</f>
        <v>#N/A</v>
      </c>
      <c r="D359" s="15">
        <f>'Values-Valeurs'!B356</f>
        <v>0</v>
      </c>
      <c r="E359" s="15">
        <f>'Values-Valeurs'!C356</f>
        <v>0</v>
      </c>
      <c r="F359" s="15">
        <f>'Values-Valeurs'!D356</f>
        <v>0</v>
      </c>
      <c r="G359" s="15">
        <f>'Values-Valeurs'!E356</f>
        <v>0</v>
      </c>
      <c r="H359" s="12">
        <f t="shared" si="76"/>
        <v>0</v>
      </c>
      <c r="I359" s="12">
        <f t="shared" si="77"/>
        <v>0</v>
      </c>
      <c r="J359" s="13" t="e">
        <f t="shared" si="78"/>
        <v>#DIV/0!</v>
      </c>
      <c r="K359" s="13" t="e">
        <f t="shared" si="79"/>
        <v>#DIV/0!</v>
      </c>
      <c r="L359" s="14" t="e">
        <f>VLOOKUP(B359,'Table 6'!$A$2:$P$267,16,FALSE)</f>
        <v>#N/A</v>
      </c>
      <c r="M359" s="19" t="str">
        <f t="shared" si="74"/>
        <v/>
      </c>
      <c r="N359" s="19" t="str">
        <f t="shared" si="80"/>
        <v/>
      </c>
      <c r="O359" s="20" t="e">
        <f>HLOOKUP($Q$1,'Table 6'!$A$2:$P$267,B359,FALSE)</f>
        <v>#REF!</v>
      </c>
      <c r="P359" s="19" t="str">
        <f t="shared" si="75"/>
        <v/>
      </c>
      <c r="Q359" s="19" t="str">
        <f t="shared" si="81"/>
        <v/>
      </c>
    </row>
    <row r="360" spans="1:17" s="50" customFormat="1" ht="14.25" customHeight="1" x14ac:dyDescent="0.35">
      <c r="A360" s="52" t="str">
        <f>IF('Values-Valeurs'!A357="","",'Values-Valeurs'!A357)</f>
        <v/>
      </c>
      <c r="B360" s="49" t="e">
        <f>VLOOKUP(A360,Variables!$A:$D,2,FALSE)</f>
        <v>#N/A</v>
      </c>
      <c r="C360" s="59" t="e">
        <f>VLOOKUP(A360,Variables!$A:$D,3,FALSE)</f>
        <v>#N/A</v>
      </c>
      <c r="D360" s="15">
        <f>'Values-Valeurs'!B357</f>
        <v>0</v>
      </c>
      <c r="E360" s="15">
        <f>'Values-Valeurs'!C357</f>
        <v>0</v>
      </c>
      <c r="F360" s="15">
        <f>'Values-Valeurs'!D357</f>
        <v>0</v>
      </c>
      <c r="G360" s="15">
        <f>'Values-Valeurs'!E357</f>
        <v>0</v>
      </c>
      <c r="H360" s="12">
        <f t="shared" si="76"/>
        <v>0</v>
      </c>
      <c r="I360" s="12">
        <f t="shared" si="77"/>
        <v>0</v>
      </c>
      <c r="J360" s="13" t="e">
        <f t="shared" si="78"/>
        <v>#DIV/0!</v>
      </c>
      <c r="K360" s="13" t="e">
        <f t="shared" si="79"/>
        <v>#DIV/0!</v>
      </c>
      <c r="L360" s="14" t="e">
        <f>VLOOKUP(B360,'Table 6'!$A$2:$P$267,16,FALSE)</f>
        <v>#N/A</v>
      </c>
      <c r="M360" s="19" t="str">
        <f t="shared" si="74"/>
        <v/>
      </c>
      <c r="N360" s="19" t="str">
        <f t="shared" si="80"/>
        <v/>
      </c>
      <c r="O360" s="20" t="e">
        <f>HLOOKUP($Q$1,'Table 6'!$A$2:$P$267,B360,FALSE)</f>
        <v>#REF!</v>
      </c>
      <c r="P360" s="19" t="str">
        <f t="shared" si="75"/>
        <v/>
      </c>
      <c r="Q360" s="19" t="str">
        <f t="shared" si="81"/>
        <v/>
      </c>
    </row>
    <row r="361" spans="1:17" s="50" customFormat="1" ht="14.25" customHeight="1" x14ac:dyDescent="0.35">
      <c r="A361" s="52" t="str">
        <f>IF('Values-Valeurs'!A358="","",'Values-Valeurs'!A358)</f>
        <v/>
      </c>
      <c r="B361" s="49" t="e">
        <f>VLOOKUP(A361,Variables!$A:$D,2,FALSE)</f>
        <v>#N/A</v>
      </c>
      <c r="C361" s="59" t="e">
        <f>VLOOKUP(A361,Variables!$A:$D,3,FALSE)</f>
        <v>#N/A</v>
      </c>
      <c r="D361" s="15">
        <f>'Values-Valeurs'!B358</f>
        <v>0</v>
      </c>
      <c r="E361" s="15">
        <f>'Values-Valeurs'!C358</f>
        <v>0</v>
      </c>
      <c r="F361" s="15">
        <f>'Values-Valeurs'!D358</f>
        <v>0</v>
      </c>
      <c r="G361" s="15">
        <f>'Values-Valeurs'!E358</f>
        <v>0</v>
      </c>
      <c r="H361" s="12">
        <f t="shared" si="76"/>
        <v>0</v>
      </c>
      <c r="I361" s="12">
        <f t="shared" si="77"/>
        <v>0</v>
      </c>
      <c r="J361" s="13" t="e">
        <f t="shared" si="78"/>
        <v>#DIV/0!</v>
      </c>
      <c r="K361" s="13" t="e">
        <f t="shared" si="79"/>
        <v>#DIV/0!</v>
      </c>
      <c r="L361" s="14" t="e">
        <f>VLOOKUP(B361,'Table 6'!$A$2:$P$267,16,FALSE)</f>
        <v>#N/A</v>
      </c>
      <c r="M361" s="19" t="str">
        <f t="shared" si="74"/>
        <v/>
      </c>
      <c r="N361" s="19" t="str">
        <f t="shared" si="80"/>
        <v/>
      </c>
      <c r="O361" s="20" t="e">
        <f>HLOOKUP($Q$1,'Table 6'!$A$2:$P$267,B361,FALSE)</f>
        <v>#REF!</v>
      </c>
      <c r="P361" s="19" t="str">
        <f t="shared" si="75"/>
        <v/>
      </c>
      <c r="Q361" s="19" t="str">
        <f t="shared" si="81"/>
        <v/>
      </c>
    </row>
    <row r="362" spans="1:17" s="50" customFormat="1" ht="14.25" customHeight="1" x14ac:dyDescent="0.35">
      <c r="A362" s="52" t="str">
        <f>IF('Values-Valeurs'!A359="","",'Values-Valeurs'!A359)</f>
        <v/>
      </c>
      <c r="B362" s="49" t="e">
        <f>VLOOKUP(A362,Variables!$A:$D,2,FALSE)</f>
        <v>#N/A</v>
      </c>
      <c r="C362" s="59" t="e">
        <f>VLOOKUP(A362,Variables!$A:$D,3,FALSE)</f>
        <v>#N/A</v>
      </c>
      <c r="D362" s="15">
        <f>'Values-Valeurs'!B359</f>
        <v>0</v>
      </c>
      <c r="E362" s="15">
        <f>'Values-Valeurs'!C359</f>
        <v>0</v>
      </c>
      <c r="F362" s="15">
        <f>'Values-Valeurs'!D359</f>
        <v>0</v>
      </c>
      <c r="G362" s="15">
        <f>'Values-Valeurs'!E359</f>
        <v>0</v>
      </c>
      <c r="H362" s="12">
        <f t="shared" si="76"/>
        <v>0</v>
      </c>
      <c r="I362" s="12">
        <f t="shared" si="77"/>
        <v>0</v>
      </c>
      <c r="J362" s="13" t="e">
        <f t="shared" si="78"/>
        <v>#DIV/0!</v>
      </c>
      <c r="K362" s="13" t="e">
        <f t="shared" si="79"/>
        <v>#DIV/0!</v>
      </c>
      <c r="L362" s="14" t="e">
        <f>VLOOKUP(B362,'Table 6'!$A$2:$P$267,16,FALSE)</f>
        <v>#N/A</v>
      </c>
      <c r="M362" s="19" t="str">
        <f t="shared" si="74"/>
        <v/>
      </c>
      <c r="N362" s="19" t="str">
        <f t="shared" si="80"/>
        <v/>
      </c>
      <c r="O362" s="20" t="e">
        <f>HLOOKUP($Q$1,'Table 6'!$A$2:$P$267,B362,FALSE)</f>
        <v>#REF!</v>
      </c>
      <c r="P362" s="19" t="str">
        <f t="shared" si="75"/>
        <v/>
      </c>
      <c r="Q362" s="19" t="str">
        <f t="shared" si="81"/>
        <v/>
      </c>
    </row>
    <row r="363" spans="1:17" s="50" customFormat="1" ht="14.25" customHeight="1" x14ac:dyDescent="0.35">
      <c r="A363" s="52" t="str">
        <f>IF('Values-Valeurs'!A360="","",'Values-Valeurs'!A360)</f>
        <v/>
      </c>
      <c r="B363" s="49" t="e">
        <f>VLOOKUP(A363,Variables!$A:$D,2,FALSE)</f>
        <v>#N/A</v>
      </c>
      <c r="C363" s="59" t="e">
        <f>VLOOKUP(A363,Variables!$A:$D,3,FALSE)</f>
        <v>#N/A</v>
      </c>
      <c r="D363" s="15">
        <f>'Values-Valeurs'!B360</f>
        <v>0</v>
      </c>
      <c r="E363" s="15">
        <f>'Values-Valeurs'!C360</f>
        <v>0</v>
      </c>
      <c r="F363" s="15">
        <f>'Values-Valeurs'!D360</f>
        <v>0</v>
      </c>
      <c r="G363" s="15">
        <f>'Values-Valeurs'!E360</f>
        <v>0</v>
      </c>
      <c r="H363" s="12">
        <f t="shared" si="76"/>
        <v>0</v>
      </c>
      <c r="I363" s="12">
        <f t="shared" si="77"/>
        <v>0</v>
      </c>
      <c r="J363" s="13" t="e">
        <f t="shared" si="78"/>
        <v>#DIV/0!</v>
      </c>
      <c r="K363" s="13" t="e">
        <f t="shared" si="79"/>
        <v>#DIV/0!</v>
      </c>
      <c r="L363" s="14" t="e">
        <f>VLOOKUP(B363,'Table 6'!$A$2:$P$267,16,FALSE)</f>
        <v>#N/A</v>
      </c>
      <c r="M363" s="19" t="str">
        <f t="shared" si="74"/>
        <v/>
      </c>
      <c r="N363" s="19" t="str">
        <f t="shared" si="80"/>
        <v/>
      </c>
      <c r="O363" s="20" t="e">
        <f>HLOOKUP($Q$1,'Table 6'!$A$2:$P$267,B363,FALSE)</f>
        <v>#REF!</v>
      </c>
      <c r="P363" s="19" t="str">
        <f t="shared" si="75"/>
        <v/>
      </c>
      <c r="Q363" s="19" t="str">
        <f t="shared" si="81"/>
        <v/>
      </c>
    </row>
    <row r="364" spans="1:17" s="50" customFormat="1" ht="14.25" customHeight="1" x14ac:dyDescent="0.35">
      <c r="A364" s="52" t="str">
        <f>IF('Values-Valeurs'!A361="","",'Values-Valeurs'!A361)</f>
        <v/>
      </c>
      <c r="B364" s="49" t="e">
        <f>VLOOKUP(A364,Variables!$A:$D,2,FALSE)</f>
        <v>#N/A</v>
      </c>
      <c r="C364" s="59" t="e">
        <f>VLOOKUP(A364,Variables!$A:$D,3,FALSE)</f>
        <v>#N/A</v>
      </c>
      <c r="D364" s="15">
        <f>'Values-Valeurs'!B361</f>
        <v>0</v>
      </c>
      <c r="E364" s="15">
        <f>'Values-Valeurs'!C361</f>
        <v>0</v>
      </c>
      <c r="F364" s="15">
        <f>'Values-Valeurs'!D361</f>
        <v>0</v>
      </c>
      <c r="G364" s="15">
        <f>'Values-Valeurs'!E361</f>
        <v>0</v>
      </c>
      <c r="H364" s="12">
        <f t="shared" si="76"/>
        <v>0</v>
      </c>
      <c r="I364" s="12">
        <f t="shared" si="77"/>
        <v>0</v>
      </c>
      <c r="J364" s="13" t="e">
        <f t="shared" si="78"/>
        <v>#DIV/0!</v>
      </c>
      <c r="K364" s="13" t="e">
        <f t="shared" si="79"/>
        <v>#DIV/0!</v>
      </c>
      <c r="L364" s="14" t="e">
        <f>VLOOKUP(B364,'Table 6'!$A$2:$P$267,16,FALSE)</f>
        <v>#N/A</v>
      </c>
      <c r="M364" s="19" t="str">
        <f t="shared" si="74"/>
        <v/>
      </c>
      <c r="N364" s="19" t="str">
        <f t="shared" si="80"/>
        <v/>
      </c>
      <c r="O364" s="20" t="e">
        <f>HLOOKUP($Q$1,'Table 6'!$A$2:$P$267,B364,FALSE)</f>
        <v>#REF!</v>
      </c>
      <c r="P364" s="19" t="str">
        <f t="shared" si="75"/>
        <v/>
      </c>
      <c r="Q364" s="19" t="str">
        <f t="shared" si="81"/>
        <v/>
      </c>
    </row>
    <row r="365" spans="1:17" s="50" customFormat="1" ht="14.25" customHeight="1" x14ac:dyDescent="0.35">
      <c r="A365" s="52" t="str">
        <f>IF('Values-Valeurs'!A362="","",'Values-Valeurs'!A362)</f>
        <v/>
      </c>
      <c r="B365" s="49" t="e">
        <f>VLOOKUP(A365,Variables!$A:$D,2,FALSE)</f>
        <v>#N/A</v>
      </c>
      <c r="C365" s="59" t="e">
        <f>VLOOKUP(A365,Variables!$A:$D,3,FALSE)</f>
        <v>#N/A</v>
      </c>
      <c r="D365" s="15">
        <f>'Values-Valeurs'!B362</f>
        <v>0</v>
      </c>
      <c r="E365" s="15">
        <f>'Values-Valeurs'!C362</f>
        <v>0</v>
      </c>
      <c r="F365" s="15">
        <f>'Values-Valeurs'!D362</f>
        <v>0</v>
      </c>
      <c r="G365" s="15">
        <f>'Values-Valeurs'!E362</f>
        <v>0</v>
      </c>
      <c r="H365" s="12">
        <f t="shared" si="76"/>
        <v>0</v>
      </c>
      <c r="I365" s="12">
        <f t="shared" si="77"/>
        <v>0</v>
      </c>
      <c r="J365" s="13" t="e">
        <f t="shared" si="78"/>
        <v>#DIV/0!</v>
      </c>
      <c r="K365" s="13" t="e">
        <f t="shared" si="79"/>
        <v>#DIV/0!</v>
      </c>
      <c r="L365" s="14" t="e">
        <f>VLOOKUP(B365,'Table 6'!$A$2:$P$267,16,FALSE)</f>
        <v>#N/A</v>
      </c>
      <c r="M365" s="19" t="str">
        <f t="shared" si="74"/>
        <v/>
      </c>
      <c r="N365" s="19" t="str">
        <f t="shared" si="80"/>
        <v/>
      </c>
      <c r="O365" s="20" t="e">
        <f>HLOOKUP($Q$1,'Table 6'!$A$2:$P$267,B365,FALSE)</f>
        <v>#REF!</v>
      </c>
      <c r="P365" s="19" t="str">
        <f t="shared" si="75"/>
        <v/>
      </c>
      <c r="Q365" s="19" t="str">
        <f t="shared" si="81"/>
        <v/>
      </c>
    </row>
    <row r="366" spans="1:17" s="50" customFormat="1" ht="14.25" customHeight="1" x14ac:dyDescent="0.35">
      <c r="A366" s="52" t="str">
        <f>IF('Values-Valeurs'!A363="","",'Values-Valeurs'!A363)</f>
        <v/>
      </c>
      <c r="B366" s="49" t="e">
        <f>VLOOKUP(A366,Variables!$A:$D,2,FALSE)</f>
        <v>#N/A</v>
      </c>
      <c r="C366" s="59" t="e">
        <f>VLOOKUP(A366,Variables!$A:$D,3,FALSE)</f>
        <v>#N/A</v>
      </c>
      <c r="D366" s="15">
        <f>'Values-Valeurs'!B363</f>
        <v>0</v>
      </c>
      <c r="E366" s="15">
        <f>'Values-Valeurs'!C363</f>
        <v>0</v>
      </c>
      <c r="F366" s="15">
        <f>'Values-Valeurs'!D363</f>
        <v>0</v>
      </c>
      <c r="G366" s="15">
        <f>'Values-Valeurs'!E363</f>
        <v>0</v>
      </c>
      <c r="H366" s="12">
        <f t="shared" si="76"/>
        <v>0</v>
      </c>
      <c r="I366" s="12">
        <f t="shared" si="77"/>
        <v>0</v>
      </c>
      <c r="J366" s="13" t="e">
        <f t="shared" si="78"/>
        <v>#DIV/0!</v>
      </c>
      <c r="K366" s="13" t="e">
        <f t="shared" si="79"/>
        <v>#DIV/0!</v>
      </c>
      <c r="L366" s="14" t="e">
        <f>VLOOKUP(B366,'Table 6'!$A$2:$P$267,16,FALSE)</f>
        <v>#N/A</v>
      </c>
      <c r="M366" s="19" t="str">
        <f t="shared" si="74"/>
        <v/>
      </c>
      <c r="N366" s="19" t="str">
        <f t="shared" si="80"/>
        <v/>
      </c>
      <c r="O366" s="20" t="e">
        <f>HLOOKUP($Q$1,'Table 6'!$A$2:$P$267,B366,FALSE)</f>
        <v>#REF!</v>
      </c>
      <c r="P366" s="19" t="str">
        <f t="shared" si="75"/>
        <v/>
      </c>
      <c r="Q366" s="19" t="str">
        <f t="shared" si="81"/>
        <v/>
      </c>
    </row>
    <row r="367" spans="1:17" s="50" customFormat="1" ht="14.25" customHeight="1" x14ac:dyDescent="0.35">
      <c r="A367" s="52" t="str">
        <f>IF('Values-Valeurs'!A364="","",'Values-Valeurs'!A364)</f>
        <v/>
      </c>
      <c r="B367" s="49" t="e">
        <f>VLOOKUP(A367,Variables!$A:$D,2,FALSE)</f>
        <v>#N/A</v>
      </c>
      <c r="C367" s="59" t="e">
        <f>VLOOKUP(A367,Variables!$A:$D,3,FALSE)</f>
        <v>#N/A</v>
      </c>
      <c r="D367" s="15">
        <f>'Values-Valeurs'!B364</f>
        <v>0</v>
      </c>
      <c r="E367" s="15">
        <f>'Values-Valeurs'!C364</f>
        <v>0</v>
      </c>
      <c r="F367" s="15">
        <f>'Values-Valeurs'!D364</f>
        <v>0</v>
      </c>
      <c r="G367" s="15">
        <f>'Values-Valeurs'!E364</f>
        <v>0</v>
      </c>
      <c r="H367" s="12">
        <f t="shared" si="76"/>
        <v>0</v>
      </c>
      <c r="I367" s="12">
        <f t="shared" si="77"/>
        <v>0</v>
      </c>
      <c r="J367" s="13" t="e">
        <f t="shared" si="78"/>
        <v>#DIV/0!</v>
      </c>
      <c r="K367" s="13" t="e">
        <f t="shared" si="79"/>
        <v>#DIV/0!</v>
      </c>
      <c r="L367" s="14" t="e">
        <f>VLOOKUP(B367,'Table 6'!$A$2:$P$267,16,FALSE)</f>
        <v>#N/A</v>
      </c>
      <c r="M367" s="19" t="str">
        <f t="shared" si="74"/>
        <v/>
      </c>
      <c r="N367" s="19" t="str">
        <f t="shared" si="80"/>
        <v/>
      </c>
      <c r="O367" s="20" t="e">
        <f>HLOOKUP($Q$1,'Table 6'!$A$2:$P$267,B367,FALSE)</f>
        <v>#REF!</v>
      </c>
      <c r="P367" s="19" t="str">
        <f t="shared" si="75"/>
        <v/>
      </c>
      <c r="Q367" s="19" t="str">
        <f t="shared" si="81"/>
        <v/>
      </c>
    </row>
    <row r="368" spans="1:17" s="50" customFormat="1" ht="14.25" customHeight="1" x14ac:dyDescent="0.35">
      <c r="A368" s="52" t="str">
        <f>IF('Values-Valeurs'!A365="","",'Values-Valeurs'!A365)</f>
        <v/>
      </c>
      <c r="B368" s="49" t="e">
        <f>VLOOKUP(A368,Variables!$A:$D,2,FALSE)</f>
        <v>#N/A</v>
      </c>
      <c r="C368" s="59" t="e">
        <f>VLOOKUP(A368,Variables!$A:$D,3,FALSE)</f>
        <v>#N/A</v>
      </c>
      <c r="D368" s="15">
        <f>'Values-Valeurs'!B365</f>
        <v>0</v>
      </c>
      <c r="E368" s="15">
        <f>'Values-Valeurs'!C365</f>
        <v>0</v>
      </c>
      <c r="F368" s="15">
        <f>'Values-Valeurs'!D365</f>
        <v>0</v>
      </c>
      <c r="G368" s="15">
        <f>'Values-Valeurs'!E365</f>
        <v>0</v>
      </c>
      <c r="H368" s="12">
        <f t="shared" si="76"/>
        <v>0</v>
      </c>
      <c r="I368" s="12">
        <f t="shared" si="77"/>
        <v>0</v>
      </c>
      <c r="J368" s="13" t="e">
        <f t="shared" si="78"/>
        <v>#DIV/0!</v>
      </c>
      <c r="K368" s="13" t="e">
        <f t="shared" si="79"/>
        <v>#DIV/0!</v>
      </c>
      <c r="L368" s="14" t="e">
        <f>VLOOKUP(B368,'Table 6'!$A$2:$P$267,16,FALSE)</f>
        <v>#N/A</v>
      </c>
      <c r="M368" s="19" t="str">
        <f t="shared" si="74"/>
        <v/>
      </c>
      <c r="N368" s="19" t="str">
        <f t="shared" si="80"/>
        <v/>
      </c>
      <c r="O368" s="20" t="e">
        <f>HLOOKUP($Q$1,'Table 6'!$A$2:$P$267,B368,FALSE)</f>
        <v>#REF!</v>
      </c>
      <c r="P368" s="19" t="str">
        <f t="shared" si="75"/>
        <v/>
      </c>
      <c r="Q368" s="19" t="str">
        <f t="shared" si="81"/>
        <v/>
      </c>
    </row>
    <row r="369" spans="1:17" s="50" customFormat="1" ht="14.25" customHeight="1" x14ac:dyDescent="0.35">
      <c r="A369" s="52" t="str">
        <f>IF('Values-Valeurs'!A366="","",'Values-Valeurs'!A366)</f>
        <v/>
      </c>
      <c r="B369" s="49" t="e">
        <f>VLOOKUP(A369,Variables!$A:$D,2,FALSE)</f>
        <v>#N/A</v>
      </c>
      <c r="C369" s="59" t="e">
        <f>VLOOKUP(A369,Variables!$A:$D,3,FALSE)</f>
        <v>#N/A</v>
      </c>
      <c r="D369" s="15">
        <f>'Values-Valeurs'!B366</f>
        <v>0</v>
      </c>
      <c r="E369" s="15">
        <f>'Values-Valeurs'!C366</f>
        <v>0</v>
      </c>
      <c r="F369" s="15">
        <f>'Values-Valeurs'!D366</f>
        <v>0</v>
      </c>
      <c r="G369" s="15">
        <f>'Values-Valeurs'!E366</f>
        <v>0</v>
      </c>
      <c r="H369" s="12">
        <f t="shared" si="76"/>
        <v>0</v>
      </c>
      <c r="I369" s="12">
        <f t="shared" si="77"/>
        <v>0</v>
      </c>
      <c r="J369" s="13" t="e">
        <f t="shared" si="78"/>
        <v>#DIV/0!</v>
      </c>
      <c r="K369" s="13" t="e">
        <f t="shared" si="79"/>
        <v>#DIV/0!</v>
      </c>
      <c r="L369" s="14" t="e">
        <f>VLOOKUP(B369,'Table 6'!$A$2:$P$267,16,FALSE)</f>
        <v>#N/A</v>
      </c>
      <c r="M369" s="19" t="str">
        <f t="shared" si="74"/>
        <v/>
      </c>
      <c r="N369" s="19" t="str">
        <f t="shared" si="80"/>
        <v/>
      </c>
      <c r="O369" s="20" t="e">
        <f>HLOOKUP($Q$1,'Table 6'!$A$2:$P$267,B369,FALSE)</f>
        <v>#REF!</v>
      </c>
      <c r="P369" s="19" t="str">
        <f t="shared" si="75"/>
        <v/>
      </c>
      <c r="Q369" s="19" t="str">
        <f t="shared" si="81"/>
        <v/>
      </c>
    </row>
    <row r="370" spans="1:17" s="50" customFormat="1" ht="14.25" customHeight="1" x14ac:dyDescent="0.35">
      <c r="A370" s="52" t="str">
        <f>IF('Values-Valeurs'!A367="","",'Values-Valeurs'!A367)</f>
        <v/>
      </c>
      <c r="B370" s="49" t="e">
        <f>VLOOKUP(A370,Variables!$A:$D,2,FALSE)</f>
        <v>#N/A</v>
      </c>
      <c r="C370" s="59" t="e">
        <f>VLOOKUP(A370,Variables!$A:$D,3,FALSE)</f>
        <v>#N/A</v>
      </c>
      <c r="D370" s="15">
        <f>'Values-Valeurs'!B367</f>
        <v>0</v>
      </c>
      <c r="E370" s="15">
        <f>'Values-Valeurs'!C367</f>
        <v>0</v>
      </c>
      <c r="F370" s="15">
        <f>'Values-Valeurs'!D367</f>
        <v>0</v>
      </c>
      <c r="G370" s="15">
        <f>'Values-Valeurs'!E367</f>
        <v>0</v>
      </c>
      <c r="H370" s="12">
        <f t="shared" si="76"/>
        <v>0</v>
      </c>
      <c r="I370" s="12">
        <f t="shared" si="77"/>
        <v>0</v>
      </c>
      <c r="J370" s="13" t="e">
        <f t="shared" si="78"/>
        <v>#DIV/0!</v>
      </c>
      <c r="K370" s="13" t="e">
        <f t="shared" si="79"/>
        <v>#DIV/0!</v>
      </c>
      <c r="L370" s="14" t="e">
        <f>VLOOKUP(B370,'Table 6'!$A$2:$P$267,16,FALSE)</f>
        <v>#N/A</v>
      </c>
      <c r="M370" s="19" t="str">
        <f t="shared" si="74"/>
        <v/>
      </c>
      <c r="N370" s="19" t="str">
        <f t="shared" si="80"/>
        <v/>
      </c>
      <c r="O370" s="20" t="e">
        <f>HLOOKUP($Q$1,'Table 6'!$A$2:$P$267,B370,FALSE)</f>
        <v>#REF!</v>
      </c>
      <c r="P370" s="19" t="str">
        <f t="shared" si="75"/>
        <v/>
      </c>
      <c r="Q370" s="19" t="str">
        <f t="shared" si="81"/>
        <v/>
      </c>
    </row>
    <row r="371" spans="1:17" s="50" customFormat="1" ht="14.25" customHeight="1" x14ac:dyDescent="0.35">
      <c r="A371" s="52" t="str">
        <f>IF('Values-Valeurs'!A368="","",'Values-Valeurs'!A368)</f>
        <v/>
      </c>
      <c r="B371" s="49" t="e">
        <f>VLOOKUP(A371,Variables!$A:$D,2,FALSE)</f>
        <v>#N/A</v>
      </c>
      <c r="C371" s="59" t="e">
        <f>VLOOKUP(A371,Variables!$A:$D,3,FALSE)</f>
        <v>#N/A</v>
      </c>
      <c r="D371" s="15">
        <f>'Values-Valeurs'!B368</f>
        <v>0</v>
      </c>
      <c r="E371" s="15">
        <f>'Values-Valeurs'!C368</f>
        <v>0</v>
      </c>
      <c r="F371" s="15">
        <f>'Values-Valeurs'!D368</f>
        <v>0</v>
      </c>
      <c r="G371" s="15">
        <f>'Values-Valeurs'!E368</f>
        <v>0</v>
      </c>
      <c r="H371" s="12">
        <f t="shared" si="76"/>
        <v>0</v>
      </c>
      <c r="I371" s="12">
        <f t="shared" si="77"/>
        <v>0</v>
      </c>
      <c r="J371" s="13" t="e">
        <f t="shared" si="78"/>
        <v>#DIV/0!</v>
      </c>
      <c r="K371" s="13" t="e">
        <f t="shared" si="79"/>
        <v>#DIV/0!</v>
      </c>
      <c r="L371" s="14" t="e">
        <f>VLOOKUP(B371,'Table 6'!$A$2:$P$267,16,FALSE)</f>
        <v>#N/A</v>
      </c>
      <c r="M371" s="19" t="str">
        <f t="shared" si="74"/>
        <v/>
      </c>
      <c r="N371" s="19" t="str">
        <f t="shared" si="80"/>
        <v/>
      </c>
      <c r="O371" s="20" t="e">
        <f>HLOOKUP($Q$1,'Table 6'!$A$2:$P$267,B371,FALSE)</f>
        <v>#REF!</v>
      </c>
      <c r="P371" s="19" t="str">
        <f t="shared" si="75"/>
        <v/>
      </c>
      <c r="Q371" s="19" t="str">
        <f t="shared" si="81"/>
        <v/>
      </c>
    </row>
    <row r="372" spans="1:17" s="50" customFormat="1" ht="14.25" customHeight="1" x14ac:dyDescent="0.35">
      <c r="A372" s="52" t="str">
        <f>IF('Values-Valeurs'!A369="","",'Values-Valeurs'!A369)</f>
        <v/>
      </c>
      <c r="B372" s="49" t="e">
        <f>VLOOKUP(A372,Variables!$A:$D,2,FALSE)</f>
        <v>#N/A</v>
      </c>
      <c r="C372" s="59" t="e">
        <f>VLOOKUP(A372,Variables!$A:$D,3,FALSE)</f>
        <v>#N/A</v>
      </c>
      <c r="D372" s="15">
        <f>'Values-Valeurs'!B369</f>
        <v>0</v>
      </c>
      <c r="E372" s="15">
        <f>'Values-Valeurs'!C369</f>
        <v>0</v>
      </c>
      <c r="F372" s="15">
        <f>'Values-Valeurs'!D369</f>
        <v>0</v>
      </c>
      <c r="G372" s="15">
        <f>'Values-Valeurs'!E369</f>
        <v>0</v>
      </c>
      <c r="H372" s="12">
        <f t="shared" si="76"/>
        <v>0</v>
      </c>
      <c r="I372" s="12">
        <f t="shared" si="77"/>
        <v>0</v>
      </c>
      <c r="J372" s="13" t="e">
        <f t="shared" si="78"/>
        <v>#DIV/0!</v>
      </c>
      <c r="K372" s="13" t="e">
        <f t="shared" si="79"/>
        <v>#DIV/0!</v>
      </c>
      <c r="L372" s="14" t="e">
        <f>VLOOKUP(B372,'Table 6'!$A$2:$P$267,16,FALSE)</f>
        <v>#N/A</v>
      </c>
      <c r="M372" s="19" t="str">
        <f t="shared" si="74"/>
        <v/>
      </c>
      <c r="N372" s="19" t="str">
        <f t="shared" si="80"/>
        <v/>
      </c>
      <c r="O372" s="20" t="e">
        <f>HLOOKUP($Q$1,'Table 6'!$A$2:$P$267,B372,FALSE)</f>
        <v>#REF!</v>
      </c>
      <c r="P372" s="19" t="str">
        <f t="shared" si="75"/>
        <v/>
      </c>
      <c r="Q372" s="19" t="str">
        <f t="shared" si="81"/>
        <v/>
      </c>
    </row>
    <row r="373" spans="1:17" s="50" customFormat="1" ht="14.25" customHeight="1" x14ac:dyDescent="0.35">
      <c r="A373" s="52" t="str">
        <f>IF('Values-Valeurs'!A370="","",'Values-Valeurs'!A370)</f>
        <v/>
      </c>
      <c r="B373" s="49" t="e">
        <f>VLOOKUP(A373,Variables!$A:$D,2,FALSE)</f>
        <v>#N/A</v>
      </c>
      <c r="C373" s="59" t="e">
        <f>VLOOKUP(A373,Variables!$A:$D,3,FALSE)</f>
        <v>#N/A</v>
      </c>
      <c r="D373" s="15">
        <f>'Values-Valeurs'!B370</f>
        <v>0</v>
      </c>
      <c r="E373" s="15">
        <f>'Values-Valeurs'!C370</f>
        <v>0</v>
      </c>
      <c r="F373" s="15">
        <f>'Values-Valeurs'!D370</f>
        <v>0</v>
      </c>
      <c r="G373" s="15">
        <f>'Values-Valeurs'!E370</f>
        <v>0</v>
      </c>
      <c r="H373" s="12">
        <f t="shared" si="76"/>
        <v>0</v>
      </c>
      <c r="I373" s="12">
        <f t="shared" si="77"/>
        <v>0</v>
      </c>
      <c r="J373" s="13" t="e">
        <f t="shared" si="78"/>
        <v>#DIV/0!</v>
      </c>
      <c r="K373" s="13" t="e">
        <f t="shared" si="79"/>
        <v>#DIV/0!</v>
      </c>
      <c r="L373" s="14" t="e">
        <f>VLOOKUP(B373,'Table 6'!$A$2:$P$267,16,FALSE)</f>
        <v>#N/A</v>
      </c>
      <c r="M373" s="19" t="str">
        <f t="shared" si="74"/>
        <v/>
      </c>
      <c r="N373" s="19" t="str">
        <f t="shared" si="80"/>
        <v/>
      </c>
      <c r="O373" s="20" t="e">
        <f>HLOOKUP($Q$1,'Table 6'!$A$2:$P$267,B373,FALSE)</f>
        <v>#REF!</v>
      </c>
      <c r="P373" s="19" t="str">
        <f t="shared" si="75"/>
        <v/>
      </c>
      <c r="Q373" s="19" t="str">
        <f t="shared" si="81"/>
        <v/>
      </c>
    </row>
    <row r="374" spans="1:17" s="50" customFormat="1" ht="14.25" customHeight="1" x14ac:dyDescent="0.35">
      <c r="A374" s="52" t="str">
        <f>IF('Values-Valeurs'!A371="","",'Values-Valeurs'!A371)</f>
        <v/>
      </c>
      <c r="B374" s="49" t="e">
        <f>VLOOKUP(A374,Variables!$A:$D,2,FALSE)</f>
        <v>#N/A</v>
      </c>
      <c r="C374" s="59" t="e">
        <f>VLOOKUP(A374,Variables!$A:$D,3,FALSE)</f>
        <v>#N/A</v>
      </c>
      <c r="D374" s="15">
        <f>'Values-Valeurs'!B371</f>
        <v>0</v>
      </c>
      <c r="E374" s="15">
        <f>'Values-Valeurs'!C371</f>
        <v>0</v>
      </c>
      <c r="F374" s="15">
        <f>'Values-Valeurs'!D371</f>
        <v>0</v>
      </c>
      <c r="G374" s="15">
        <f>'Values-Valeurs'!E371</f>
        <v>0</v>
      </c>
      <c r="H374" s="12">
        <f t="shared" si="76"/>
        <v>0</v>
      </c>
      <c r="I374" s="12">
        <f t="shared" si="77"/>
        <v>0</v>
      </c>
      <c r="J374" s="13" t="e">
        <f t="shared" si="78"/>
        <v>#DIV/0!</v>
      </c>
      <c r="K374" s="13" t="e">
        <f t="shared" si="79"/>
        <v>#DIV/0!</v>
      </c>
      <c r="L374" s="14" t="e">
        <f>VLOOKUP(B374,'Table 6'!$A$2:$P$267,16,FALSE)</f>
        <v>#N/A</v>
      </c>
      <c r="M374" s="19" t="str">
        <f t="shared" si="74"/>
        <v/>
      </c>
      <c r="N374" s="19" t="str">
        <f t="shared" si="80"/>
        <v/>
      </c>
      <c r="O374" s="20" t="e">
        <f>HLOOKUP($Q$1,'Table 6'!$A$2:$P$267,B374,FALSE)</f>
        <v>#REF!</v>
      </c>
      <c r="P374" s="19" t="str">
        <f t="shared" si="75"/>
        <v/>
      </c>
      <c r="Q374" s="19" t="str">
        <f t="shared" si="81"/>
        <v/>
      </c>
    </row>
    <row r="375" spans="1:17" s="50" customFormat="1" ht="14.25" customHeight="1" x14ac:dyDescent="0.35">
      <c r="A375" s="52" t="str">
        <f>IF('Values-Valeurs'!A372="","",'Values-Valeurs'!A372)</f>
        <v/>
      </c>
      <c r="B375" s="49" t="e">
        <f>VLOOKUP(A375,Variables!$A:$D,2,FALSE)</f>
        <v>#N/A</v>
      </c>
      <c r="C375" s="59" t="e">
        <f>VLOOKUP(A375,Variables!$A:$D,3,FALSE)</f>
        <v>#N/A</v>
      </c>
      <c r="D375" s="15">
        <f>'Values-Valeurs'!B372</f>
        <v>0</v>
      </c>
      <c r="E375" s="15">
        <f>'Values-Valeurs'!C372</f>
        <v>0</v>
      </c>
      <c r="F375" s="15">
        <f>'Values-Valeurs'!D372</f>
        <v>0</v>
      </c>
      <c r="G375" s="15">
        <f>'Values-Valeurs'!E372</f>
        <v>0</v>
      </c>
      <c r="H375" s="12">
        <f t="shared" si="76"/>
        <v>0</v>
      </c>
      <c r="I375" s="12">
        <f t="shared" si="77"/>
        <v>0</v>
      </c>
      <c r="J375" s="13" t="e">
        <f t="shared" si="78"/>
        <v>#DIV/0!</v>
      </c>
      <c r="K375" s="13" t="e">
        <f t="shared" si="79"/>
        <v>#DIV/0!</v>
      </c>
      <c r="L375" s="14" t="e">
        <f>VLOOKUP(B375,'Table 6'!$A$2:$P$267,16,FALSE)</f>
        <v>#N/A</v>
      </c>
      <c r="M375" s="19" t="str">
        <f t="shared" si="74"/>
        <v/>
      </c>
      <c r="N375" s="19" t="str">
        <f t="shared" si="80"/>
        <v/>
      </c>
      <c r="O375" s="20" t="e">
        <f>HLOOKUP($Q$1,'Table 6'!$A$2:$P$267,B375,FALSE)</f>
        <v>#REF!</v>
      </c>
      <c r="P375" s="19" t="str">
        <f t="shared" si="75"/>
        <v/>
      </c>
      <c r="Q375" s="19" t="str">
        <f t="shared" si="81"/>
        <v/>
      </c>
    </row>
    <row r="376" spans="1:17" s="50" customFormat="1" ht="14.25" customHeight="1" x14ac:dyDescent="0.35">
      <c r="A376" s="52" t="str">
        <f>IF('Values-Valeurs'!A373="","",'Values-Valeurs'!A373)</f>
        <v/>
      </c>
      <c r="B376" s="49" t="e">
        <f>VLOOKUP(A376,Variables!$A:$D,2,FALSE)</f>
        <v>#N/A</v>
      </c>
      <c r="C376" s="59" t="e">
        <f>VLOOKUP(A376,Variables!$A:$D,3,FALSE)</f>
        <v>#N/A</v>
      </c>
      <c r="D376" s="15">
        <f>'Values-Valeurs'!B373</f>
        <v>0</v>
      </c>
      <c r="E376" s="15">
        <f>'Values-Valeurs'!C373</f>
        <v>0</v>
      </c>
      <c r="F376" s="15">
        <f>'Values-Valeurs'!D373</f>
        <v>0</v>
      </c>
      <c r="G376" s="15">
        <f>'Values-Valeurs'!E373</f>
        <v>0</v>
      </c>
      <c r="H376" s="12">
        <f t="shared" si="76"/>
        <v>0</v>
      </c>
      <c r="I376" s="12">
        <f t="shared" si="77"/>
        <v>0</v>
      </c>
      <c r="J376" s="13" t="e">
        <f t="shared" si="78"/>
        <v>#DIV/0!</v>
      </c>
      <c r="K376" s="13" t="e">
        <f t="shared" si="79"/>
        <v>#DIV/0!</v>
      </c>
      <c r="L376" s="14" t="e">
        <f>VLOOKUP(B376,'Table 6'!$A$2:$P$267,16,FALSE)</f>
        <v>#N/A</v>
      </c>
      <c r="M376" s="19" t="str">
        <f t="shared" si="74"/>
        <v/>
      </c>
      <c r="N376" s="19" t="str">
        <f t="shared" si="80"/>
        <v/>
      </c>
      <c r="O376" s="20" t="e">
        <f>HLOOKUP($Q$1,'Table 6'!$A$2:$P$267,B376,FALSE)</f>
        <v>#REF!</v>
      </c>
      <c r="P376" s="19" t="str">
        <f t="shared" si="75"/>
        <v/>
      </c>
      <c r="Q376" s="19" t="str">
        <f t="shared" si="81"/>
        <v/>
      </c>
    </row>
    <row r="377" spans="1:17" s="50" customFormat="1" ht="14.25" customHeight="1" x14ac:dyDescent="0.35">
      <c r="A377" s="52" t="str">
        <f>IF('Values-Valeurs'!A374="","",'Values-Valeurs'!A374)</f>
        <v/>
      </c>
      <c r="B377" s="49" t="e">
        <f>VLOOKUP(A377,Variables!$A:$D,2,FALSE)</f>
        <v>#N/A</v>
      </c>
      <c r="C377" s="59" t="e">
        <f>VLOOKUP(A377,Variables!$A:$D,3,FALSE)</f>
        <v>#N/A</v>
      </c>
      <c r="D377" s="15">
        <f>'Values-Valeurs'!B374</f>
        <v>0</v>
      </c>
      <c r="E377" s="15">
        <f>'Values-Valeurs'!C374</f>
        <v>0</v>
      </c>
      <c r="F377" s="15">
        <f>'Values-Valeurs'!D374</f>
        <v>0</v>
      </c>
      <c r="G377" s="15">
        <f>'Values-Valeurs'!E374</f>
        <v>0</v>
      </c>
      <c r="H377" s="12">
        <f t="shared" si="76"/>
        <v>0</v>
      </c>
      <c r="I377" s="12">
        <f t="shared" si="77"/>
        <v>0</v>
      </c>
      <c r="J377" s="13" t="e">
        <f t="shared" si="78"/>
        <v>#DIV/0!</v>
      </c>
      <c r="K377" s="13" t="e">
        <f t="shared" si="79"/>
        <v>#DIV/0!</v>
      </c>
      <c r="L377" s="14" t="e">
        <f>VLOOKUP(B377,'Table 6'!$A$2:$P$267,16,FALSE)</f>
        <v>#N/A</v>
      </c>
      <c r="M377" s="19" t="str">
        <f t="shared" si="74"/>
        <v/>
      </c>
      <c r="N377" s="19" t="str">
        <f t="shared" si="80"/>
        <v/>
      </c>
      <c r="O377" s="20" t="e">
        <f>HLOOKUP($Q$1,'Table 6'!$A$2:$P$267,B377,FALSE)</f>
        <v>#REF!</v>
      </c>
      <c r="P377" s="19" t="str">
        <f t="shared" si="75"/>
        <v/>
      </c>
      <c r="Q377" s="19" t="str">
        <f t="shared" si="81"/>
        <v/>
      </c>
    </row>
    <row r="378" spans="1:17" s="50" customFormat="1" ht="14.25" customHeight="1" x14ac:dyDescent="0.35">
      <c r="A378" s="52" t="str">
        <f>IF('Values-Valeurs'!A375="","",'Values-Valeurs'!A375)</f>
        <v/>
      </c>
      <c r="B378" s="49" t="e">
        <f>VLOOKUP(A378,Variables!$A:$D,2,FALSE)</f>
        <v>#N/A</v>
      </c>
      <c r="C378" s="59" t="e">
        <f>VLOOKUP(A378,Variables!$A:$D,3,FALSE)</f>
        <v>#N/A</v>
      </c>
      <c r="D378" s="15">
        <f>'Values-Valeurs'!B375</f>
        <v>0</v>
      </c>
      <c r="E378" s="15">
        <f>'Values-Valeurs'!C375</f>
        <v>0</v>
      </c>
      <c r="F378" s="15">
        <f>'Values-Valeurs'!D375</f>
        <v>0</v>
      </c>
      <c r="G378" s="15">
        <f>'Values-Valeurs'!E375</f>
        <v>0</v>
      </c>
      <c r="H378" s="12">
        <f t="shared" si="76"/>
        <v>0</v>
      </c>
      <c r="I378" s="12">
        <f t="shared" si="77"/>
        <v>0</v>
      </c>
      <c r="J378" s="13" t="e">
        <f t="shared" si="78"/>
        <v>#DIV/0!</v>
      </c>
      <c r="K378" s="13" t="e">
        <f t="shared" si="79"/>
        <v>#DIV/0!</v>
      </c>
      <c r="L378" s="14" t="e">
        <f>VLOOKUP(B378,'Table 6'!$A$2:$P$267,16,FALSE)</f>
        <v>#N/A</v>
      </c>
      <c r="M378" s="19" t="str">
        <f t="shared" si="74"/>
        <v/>
      </c>
      <c r="N378" s="19" t="str">
        <f t="shared" si="80"/>
        <v/>
      </c>
      <c r="O378" s="20" t="e">
        <f>HLOOKUP($Q$1,'Table 6'!$A$2:$P$267,B378,FALSE)</f>
        <v>#REF!</v>
      </c>
      <c r="P378" s="19" t="str">
        <f t="shared" si="75"/>
        <v/>
      </c>
      <c r="Q378" s="19" t="str">
        <f t="shared" si="81"/>
        <v/>
      </c>
    </row>
    <row r="379" spans="1:17" s="50" customFormat="1" ht="14.25" customHeight="1" x14ac:dyDescent="0.35">
      <c r="A379" s="52" t="str">
        <f>IF('Values-Valeurs'!A376="","",'Values-Valeurs'!A376)</f>
        <v/>
      </c>
      <c r="B379" s="49" t="e">
        <f>VLOOKUP(A379,Variables!$A:$D,2,FALSE)</f>
        <v>#N/A</v>
      </c>
      <c r="C379" s="59" t="e">
        <f>VLOOKUP(A379,Variables!$A:$D,3,FALSE)</f>
        <v>#N/A</v>
      </c>
      <c r="D379" s="15">
        <f>'Values-Valeurs'!B376</f>
        <v>0</v>
      </c>
      <c r="E379" s="15">
        <f>'Values-Valeurs'!C376</f>
        <v>0</v>
      </c>
      <c r="F379" s="15">
        <f>'Values-Valeurs'!D376</f>
        <v>0</v>
      </c>
      <c r="G379" s="15">
        <f>'Values-Valeurs'!E376</f>
        <v>0</v>
      </c>
      <c r="H379" s="12">
        <f t="shared" si="76"/>
        <v>0</v>
      </c>
      <c r="I379" s="12">
        <f t="shared" si="77"/>
        <v>0</v>
      </c>
      <c r="J379" s="13" t="e">
        <f t="shared" si="78"/>
        <v>#DIV/0!</v>
      </c>
      <c r="K379" s="13" t="e">
        <f t="shared" si="79"/>
        <v>#DIV/0!</v>
      </c>
      <c r="L379" s="14" t="e">
        <f>VLOOKUP(B379,'Table 6'!$A$2:$P$267,16,FALSE)</f>
        <v>#N/A</v>
      </c>
      <c r="M379" s="19" t="str">
        <f t="shared" si="74"/>
        <v/>
      </c>
      <c r="N379" s="19" t="str">
        <f t="shared" si="80"/>
        <v/>
      </c>
      <c r="O379" s="20" t="e">
        <f>HLOOKUP($Q$1,'Table 6'!$A$2:$P$267,B379,FALSE)</f>
        <v>#REF!</v>
      </c>
      <c r="P379" s="19" t="str">
        <f t="shared" si="75"/>
        <v/>
      </c>
      <c r="Q379" s="19" t="str">
        <f t="shared" si="81"/>
        <v/>
      </c>
    </row>
    <row r="380" spans="1:17" s="50" customFormat="1" ht="14.25" customHeight="1" x14ac:dyDescent="0.35">
      <c r="A380" s="52" t="str">
        <f>IF('Values-Valeurs'!A377="","",'Values-Valeurs'!A377)</f>
        <v/>
      </c>
      <c r="B380" s="49" t="e">
        <f>VLOOKUP(A380,Variables!$A:$D,2,FALSE)</f>
        <v>#N/A</v>
      </c>
      <c r="C380" s="59" t="e">
        <f>VLOOKUP(A380,Variables!$A:$D,3,FALSE)</f>
        <v>#N/A</v>
      </c>
      <c r="D380" s="15">
        <f>'Values-Valeurs'!B377</f>
        <v>0</v>
      </c>
      <c r="E380" s="15">
        <f>'Values-Valeurs'!C377</f>
        <v>0</v>
      </c>
      <c r="F380" s="15">
        <f>'Values-Valeurs'!D377</f>
        <v>0</v>
      </c>
      <c r="G380" s="15">
        <f>'Values-Valeurs'!E377</f>
        <v>0</v>
      </c>
      <c r="H380" s="12">
        <f t="shared" si="76"/>
        <v>0</v>
      </c>
      <c r="I380" s="12">
        <f t="shared" si="77"/>
        <v>0</v>
      </c>
      <c r="J380" s="13" t="e">
        <f t="shared" si="78"/>
        <v>#DIV/0!</v>
      </c>
      <c r="K380" s="13" t="e">
        <f t="shared" si="79"/>
        <v>#DIV/0!</v>
      </c>
      <c r="L380" s="14" t="e">
        <f>VLOOKUP(B380,'Table 6'!$A$2:$P$267,16,FALSE)</f>
        <v>#N/A</v>
      </c>
      <c r="M380" s="19" t="str">
        <f t="shared" si="74"/>
        <v/>
      </c>
      <c r="N380" s="19" t="str">
        <f t="shared" si="80"/>
        <v/>
      </c>
      <c r="O380" s="20" t="e">
        <f>HLOOKUP($Q$1,'Table 6'!$A$2:$P$267,B380,FALSE)</f>
        <v>#REF!</v>
      </c>
      <c r="P380" s="19" t="str">
        <f t="shared" si="75"/>
        <v/>
      </c>
      <c r="Q380" s="19" t="str">
        <f t="shared" si="81"/>
        <v/>
      </c>
    </row>
    <row r="381" spans="1:17" s="50" customFormat="1" ht="14.25" customHeight="1" x14ac:dyDescent="0.35">
      <c r="A381" s="52" t="str">
        <f>IF('Values-Valeurs'!A378="","",'Values-Valeurs'!A378)</f>
        <v/>
      </c>
      <c r="B381" s="49" t="e">
        <f>VLOOKUP(A381,Variables!$A:$D,2,FALSE)</f>
        <v>#N/A</v>
      </c>
      <c r="C381" s="59" t="e">
        <f>VLOOKUP(A381,Variables!$A:$D,3,FALSE)</f>
        <v>#N/A</v>
      </c>
      <c r="D381" s="15">
        <f>'Values-Valeurs'!B378</f>
        <v>0</v>
      </c>
      <c r="E381" s="15">
        <f>'Values-Valeurs'!C378</f>
        <v>0</v>
      </c>
      <c r="F381" s="15">
        <f>'Values-Valeurs'!D378</f>
        <v>0</v>
      </c>
      <c r="G381" s="15">
        <f>'Values-Valeurs'!E378</f>
        <v>0</v>
      </c>
      <c r="H381" s="12">
        <f t="shared" si="76"/>
        <v>0</v>
      </c>
      <c r="I381" s="12">
        <f t="shared" si="77"/>
        <v>0</v>
      </c>
      <c r="J381" s="13" t="e">
        <f t="shared" si="78"/>
        <v>#DIV/0!</v>
      </c>
      <c r="K381" s="13" t="e">
        <f t="shared" si="79"/>
        <v>#DIV/0!</v>
      </c>
      <c r="L381" s="14" t="e">
        <f>VLOOKUP(B381,'Table 6'!$A$2:$P$267,16,FALSE)</f>
        <v>#N/A</v>
      </c>
      <c r="M381" s="19" t="str">
        <f t="shared" si="74"/>
        <v/>
      </c>
      <c r="N381" s="19" t="str">
        <f t="shared" si="80"/>
        <v/>
      </c>
      <c r="O381" s="20" t="e">
        <f>HLOOKUP($Q$1,'Table 6'!$A$2:$P$267,B381,FALSE)</f>
        <v>#REF!</v>
      </c>
      <c r="P381" s="19" t="str">
        <f t="shared" si="75"/>
        <v/>
      </c>
      <c r="Q381" s="19" t="str">
        <f t="shared" si="81"/>
        <v/>
      </c>
    </row>
    <row r="382" spans="1:17" s="50" customFormat="1" ht="14.25" customHeight="1" x14ac:dyDescent="0.35">
      <c r="A382" s="52" t="str">
        <f>IF('Values-Valeurs'!A379="","",'Values-Valeurs'!A379)</f>
        <v/>
      </c>
      <c r="B382" s="49" t="e">
        <f>VLOOKUP(A382,Variables!$A:$D,2,FALSE)</f>
        <v>#N/A</v>
      </c>
      <c r="C382" s="59" t="e">
        <f>VLOOKUP(A382,Variables!$A:$D,3,FALSE)</f>
        <v>#N/A</v>
      </c>
      <c r="D382" s="15">
        <f>'Values-Valeurs'!B379</f>
        <v>0</v>
      </c>
      <c r="E382" s="15">
        <f>'Values-Valeurs'!C379</f>
        <v>0</v>
      </c>
      <c r="F382" s="15">
        <f>'Values-Valeurs'!D379</f>
        <v>0</v>
      </c>
      <c r="G382" s="15">
        <f>'Values-Valeurs'!E379</f>
        <v>0</v>
      </c>
      <c r="H382" s="12">
        <f t="shared" si="76"/>
        <v>0</v>
      </c>
      <c r="I382" s="12">
        <f t="shared" si="77"/>
        <v>0</v>
      </c>
      <c r="J382" s="13" t="e">
        <f t="shared" si="78"/>
        <v>#DIV/0!</v>
      </c>
      <c r="K382" s="13" t="e">
        <f t="shared" si="79"/>
        <v>#DIV/0!</v>
      </c>
      <c r="L382" s="14" t="e">
        <f>VLOOKUP(B382,'Table 6'!$A$2:$P$267,16,FALSE)</f>
        <v>#N/A</v>
      </c>
      <c r="M382" s="19" t="str">
        <f t="shared" si="74"/>
        <v/>
      </c>
      <c r="N382" s="19" t="str">
        <f t="shared" si="80"/>
        <v/>
      </c>
      <c r="O382" s="20" t="e">
        <f>HLOOKUP($Q$1,'Table 6'!$A$2:$P$267,B382,FALSE)</f>
        <v>#REF!</v>
      </c>
      <c r="P382" s="19" t="str">
        <f t="shared" si="75"/>
        <v/>
      </c>
      <c r="Q382" s="19" t="str">
        <f t="shared" si="81"/>
        <v/>
      </c>
    </row>
    <row r="383" spans="1:17" s="50" customFormat="1" ht="14.25" customHeight="1" x14ac:dyDescent="0.35">
      <c r="A383" s="52" t="str">
        <f>IF('Values-Valeurs'!A380="","",'Values-Valeurs'!A380)</f>
        <v/>
      </c>
      <c r="B383" s="49" t="e">
        <f>VLOOKUP(A383,Variables!$A:$D,2,FALSE)</f>
        <v>#N/A</v>
      </c>
      <c r="C383" s="59" t="e">
        <f>VLOOKUP(A383,Variables!$A:$D,3,FALSE)</f>
        <v>#N/A</v>
      </c>
      <c r="D383" s="15">
        <f>'Values-Valeurs'!B380</f>
        <v>0</v>
      </c>
      <c r="E383" s="15">
        <f>'Values-Valeurs'!C380</f>
        <v>0</v>
      </c>
      <c r="F383" s="15">
        <f>'Values-Valeurs'!D380</f>
        <v>0</v>
      </c>
      <c r="G383" s="15">
        <f>'Values-Valeurs'!E380</f>
        <v>0</v>
      </c>
      <c r="H383" s="12">
        <f t="shared" si="76"/>
        <v>0</v>
      </c>
      <c r="I383" s="12">
        <f t="shared" si="77"/>
        <v>0</v>
      </c>
      <c r="J383" s="13" t="e">
        <f t="shared" si="78"/>
        <v>#DIV/0!</v>
      </c>
      <c r="K383" s="13" t="e">
        <f t="shared" si="79"/>
        <v>#DIV/0!</v>
      </c>
      <c r="L383" s="14" t="e">
        <f>VLOOKUP(B383,'Table 6'!$A$2:$P$267,16,FALSE)</f>
        <v>#N/A</v>
      </c>
      <c r="M383" s="19" t="str">
        <f t="shared" si="74"/>
        <v/>
      </c>
      <c r="N383" s="19" t="str">
        <f t="shared" si="80"/>
        <v/>
      </c>
      <c r="O383" s="20" t="e">
        <f>HLOOKUP($Q$1,'Table 6'!$A$2:$P$267,B383,FALSE)</f>
        <v>#REF!</v>
      </c>
      <c r="P383" s="19" t="str">
        <f t="shared" si="75"/>
        <v/>
      </c>
      <c r="Q383" s="19" t="str">
        <f t="shared" si="81"/>
        <v/>
      </c>
    </row>
    <row r="384" spans="1:17" s="50" customFormat="1" ht="14.25" customHeight="1" x14ac:dyDescent="0.35">
      <c r="A384" s="52" t="str">
        <f>IF('Values-Valeurs'!A381="","",'Values-Valeurs'!A381)</f>
        <v/>
      </c>
      <c r="B384" s="49" t="e">
        <f>VLOOKUP(A384,Variables!$A:$D,2,FALSE)</f>
        <v>#N/A</v>
      </c>
      <c r="C384" s="59" t="e">
        <f>VLOOKUP(A384,Variables!$A:$D,3,FALSE)</f>
        <v>#N/A</v>
      </c>
      <c r="D384" s="15">
        <f>'Values-Valeurs'!B381</f>
        <v>0</v>
      </c>
      <c r="E384" s="15">
        <f>'Values-Valeurs'!C381</f>
        <v>0</v>
      </c>
      <c r="F384" s="15">
        <f>'Values-Valeurs'!D381</f>
        <v>0</v>
      </c>
      <c r="G384" s="15">
        <f>'Values-Valeurs'!E381</f>
        <v>0</v>
      </c>
      <c r="H384" s="12">
        <f t="shared" si="76"/>
        <v>0</v>
      </c>
      <c r="I384" s="12">
        <f t="shared" si="77"/>
        <v>0</v>
      </c>
      <c r="J384" s="13" t="e">
        <f t="shared" si="78"/>
        <v>#DIV/0!</v>
      </c>
      <c r="K384" s="13" t="e">
        <f t="shared" si="79"/>
        <v>#DIV/0!</v>
      </c>
      <c r="L384" s="14" t="e">
        <f>VLOOKUP(B384,'Table 6'!$A$2:$P$267,16,FALSE)</f>
        <v>#N/A</v>
      </c>
      <c r="M384" s="19" t="str">
        <f t="shared" si="74"/>
        <v/>
      </c>
      <c r="N384" s="19" t="str">
        <f t="shared" si="80"/>
        <v/>
      </c>
      <c r="O384" s="20" t="e">
        <f>HLOOKUP($Q$1,'Table 6'!$A$2:$P$267,B384,FALSE)</f>
        <v>#REF!</v>
      </c>
      <c r="P384" s="19" t="str">
        <f t="shared" si="75"/>
        <v/>
      </c>
      <c r="Q384" s="19" t="str">
        <f t="shared" si="81"/>
        <v/>
      </c>
    </row>
    <row r="385" spans="1:17" s="50" customFormat="1" ht="14.25" customHeight="1" x14ac:dyDescent="0.35">
      <c r="A385" s="52" t="str">
        <f>IF('Values-Valeurs'!A382="","",'Values-Valeurs'!A382)</f>
        <v/>
      </c>
      <c r="B385" s="49" t="e">
        <f>VLOOKUP(A385,Variables!$A:$D,2,FALSE)</f>
        <v>#N/A</v>
      </c>
      <c r="C385" s="59" t="e">
        <f>VLOOKUP(A385,Variables!$A:$D,3,FALSE)</f>
        <v>#N/A</v>
      </c>
      <c r="D385" s="15">
        <f>'Values-Valeurs'!B382</f>
        <v>0</v>
      </c>
      <c r="E385" s="15">
        <f>'Values-Valeurs'!C382</f>
        <v>0</v>
      </c>
      <c r="F385" s="15">
        <f>'Values-Valeurs'!D382</f>
        <v>0</v>
      </c>
      <c r="G385" s="15">
        <f>'Values-Valeurs'!E382</f>
        <v>0</v>
      </c>
      <c r="H385" s="12">
        <f t="shared" si="76"/>
        <v>0</v>
      </c>
      <c r="I385" s="12">
        <f t="shared" si="77"/>
        <v>0</v>
      </c>
      <c r="J385" s="13" t="e">
        <f t="shared" si="78"/>
        <v>#DIV/0!</v>
      </c>
      <c r="K385" s="13" t="e">
        <f t="shared" si="79"/>
        <v>#DIV/0!</v>
      </c>
      <c r="L385" s="14" t="e">
        <f>VLOOKUP(B385,'Table 6'!$A$2:$P$267,16,FALSE)</f>
        <v>#N/A</v>
      </c>
      <c r="M385" s="19" t="str">
        <f t="shared" si="74"/>
        <v/>
      </c>
      <c r="N385" s="19" t="str">
        <f t="shared" si="80"/>
        <v/>
      </c>
      <c r="O385" s="20" t="e">
        <f>HLOOKUP($Q$1,'Table 6'!$A$2:$P$267,B385,FALSE)</f>
        <v>#REF!</v>
      </c>
      <c r="P385" s="19" t="str">
        <f t="shared" si="75"/>
        <v/>
      </c>
      <c r="Q385" s="19" t="str">
        <f t="shared" si="81"/>
        <v/>
      </c>
    </row>
    <row r="386" spans="1:17" s="50" customFormat="1" ht="14.25" customHeight="1" x14ac:dyDescent="0.35">
      <c r="A386" s="52" t="str">
        <f>IF('Values-Valeurs'!A383="","",'Values-Valeurs'!A383)</f>
        <v/>
      </c>
      <c r="B386" s="49" t="e">
        <f>VLOOKUP(A386,Variables!$A:$D,2,FALSE)</f>
        <v>#N/A</v>
      </c>
      <c r="C386" s="59" t="e">
        <f>VLOOKUP(A386,Variables!$A:$D,3,FALSE)</f>
        <v>#N/A</v>
      </c>
      <c r="D386" s="15">
        <f>'Values-Valeurs'!B383</f>
        <v>0</v>
      </c>
      <c r="E386" s="15">
        <f>'Values-Valeurs'!C383</f>
        <v>0</v>
      </c>
      <c r="F386" s="15">
        <f>'Values-Valeurs'!D383</f>
        <v>0</v>
      </c>
      <c r="G386" s="15">
        <f>'Values-Valeurs'!E383</f>
        <v>0</v>
      </c>
      <c r="H386" s="12">
        <f t="shared" si="76"/>
        <v>0</v>
      </c>
      <c r="I386" s="12">
        <f t="shared" si="77"/>
        <v>0</v>
      </c>
      <c r="J386" s="13" t="e">
        <f t="shared" si="78"/>
        <v>#DIV/0!</v>
      </c>
      <c r="K386" s="13" t="e">
        <f t="shared" si="79"/>
        <v>#DIV/0!</v>
      </c>
      <c r="L386" s="14" t="e">
        <f>VLOOKUP(B386,'Table 6'!$A$2:$P$267,16,FALSE)</f>
        <v>#N/A</v>
      </c>
      <c r="M386" s="19" t="str">
        <f t="shared" si="74"/>
        <v/>
      </c>
      <c r="N386" s="19" t="str">
        <f t="shared" si="80"/>
        <v/>
      </c>
      <c r="O386" s="20" t="e">
        <f>HLOOKUP($Q$1,'Table 6'!$A$2:$P$267,B386,FALSE)</f>
        <v>#REF!</v>
      </c>
      <c r="P386" s="19" t="str">
        <f t="shared" si="75"/>
        <v/>
      </c>
      <c r="Q386" s="19" t="str">
        <f t="shared" si="81"/>
        <v/>
      </c>
    </row>
    <row r="387" spans="1:17" s="50" customFormat="1" ht="14.25" customHeight="1" x14ac:dyDescent="0.35">
      <c r="A387" s="52" t="str">
        <f>IF('Values-Valeurs'!A384="","",'Values-Valeurs'!A384)</f>
        <v/>
      </c>
      <c r="B387" s="49" t="e">
        <f>VLOOKUP(A387,Variables!$A:$D,2,FALSE)</f>
        <v>#N/A</v>
      </c>
      <c r="C387" s="59" t="e">
        <f>VLOOKUP(A387,Variables!$A:$D,3,FALSE)</f>
        <v>#N/A</v>
      </c>
      <c r="D387" s="15">
        <f>'Values-Valeurs'!B384</f>
        <v>0</v>
      </c>
      <c r="E387" s="15">
        <f>'Values-Valeurs'!C384</f>
        <v>0</v>
      </c>
      <c r="F387" s="15">
        <f>'Values-Valeurs'!D384</f>
        <v>0</v>
      </c>
      <c r="G387" s="15">
        <f>'Values-Valeurs'!E384</f>
        <v>0</v>
      </c>
      <c r="H387" s="12">
        <f t="shared" si="76"/>
        <v>0</v>
      </c>
      <c r="I387" s="12">
        <f t="shared" si="77"/>
        <v>0</v>
      </c>
      <c r="J387" s="13" t="e">
        <f t="shared" si="78"/>
        <v>#DIV/0!</v>
      </c>
      <c r="K387" s="13" t="e">
        <f t="shared" si="79"/>
        <v>#DIV/0!</v>
      </c>
      <c r="L387" s="14" t="e">
        <f>VLOOKUP(B387,'Table 6'!$A$2:$P$267,16,FALSE)</f>
        <v>#N/A</v>
      </c>
      <c r="M387" s="19" t="str">
        <f t="shared" si="74"/>
        <v/>
      </c>
      <c r="N387" s="19" t="str">
        <f t="shared" si="80"/>
        <v/>
      </c>
      <c r="O387" s="20" t="e">
        <f>HLOOKUP($Q$1,'Table 6'!$A$2:$P$267,B387,FALSE)</f>
        <v>#REF!</v>
      </c>
      <c r="P387" s="19" t="str">
        <f t="shared" si="75"/>
        <v/>
      </c>
      <c r="Q387" s="19" t="str">
        <f t="shared" si="81"/>
        <v/>
      </c>
    </row>
    <row r="388" spans="1:17" s="50" customFormat="1" ht="14.25" customHeight="1" x14ac:dyDescent="0.35">
      <c r="A388" s="52" t="str">
        <f>IF('Values-Valeurs'!A385="","",'Values-Valeurs'!A385)</f>
        <v/>
      </c>
      <c r="B388" s="49" t="e">
        <f>VLOOKUP(A388,Variables!$A:$D,2,FALSE)</f>
        <v>#N/A</v>
      </c>
      <c r="C388" s="59" t="e">
        <f>VLOOKUP(A388,Variables!$A:$D,3,FALSE)</f>
        <v>#N/A</v>
      </c>
      <c r="D388" s="15">
        <f>'Values-Valeurs'!B385</f>
        <v>0</v>
      </c>
      <c r="E388" s="15">
        <f>'Values-Valeurs'!C385</f>
        <v>0</v>
      </c>
      <c r="F388" s="15">
        <f>'Values-Valeurs'!D385</f>
        <v>0</v>
      </c>
      <c r="G388" s="15">
        <f>'Values-Valeurs'!E385</f>
        <v>0</v>
      </c>
      <c r="H388" s="12">
        <f t="shared" si="76"/>
        <v>0</v>
      </c>
      <c r="I388" s="12">
        <f t="shared" si="77"/>
        <v>0</v>
      </c>
      <c r="J388" s="13" t="e">
        <f t="shared" si="78"/>
        <v>#DIV/0!</v>
      </c>
      <c r="K388" s="13" t="e">
        <f t="shared" si="79"/>
        <v>#DIV/0!</v>
      </c>
      <c r="L388" s="14" t="e">
        <f>VLOOKUP(B388,'Table 6'!$A$2:$P$267,16,FALSE)</f>
        <v>#N/A</v>
      </c>
      <c r="M388" s="19" t="str">
        <f t="shared" si="74"/>
        <v/>
      </c>
      <c r="N388" s="19" t="str">
        <f t="shared" si="80"/>
        <v/>
      </c>
      <c r="O388" s="20" t="e">
        <f>HLOOKUP($Q$1,'Table 6'!$A$2:$P$267,B388,FALSE)</f>
        <v>#REF!</v>
      </c>
      <c r="P388" s="19" t="str">
        <f t="shared" si="75"/>
        <v/>
      </c>
      <c r="Q388" s="19" t="str">
        <f t="shared" si="81"/>
        <v/>
      </c>
    </row>
    <row r="389" spans="1:17" s="50" customFormat="1" ht="14.25" customHeight="1" x14ac:dyDescent="0.35">
      <c r="A389" s="52" t="str">
        <f>IF('Values-Valeurs'!A386="","",'Values-Valeurs'!A386)</f>
        <v/>
      </c>
      <c r="B389" s="49" t="e">
        <f>VLOOKUP(A389,Variables!$A:$D,2,FALSE)</f>
        <v>#N/A</v>
      </c>
      <c r="C389" s="59" t="e">
        <f>VLOOKUP(A389,Variables!$A:$D,3,FALSE)</f>
        <v>#N/A</v>
      </c>
      <c r="D389" s="15">
        <f>'Values-Valeurs'!B386</f>
        <v>0</v>
      </c>
      <c r="E389" s="15">
        <f>'Values-Valeurs'!C386</f>
        <v>0</v>
      </c>
      <c r="F389" s="15">
        <f>'Values-Valeurs'!D386</f>
        <v>0</v>
      </c>
      <c r="G389" s="15">
        <f>'Values-Valeurs'!E386</f>
        <v>0</v>
      </c>
      <c r="H389" s="12">
        <f t="shared" si="76"/>
        <v>0</v>
      </c>
      <c r="I389" s="12">
        <f t="shared" si="77"/>
        <v>0</v>
      </c>
      <c r="J389" s="13" t="e">
        <f t="shared" si="78"/>
        <v>#DIV/0!</v>
      </c>
      <c r="K389" s="13" t="e">
        <f t="shared" si="79"/>
        <v>#DIV/0!</v>
      </c>
      <c r="L389" s="14" t="e">
        <f>VLOOKUP(B389,'Table 6'!$A$2:$P$267,16,FALSE)</f>
        <v>#N/A</v>
      </c>
      <c r="M389" s="19" t="str">
        <f t="shared" si="74"/>
        <v/>
      </c>
      <c r="N389" s="19" t="str">
        <f t="shared" si="80"/>
        <v/>
      </c>
      <c r="O389" s="20" t="e">
        <f>HLOOKUP($Q$1,'Table 6'!$A$2:$P$267,B389,FALSE)</f>
        <v>#REF!</v>
      </c>
      <c r="P389" s="19" t="str">
        <f t="shared" si="75"/>
        <v/>
      </c>
      <c r="Q389" s="19" t="str">
        <f t="shared" si="81"/>
        <v/>
      </c>
    </row>
    <row r="390" spans="1:17" s="50" customFormat="1" ht="14.25" customHeight="1" x14ac:dyDescent="0.35">
      <c r="A390" s="52" t="str">
        <f>IF('Values-Valeurs'!A387="","",'Values-Valeurs'!A387)</f>
        <v/>
      </c>
      <c r="B390" s="49" t="e">
        <f>VLOOKUP(A390,Variables!$A:$D,2,FALSE)</f>
        <v>#N/A</v>
      </c>
      <c r="C390" s="59" t="e">
        <f>VLOOKUP(A390,Variables!$A:$D,3,FALSE)</f>
        <v>#N/A</v>
      </c>
      <c r="D390" s="15">
        <f>'Values-Valeurs'!B387</f>
        <v>0</v>
      </c>
      <c r="E390" s="15">
        <f>'Values-Valeurs'!C387</f>
        <v>0</v>
      </c>
      <c r="F390" s="15">
        <f>'Values-Valeurs'!D387</f>
        <v>0</v>
      </c>
      <c r="G390" s="15">
        <f>'Values-Valeurs'!E387</f>
        <v>0</v>
      </c>
      <c r="H390" s="12">
        <f t="shared" si="76"/>
        <v>0</v>
      </c>
      <c r="I390" s="12">
        <f t="shared" si="77"/>
        <v>0</v>
      </c>
      <c r="J390" s="13" t="e">
        <f t="shared" si="78"/>
        <v>#DIV/0!</v>
      </c>
      <c r="K390" s="13" t="e">
        <f t="shared" si="79"/>
        <v>#DIV/0!</v>
      </c>
      <c r="L390" s="14" t="e">
        <f>VLOOKUP(B390,'Table 6'!$A$2:$P$267,16,FALSE)</f>
        <v>#N/A</v>
      </c>
      <c r="M390" s="19" t="str">
        <f t="shared" ref="M390:M436" si="82">IF(I390=0,"",IF(L390="no data","",((IF(AND($H390&lt;=$I390,$H390&gt;=0),BINOMDIST($H390,$I390,L390/100,0),"")))))</f>
        <v/>
      </c>
      <c r="N390" s="19" t="str">
        <f t="shared" si="80"/>
        <v/>
      </c>
      <c r="O390" s="20" t="e">
        <f>HLOOKUP($Q$1,'Table 6'!$A$2:$P$267,B390,FALSE)</f>
        <v>#REF!</v>
      </c>
      <c r="P390" s="19" t="str">
        <f t="shared" ref="P390:P436" si="83">IF(I390=0,"",IF(O390="no data","",(IF(AND($H390&lt;=$I390,$H390&gt;=0),BINOMDIST($H390,$I390,O390/100,0),""))))</f>
        <v/>
      </c>
      <c r="Q390" s="19" t="str">
        <f t="shared" si="81"/>
        <v/>
      </c>
    </row>
    <row r="391" spans="1:17" s="50" customFormat="1" ht="14.25" customHeight="1" x14ac:dyDescent="0.35">
      <c r="A391" s="52" t="str">
        <f>IF('Values-Valeurs'!A388="","",'Values-Valeurs'!A388)</f>
        <v/>
      </c>
      <c r="B391" s="49" t="e">
        <f>VLOOKUP(A391,Variables!$A:$D,2,FALSE)</f>
        <v>#N/A</v>
      </c>
      <c r="C391" s="59" t="e">
        <f>VLOOKUP(A391,Variables!$A:$D,3,FALSE)</f>
        <v>#N/A</v>
      </c>
      <c r="D391" s="15">
        <f>'Values-Valeurs'!B388</f>
        <v>0</v>
      </c>
      <c r="E391" s="15">
        <f>'Values-Valeurs'!C388</f>
        <v>0</v>
      </c>
      <c r="F391" s="15">
        <f>'Values-Valeurs'!D388</f>
        <v>0</v>
      </c>
      <c r="G391" s="15">
        <f>'Values-Valeurs'!E388</f>
        <v>0</v>
      </c>
      <c r="H391" s="12">
        <f t="shared" si="76"/>
        <v>0</v>
      </c>
      <c r="I391" s="12">
        <f t="shared" si="77"/>
        <v>0</v>
      </c>
      <c r="J391" s="13" t="e">
        <f t="shared" si="78"/>
        <v>#DIV/0!</v>
      </c>
      <c r="K391" s="13" t="e">
        <f t="shared" si="79"/>
        <v>#DIV/0!</v>
      </c>
      <c r="L391" s="14" t="e">
        <f>VLOOKUP(B391,'Table 6'!$A$2:$P$267,16,FALSE)</f>
        <v>#N/A</v>
      </c>
      <c r="M391" s="19" t="str">
        <f t="shared" si="82"/>
        <v/>
      </c>
      <c r="N391" s="19" t="str">
        <f t="shared" si="80"/>
        <v/>
      </c>
      <c r="O391" s="20" t="e">
        <f>HLOOKUP($Q$1,'Table 6'!$A$2:$P$267,B391,FALSE)</f>
        <v>#REF!</v>
      </c>
      <c r="P391" s="19" t="str">
        <f t="shared" si="83"/>
        <v/>
      </c>
      <c r="Q391" s="19" t="str">
        <f t="shared" si="81"/>
        <v/>
      </c>
    </row>
    <row r="392" spans="1:17" s="50" customFormat="1" ht="14.25" customHeight="1" x14ac:dyDescent="0.35">
      <c r="A392" s="52" t="str">
        <f>IF('Values-Valeurs'!A389="","",'Values-Valeurs'!A389)</f>
        <v/>
      </c>
      <c r="B392" s="49" t="e">
        <f>VLOOKUP(A392,Variables!$A:$D,2,FALSE)</f>
        <v>#N/A</v>
      </c>
      <c r="C392" s="59" t="e">
        <f>VLOOKUP(A392,Variables!$A:$D,3,FALSE)</f>
        <v>#N/A</v>
      </c>
      <c r="D392" s="15">
        <f>'Values-Valeurs'!B389</f>
        <v>0</v>
      </c>
      <c r="E392" s="15">
        <f>'Values-Valeurs'!C389</f>
        <v>0</v>
      </c>
      <c r="F392" s="15">
        <f>'Values-Valeurs'!D389</f>
        <v>0</v>
      </c>
      <c r="G392" s="15">
        <f>'Values-Valeurs'!E389</f>
        <v>0</v>
      </c>
      <c r="H392" s="12">
        <f t="shared" si="76"/>
        <v>0</v>
      </c>
      <c r="I392" s="12">
        <f t="shared" si="77"/>
        <v>0</v>
      </c>
      <c r="J392" s="13" t="e">
        <f t="shared" si="78"/>
        <v>#DIV/0!</v>
      </c>
      <c r="K392" s="13" t="e">
        <f t="shared" si="79"/>
        <v>#DIV/0!</v>
      </c>
      <c r="L392" s="14" t="e">
        <f>VLOOKUP(B392,'Table 6'!$A$2:$P$267,16,FALSE)</f>
        <v>#N/A</v>
      </c>
      <c r="M392" s="19" t="str">
        <f t="shared" si="82"/>
        <v/>
      </c>
      <c r="N392" s="19" t="str">
        <f t="shared" si="80"/>
        <v/>
      </c>
      <c r="O392" s="20" t="e">
        <f>HLOOKUP($Q$1,'Table 6'!$A$2:$P$267,B392,FALSE)</f>
        <v>#REF!</v>
      </c>
      <c r="P392" s="19" t="str">
        <f t="shared" si="83"/>
        <v/>
      </c>
      <c r="Q392" s="19" t="str">
        <f t="shared" si="81"/>
        <v/>
      </c>
    </row>
    <row r="393" spans="1:17" s="50" customFormat="1" ht="14.25" customHeight="1" x14ac:dyDescent="0.35">
      <c r="A393" s="52" t="str">
        <f>IF('Values-Valeurs'!A390="","",'Values-Valeurs'!A390)</f>
        <v/>
      </c>
      <c r="B393" s="49" t="e">
        <f>VLOOKUP(A393,Variables!$A:$D,2,FALSE)</f>
        <v>#N/A</v>
      </c>
      <c r="C393" s="59" t="e">
        <f>VLOOKUP(A393,Variables!$A:$D,3,FALSE)</f>
        <v>#N/A</v>
      </c>
      <c r="D393" s="15">
        <f>'Values-Valeurs'!B390</f>
        <v>0</v>
      </c>
      <c r="E393" s="15">
        <f>'Values-Valeurs'!C390</f>
        <v>0</v>
      </c>
      <c r="F393" s="15">
        <f>'Values-Valeurs'!D390</f>
        <v>0</v>
      </c>
      <c r="G393" s="15">
        <f>'Values-Valeurs'!E390</f>
        <v>0</v>
      </c>
      <c r="H393" s="12">
        <f t="shared" si="76"/>
        <v>0</v>
      </c>
      <c r="I393" s="12">
        <f t="shared" si="77"/>
        <v>0</v>
      </c>
      <c r="J393" s="13" t="e">
        <f t="shared" si="78"/>
        <v>#DIV/0!</v>
      </c>
      <c r="K393" s="13" t="e">
        <f t="shared" si="79"/>
        <v>#DIV/0!</v>
      </c>
      <c r="L393" s="14" t="e">
        <f>VLOOKUP(B393,'Table 6'!$A$2:$P$267,16,FALSE)</f>
        <v>#N/A</v>
      </c>
      <c r="M393" s="19" t="str">
        <f t="shared" si="82"/>
        <v/>
      </c>
      <c r="N393" s="19" t="str">
        <f t="shared" si="80"/>
        <v/>
      </c>
      <c r="O393" s="20" t="e">
        <f>HLOOKUP($Q$1,'Table 6'!$A$2:$P$267,B393,FALSE)</f>
        <v>#REF!</v>
      </c>
      <c r="P393" s="19" t="str">
        <f t="shared" si="83"/>
        <v/>
      </c>
      <c r="Q393" s="19" t="str">
        <f t="shared" si="81"/>
        <v/>
      </c>
    </row>
    <row r="394" spans="1:17" s="50" customFormat="1" ht="14.25" customHeight="1" x14ac:dyDescent="0.35">
      <c r="A394" s="52" t="str">
        <f>IF('Values-Valeurs'!A391="","",'Values-Valeurs'!A391)</f>
        <v/>
      </c>
      <c r="B394" s="49" t="e">
        <f>VLOOKUP(A394,Variables!$A:$D,2,FALSE)</f>
        <v>#N/A</v>
      </c>
      <c r="C394" s="59" t="e">
        <f>VLOOKUP(A394,Variables!$A:$D,3,FALSE)</f>
        <v>#N/A</v>
      </c>
      <c r="D394" s="15">
        <f>'Values-Valeurs'!B391</f>
        <v>0</v>
      </c>
      <c r="E394" s="15">
        <f>'Values-Valeurs'!C391</f>
        <v>0</v>
      </c>
      <c r="F394" s="15">
        <f>'Values-Valeurs'!D391</f>
        <v>0</v>
      </c>
      <c r="G394" s="15">
        <f>'Values-Valeurs'!E391</f>
        <v>0</v>
      </c>
      <c r="H394" s="12">
        <f t="shared" si="76"/>
        <v>0</v>
      </c>
      <c r="I394" s="12">
        <f t="shared" si="77"/>
        <v>0</v>
      </c>
      <c r="J394" s="13" t="e">
        <f t="shared" si="78"/>
        <v>#DIV/0!</v>
      </c>
      <c r="K394" s="13" t="e">
        <f t="shared" si="79"/>
        <v>#DIV/0!</v>
      </c>
      <c r="L394" s="14" t="e">
        <f>VLOOKUP(B394,'Table 6'!$A$2:$P$267,16,FALSE)</f>
        <v>#N/A</v>
      </c>
      <c r="M394" s="19" t="str">
        <f t="shared" si="82"/>
        <v/>
      </c>
      <c r="N394" s="19" t="str">
        <f t="shared" si="80"/>
        <v/>
      </c>
      <c r="O394" s="20" t="e">
        <f>HLOOKUP($Q$1,'Table 6'!$A$2:$P$267,B394,FALSE)</f>
        <v>#REF!</v>
      </c>
      <c r="P394" s="19" t="str">
        <f t="shared" si="83"/>
        <v/>
      </c>
      <c r="Q394" s="19" t="str">
        <f t="shared" si="81"/>
        <v/>
      </c>
    </row>
    <row r="395" spans="1:17" s="50" customFormat="1" ht="14.25" customHeight="1" x14ac:dyDescent="0.35">
      <c r="A395" s="52" t="str">
        <f>IF('Values-Valeurs'!A392="","",'Values-Valeurs'!A392)</f>
        <v/>
      </c>
      <c r="B395" s="49" t="e">
        <f>VLOOKUP(A395,Variables!$A:$D,2,FALSE)</f>
        <v>#N/A</v>
      </c>
      <c r="C395" s="59" t="e">
        <f>VLOOKUP(A395,Variables!$A:$D,3,FALSE)</f>
        <v>#N/A</v>
      </c>
      <c r="D395" s="15">
        <f>'Values-Valeurs'!B392</f>
        <v>0</v>
      </c>
      <c r="E395" s="15">
        <f>'Values-Valeurs'!C392</f>
        <v>0</v>
      </c>
      <c r="F395" s="15">
        <f>'Values-Valeurs'!D392</f>
        <v>0</v>
      </c>
      <c r="G395" s="15">
        <f>'Values-Valeurs'!E392</f>
        <v>0</v>
      </c>
      <c r="H395" s="12">
        <f t="shared" si="76"/>
        <v>0</v>
      </c>
      <c r="I395" s="12">
        <f t="shared" si="77"/>
        <v>0</v>
      </c>
      <c r="J395" s="13" t="e">
        <f t="shared" si="78"/>
        <v>#DIV/0!</v>
      </c>
      <c r="K395" s="13" t="e">
        <f t="shared" si="79"/>
        <v>#DIV/0!</v>
      </c>
      <c r="L395" s="14" t="e">
        <f>VLOOKUP(B395,'Table 6'!$A$2:$P$267,16,FALSE)</f>
        <v>#N/A</v>
      </c>
      <c r="M395" s="19" t="str">
        <f t="shared" si="82"/>
        <v/>
      </c>
      <c r="N395" s="19" t="str">
        <f t="shared" si="80"/>
        <v/>
      </c>
      <c r="O395" s="20" t="e">
        <f>HLOOKUP($Q$1,'Table 6'!$A$2:$P$267,B395,FALSE)</f>
        <v>#REF!</v>
      </c>
      <c r="P395" s="19" t="str">
        <f t="shared" si="83"/>
        <v/>
      </c>
      <c r="Q395" s="19" t="str">
        <f t="shared" si="81"/>
        <v/>
      </c>
    </row>
    <row r="396" spans="1:17" s="50" customFormat="1" ht="14.25" customHeight="1" x14ac:dyDescent="0.35">
      <c r="A396" s="52" t="str">
        <f>IF('Values-Valeurs'!A393="","",'Values-Valeurs'!A393)</f>
        <v/>
      </c>
      <c r="B396" s="49" t="e">
        <f>VLOOKUP(A396,Variables!$A:$D,2,FALSE)</f>
        <v>#N/A</v>
      </c>
      <c r="C396" s="59" t="e">
        <f>VLOOKUP(A396,Variables!$A:$D,3,FALSE)</f>
        <v>#N/A</v>
      </c>
      <c r="D396" s="15">
        <f>'Values-Valeurs'!B393</f>
        <v>0</v>
      </c>
      <c r="E396" s="15">
        <f>'Values-Valeurs'!C393</f>
        <v>0</v>
      </c>
      <c r="F396" s="15">
        <f>'Values-Valeurs'!D393</f>
        <v>0</v>
      </c>
      <c r="G396" s="15">
        <f>'Values-Valeurs'!E393</f>
        <v>0</v>
      </c>
      <c r="H396" s="12">
        <f t="shared" si="76"/>
        <v>0</v>
      </c>
      <c r="I396" s="12">
        <f t="shared" si="77"/>
        <v>0</v>
      </c>
      <c r="J396" s="13" t="e">
        <f t="shared" si="78"/>
        <v>#DIV/0!</v>
      </c>
      <c r="K396" s="13" t="e">
        <f t="shared" si="79"/>
        <v>#DIV/0!</v>
      </c>
      <c r="L396" s="14" t="e">
        <f>VLOOKUP(B396,'Table 6'!$A$2:$P$267,16,FALSE)</f>
        <v>#N/A</v>
      </c>
      <c r="M396" s="19" t="str">
        <f t="shared" si="82"/>
        <v/>
      </c>
      <c r="N396" s="19" t="str">
        <f t="shared" si="80"/>
        <v/>
      </c>
      <c r="O396" s="20" t="e">
        <f>HLOOKUP($Q$1,'Table 6'!$A$2:$P$267,B396,FALSE)</f>
        <v>#REF!</v>
      </c>
      <c r="P396" s="19" t="str">
        <f t="shared" si="83"/>
        <v/>
      </c>
      <c r="Q396" s="19" t="str">
        <f t="shared" si="81"/>
        <v/>
      </c>
    </row>
    <row r="397" spans="1:17" s="50" customFormat="1" ht="14.25" customHeight="1" x14ac:dyDescent="0.35">
      <c r="A397" s="52" t="str">
        <f>IF('Values-Valeurs'!A394="","",'Values-Valeurs'!A394)</f>
        <v/>
      </c>
      <c r="B397" s="49" t="e">
        <f>VLOOKUP(A397,Variables!$A:$D,2,FALSE)</f>
        <v>#N/A</v>
      </c>
      <c r="C397" s="59" t="e">
        <f>VLOOKUP(A397,Variables!$A:$D,3,FALSE)</f>
        <v>#N/A</v>
      </c>
      <c r="D397" s="15">
        <f>'Values-Valeurs'!B394</f>
        <v>0</v>
      </c>
      <c r="E397" s="15">
        <f>'Values-Valeurs'!C394</f>
        <v>0</v>
      </c>
      <c r="F397" s="15">
        <f>'Values-Valeurs'!D394</f>
        <v>0</v>
      </c>
      <c r="G397" s="15">
        <f>'Values-Valeurs'!E394</f>
        <v>0</v>
      </c>
      <c r="H397" s="12">
        <f t="shared" si="76"/>
        <v>0</v>
      </c>
      <c r="I397" s="12">
        <f t="shared" si="77"/>
        <v>0</v>
      </c>
      <c r="J397" s="13" t="e">
        <f t="shared" si="78"/>
        <v>#DIV/0!</v>
      </c>
      <c r="K397" s="13" t="e">
        <f t="shared" si="79"/>
        <v>#DIV/0!</v>
      </c>
      <c r="L397" s="14" t="e">
        <f>VLOOKUP(B397,'Table 6'!$A$2:$P$267,16,FALSE)</f>
        <v>#N/A</v>
      </c>
      <c r="M397" s="19" t="str">
        <f t="shared" si="82"/>
        <v/>
      </c>
      <c r="N397" s="19" t="str">
        <f t="shared" si="80"/>
        <v/>
      </c>
      <c r="O397" s="20" t="e">
        <f>HLOOKUP($Q$1,'Table 6'!$A$2:$P$267,B397,FALSE)</f>
        <v>#REF!</v>
      </c>
      <c r="P397" s="19" t="str">
        <f t="shared" si="83"/>
        <v/>
      </c>
      <c r="Q397" s="19" t="str">
        <f t="shared" si="81"/>
        <v/>
      </c>
    </row>
    <row r="398" spans="1:17" s="50" customFormat="1" ht="14.25" customHeight="1" x14ac:dyDescent="0.35">
      <c r="A398" s="52" t="str">
        <f>IF('Values-Valeurs'!A395="","",'Values-Valeurs'!A395)</f>
        <v/>
      </c>
      <c r="B398" s="49" t="e">
        <f>VLOOKUP(A398,Variables!$A:$D,2,FALSE)</f>
        <v>#N/A</v>
      </c>
      <c r="C398" s="59" t="e">
        <f>VLOOKUP(A398,Variables!$A:$D,3,FALSE)</f>
        <v>#N/A</v>
      </c>
      <c r="D398" s="15">
        <f>'Values-Valeurs'!B395</f>
        <v>0</v>
      </c>
      <c r="E398" s="15">
        <f>'Values-Valeurs'!C395</f>
        <v>0</v>
      </c>
      <c r="F398" s="15">
        <f>'Values-Valeurs'!D395</f>
        <v>0</v>
      </c>
      <c r="G398" s="15">
        <f>'Values-Valeurs'!E395</f>
        <v>0</v>
      </c>
      <c r="H398" s="12">
        <f t="shared" si="76"/>
        <v>0</v>
      </c>
      <c r="I398" s="12">
        <f t="shared" si="77"/>
        <v>0</v>
      </c>
      <c r="J398" s="13" t="e">
        <f t="shared" si="78"/>
        <v>#DIV/0!</v>
      </c>
      <c r="K398" s="13" t="e">
        <f t="shared" si="79"/>
        <v>#DIV/0!</v>
      </c>
      <c r="L398" s="14" t="e">
        <f>VLOOKUP(B398,'Table 6'!$A$2:$P$267,16,FALSE)</f>
        <v>#N/A</v>
      </c>
      <c r="M398" s="19" t="str">
        <f t="shared" si="82"/>
        <v/>
      </c>
      <c r="N398" s="19" t="str">
        <f t="shared" si="80"/>
        <v/>
      </c>
      <c r="O398" s="20" t="e">
        <f>HLOOKUP($Q$1,'Table 6'!$A$2:$P$267,B398,FALSE)</f>
        <v>#REF!</v>
      </c>
      <c r="P398" s="19" t="str">
        <f t="shared" si="83"/>
        <v/>
      </c>
      <c r="Q398" s="19" t="str">
        <f t="shared" si="81"/>
        <v/>
      </c>
    </row>
    <row r="399" spans="1:17" s="50" customFormat="1" ht="14.25" customHeight="1" x14ac:dyDescent="0.35">
      <c r="A399" s="52" t="str">
        <f>IF('Values-Valeurs'!A396="","",'Values-Valeurs'!A396)</f>
        <v/>
      </c>
      <c r="B399" s="49" t="e">
        <f>VLOOKUP(A399,Variables!$A:$D,2,FALSE)</f>
        <v>#N/A</v>
      </c>
      <c r="C399" s="59" t="e">
        <f>VLOOKUP(A399,Variables!$A:$D,3,FALSE)</f>
        <v>#N/A</v>
      </c>
      <c r="D399" s="15">
        <f>'Values-Valeurs'!B396</f>
        <v>0</v>
      </c>
      <c r="E399" s="15">
        <f>'Values-Valeurs'!C396</f>
        <v>0</v>
      </c>
      <c r="F399" s="15">
        <f>'Values-Valeurs'!D396</f>
        <v>0</v>
      </c>
      <c r="G399" s="15">
        <f>'Values-Valeurs'!E396</f>
        <v>0</v>
      </c>
      <c r="H399" s="12">
        <f t="shared" si="76"/>
        <v>0</v>
      </c>
      <c r="I399" s="12">
        <f t="shared" si="77"/>
        <v>0</v>
      </c>
      <c r="J399" s="13" t="e">
        <f t="shared" si="78"/>
        <v>#DIV/0!</v>
      </c>
      <c r="K399" s="13" t="e">
        <f t="shared" si="79"/>
        <v>#DIV/0!</v>
      </c>
      <c r="L399" s="14" t="e">
        <f>VLOOKUP(B399,'Table 6'!$A$2:$P$267,16,FALSE)</f>
        <v>#N/A</v>
      </c>
      <c r="M399" s="19" t="str">
        <f t="shared" si="82"/>
        <v/>
      </c>
      <c r="N399" s="19" t="str">
        <f t="shared" si="80"/>
        <v/>
      </c>
      <c r="O399" s="20" t="e">
        <f>HLOOKUP($Q$1,'Table 6'!$A$2:$P$267,B399,FALSE)</f>
        <v>#REF!</v>
      </c>
      <c r="P399" s="19" t="str">
        <f t="shared" si="83"/>
        <v/>
      </c>
      <c r="Q399" s="19" t="str">
        <f t="shared" si="81"/>
        <v/>
      </c>
    </row>
    <row r="400" spans="1:17" s="50" customFormat="1" ht="14.25" customHeight="1" x14ac:dyDescent="0.35">
      <c r="A400" s="52" t="str">
        <f>IF('Values-Valeurs'!A397="","",'Values-Valeurs'!A397)</f>
        <v/>
      </c>
      <c r="B400" s="49" t="e">
        <f>VLOOKUP(A400,Variables!$A:$D,2,FALSE)</f>
        <v>#N/A</v>
      </c>
      <c r="C400" s="59" t="e">
        <f>VLOOKUP(A400,Variables!$A:$D,3,FALSE)</f>
        <v>#N/A</v>
      </c>
      <c r="D400" s="15">
        <f>'Values-Valeurs'!B397</f>
        <v>0</v>
      </c>
      <c r="E400" s="15">
        <f>'Values-Valeurs'!C397</f>
        <v>0</v>
      </c>
      <c r="F400" s="15">
        <f>'Values-Valeurs'!D397</f>
        <v>0</v>
      </c>
      <c r="G400" s="15">
        <f>'Values-Valeurs'!E397</f>
        <v>0</v>
      </c>
      <c r="H400" s="12">
        <f t="shared" si="76"/>
        <v>0</v>
      </c>
      <c r="I400" s="12">
        <f t="shared" si="77"/>
        <v>0</v>
      </c>
      <c r="J400" s="13" t="e">
        <f t="shared" si="78"/>
        <v>#DIV/0!</v>
      </c>
      <c r="K400" s="13" t="e">
        <f t="shared" si="79"/>
        <v>#DIV/0!</v>
      </c>
      <c r="L400" s="14" t="e">
        <f>VLOOKUP(B400,'Table 6'!$A$2:$P$267,16,FALSE)</f>
        <v>#N/A</v>
      </c>
      <c r="M400" s="19" t="str">
        <f t="shared" si="82"/>
        <v/>
      </c>
      <c r="N400" s="19" t="str">
        <f t="shared" si="80"/>
        <v/>
      </c>
      <c r="O400" s="20" t="e">
        <f>HLOOKUP($Q$1,'Table 6'!$A$2:$P$267,B400,FALSE)</f>
        <v>#REF!</v>
      </c>
      <c r="P400" s="19" t="str">
        <f t="shared" si="83"/>
        <v/>
      </c>
      <c r="Q400" s="19" t="str">
        <f t="shared" si="81"/>
        <v/>
      </c>
    </row>
    <row r="401" spans="1:17" s="50" customFormat="1" ht="14.25" customHeight="1" x14ac:dyDescent="0.35">
      <c r="A401" s="52" t="str">
        <f>IF('Values-Valeurs'!A398="","",'Values-Valeurs'!A398)</f>
        <v/>
      </c>
      <c r="B401" s="49" t="e">
        <f>VLOOKUP(A401,Variables!$A:$D,2,FALSE)</f>
        <v>#N/A</v>
      </c>
      <c r="C401" s="59" t="e">
        <f>VLOOKUP(A401,Variables!$A:$D,3,FALSE)</f>
        <v>#N/A</v>
      </c>
      <c r="D401" s="15">
        <f>'Values-Valeurs'!B398</f>
        <v>0</v>
      </c>
      <c r="E401" s="15">
        <f>'Values-Valeurs'!C398</f>
        <v>0</v>
      </c>
      <c r="F401" s="15">
        <f>'Values-Valeurs'!D398</f>
        <v>0</v>
      </c>
      <c r="G401" s="15">
        <f>'Values-Valeurs'!E398</f>
        <v>0</v>
      </c>
      <c r="H401" s="12">
        <f t="shared" si="76"/>
        <v>0</v>
      </c>
      <c r="I401" s="12">
        <f t="shared" si="77"/>
        <v>0</v>
      </c>
      <c r="J401" s="13" t="e">
        <f t="shared" si="78"/>
        <v>#DIV/0!</v>
      </c>
      <c r="K401" s="13" t="e">
        <f t="shared" si="79"/>
        <v>#DIV/0!</v>
      </c>
      <c r="L401" s="14" t="e">
        <f>VLOOKUP(B401,'Table 6'!$A$2:$P$267,16,FALSE)</f>
        <v>#N/A</v>
      </c>
      <c r="M401" s="19" t="str">
        <f t="shared" si="82"/>
        <v/>
      </c>
      <c r="N401" s="19" t="str">
        <f t="shared" si="80"/>
        <v/>
      </c>
      <c r="O401" s="20" t="e">
        <f>HLOOKUP($Q$1,'Table 6'!$A$2:$P$267,B401,FALSE)</f>
        <v>#REF!</v>
      </c>
      <c r="P401" s="19" t="str">
        <f t="shared" si="83"/>
        <v/>
      </c>
      <c r="Q401" s="19" t="str">
        <f t="shared" si="81"/>
        <v/>
      </c>
    </row>
    <row r="402" spans="1:17" s="50" customFormat="1" ht="14.25" customHeight="1" x14ac:dyDescent="0.35">
      <c r="A402" s="52" t="str">
        <f>IF('Values-Valeurs'!A399="","",'Values-Valeurs'!A399)</f>
        <v/>
      </c>
      <c r="B402" s="49" t="e">
        <f>VLOOKUP(A402,Variables!$A:$D,2,FALSE)</f>
        <v>#N/A</v>
      </c>
      <c r="C402" s="59" t="e">
        <f>VLOOKUP(A402,Variables!$A:$D,3,FALSE)</f>
        <v>#N/A</v>
      </c>
      <c r="D402" s="15">
        <f>'Values-Valeurs'!B399</f>
        <v>0</v>
      </c>
      <c r="E402" s="15">
        <f>'Values-Valeurs'!C399</f>
        <v>0</v>
      </c>
      <c r="F402" s="15">
        <f>'Values-Valeurs'!D399</f>
        <v>0</v>
      </c>
      <c r="G402" s="15">
        <f>'Values-Valeurs'!E399</f>
        <v>0</v>
      </c>
      <c r="H402" s="12">
        <f t="shared" ref="H402:H436" si="84">D402+E402</f>
        <v>0</v>
      </c>
      <c r="I402" s="12">
        <f t="shared" ref="I402:I436" si="85">D402+E402+F402</f>
        <v>0</v>
      </c>
      <c r="J402" s="13" t="e">
        <f t="shared" ref="J402:J436" si="86">IF((COUNTA(D402)=0),0,(D402)/(D402+F402))</f>
        <v>#DIV/0!</v>
      </c>
      <c r="K402" s="13" t="e">
        <f t="shared" ref="K402:K436" si="87">IF((COUNTA(D402:E402)=0),0,(D402+E402)/(D402+E402+F402))</f>
        <v>#DIV/0!</v>
      </c>
      <c r="L402" s="14" t="e">
        <f>VLOOKUP(B402,'Table 6'!$A$2:$P$267,16,FALSE)</f>
        <v>#N/A</v>
      </c>
      <c r="M402" s="19" t="str">
        <f t="shared" si="82"/>
        <v/>
      </c>
      <c r="N402" s="19" t="str">
        <f t="shared" ref="N402:N436" si="88">IF(I402=0,"",(IF(AND(M402&lt;=0.05,K402*100&gt;L402),"Alert",IF(AND(M402&lt;=0.05,K402*100&lt;L402),"protective",""))))</f>
        <v/>
      </c>
      <c r="O402" s="20" t="e">
        <f>HLOOKUP($Q$1,'Table 6'!$A$2:$P$267,B402,FALSE)</f>
        <v>#REF!</v>
      </c>
      <c r="P402" s="19" t="str">
        <f t="shared" si="83"/>
        <v/>
      </c>
      <c r="Q402" s="19" t="str">
        <f t="shared" ref="Q402:Q436" si="89">IF(I402=0,"",(IF(AND(P402&lt;=0.05,K402*100&gt;O402),"Alert",IF(AND(P402&lt;=0.05,K402*100&lt;O402),"protective",""))))</f>
        <v/>
      </c>
    </row>
    <row r="403" spans="1:17" s="50" customFormat="1" ht="14.25" customHeight="1" x14ac:dyDescent="0.35">
      <c r="A403" s="52" t="str">
        <f>IF('Values-Valeurs'!A400="","",'Values-Valeurs'!A400)</f>
        <v/>
      </c>
      <c r="B403" s="49" t="e">
        <f>VLOOKUP(A403,Variables!$A:$D,2,FALSE)</f>
        <v>#N/A</v>
      </c>
      <c r="C403" s="59" t="e">
        <f>VLOOKUP(A403,Variables!$A:$D,3,FALSE)</f>
        <v>#N/A</v>
      </c>
      <c r="D403" s="15">
        <f>'Values-Valeurs'!B400</f>
        <v>0</v>
      </c>
      <c r="E403" s="15">
        <f>'Values-Valeurs'!C400</f>
        <v>0</v>
      </c>
      <c r="F403" s="15">
        <f>'Values-Valeurs'!D400</f>
        <v>0</v>
      </c>
      <c r="G403" s="15">
        <f>'Values-Valeurs'!E400</f>
        <v>0</v>
      </c>
      <c r="H403" s="12">
        <f t="shared" si="84"/>
        <v>0</v>
      </c>
      <c r="I403" s="12">
        <f t="shared" si="85"/>
        <v>0</v>
      </c>
      <c r="J403" s="13" t="e">
        <f t="shared" si="86"/>
        <v>#DIV/0!</v>
      </c>
      <c r="K403" s="13" t="e">
        <f t="shared" si="87"/>
        <v>#DIV/0!</v>
      </c>
      <c r="L403" s="14" t="e">
        <f>VLOOKUP(B403,'Table 6'!$A$2:$P$267,16,FALSE)</f>
        <v>#N/A</v>
      </c>
      <c r="M403" s="19" t="str">
        <f t="shared" si="82"/>
        <v/>
      </c>
      <c r="N403" s="19" t="str">
        <f t="shared" si="88"/>
        <v/>
      </c>
      <c r="O403" s="20" t="e">
        <f>HLOOKUP($Q$1,'Table 6'!$A$2:$P$267,B403,FALSE)</f>
        <v>#REF!</v>
      </c>
      <c r="P403" s="19" t="str">
        <f t="shared" si="83"/>
        <v/>
      </c>
      <c r="Q403" s="19" t="str">
        <f t="shared" si="89"/>
        <v/>
      </c>
    </row>
    <row r="404" spans="1:17" s="50" customFormat="1" ht="14.25" customHeight="1" x14ac:dyDescent="0.35">
      <c r="A404" s="52" t="str">
        <f>IF('Values-Valeurs'!A401="","",'Values-Valeurs'!A401)</f>
        <v/>
      </c>
      <c r="B404" s="49" t="e">
        <f>VLOOKUP(A404,Variables!$A:$D,2,FALSE)</f>
        <v>#N/A</v>
      </c>
      <c r="C404" s="59" t="e">
        <f>VLOOKUP(A404,Variables!$A:$D,3,FALSE)</f>
        <v>#N/A</v>
      </c>
      <c r="D404" s="15">
        <f>'Values-Valeurs'!B401</f>
        <v>0</v>
      </c>
      <c r="E404" s="15">
        <f>'Values-Valeurs'!C401</f>
        <v>0</v>
      </c>
      <c r="F404" s="15">
        <f>'Values-Valeurs'!D401</f>
        <v>0</v>
      </c>
      <c r="G404" s="15">
        <f>'Values-Valeurs'!E401</f>
        <v>0</v>
      </c>
      <c r="H404" s="12">
        <f t="shared" si="84"/>
        <v>0</v>
      </c>
      <c r="I404" s="12">
        <f t="shared" si="85"/>
        <v>0</v>
      </c>
      <c r="J404" s="13" t="e">
        <f t="shared" si="86"/>
        <v>#DIV/0!</v>
      </c>
      <c r="K404" s="13" t="e">
        <f t="shared" si="87"/>
        <v>#DIV/0!</v>
      </c>
      <c r="L404" s="14" t="e">
        <f>VLOOKUP(B404,'Table 6'!$A$2:$P$267,16,FALSE)</f>
        <v>#N/A</v>
      </c>
      <c r="M404" s="19" t="str">
        <f t="shared" si="82"/>
        <v/>
      </c>
      <c r="N404" s="19" t="str">
        <f t="shared" si="88"/>
        <v/>
      </c>
      <c r="O404" s="20" t="e">
        <f>HLOOKUP($Q$1,'Table 6'!$A$2:$P$267,B404,FALSE)</f>
        <v>#REF!</v>
      </c>
      <c r="P404" s="19" t="str">
        <f t="shared" si="83"/>
        <v/>
      </c>
      <c r="Q404" s="19" t="str">
        <f t="shared" si="89"/>
        <v/>
      </c>
    </row>
    <row r="405" spans="1:17" s="50" customFormat="1" ht="14.25" customHeight="1" x14ac:dyDescent="0.35">
      <c r="A405" s="52" t="str">
        <f>IF('Values-Valeurs'!A402="","",'Values-Valeurs'!A402)</f>
        <v/>
      </c>
      <c r="B405" s="49" t="e">
        <f>VLOOKUP(A405,Variables!$A:$D,2,FALSE)</f>
        <v>#N/A</v>
      </c>
      <c r="C405" s="59" t="e">
        <f>VLOOKUP(A405,Variables!$A:$D,3,FALSE)</f>
        <v>#N/A</v>
      </c>
      <c r="D405" s="15">
        <f>'Values-Valeurs'!B402</f>
        <v>0</v>
      </c>
      <c r="E405" s="15">
        <f>'Values-Valeurs'!C402</f>
        <v>0</v>
      </c>
      <c r="F405" s="15">
        <f>'Values-Valeurs'!D402</f>
        <v>0</v>
      </c>
      <c r="G405" s="15">
        <f>'Values-Valeurs'!E402</f>
        <v>0</v>
      </c>
      <c r="H405" s="12">
        <f t="shared" si="84"/>
        <v>0</v>
      </c>
      <c r="I405" s="12">
        <f t="shared" si="85"/>
        <v>0</v>
      </c>
      <c r="J405" s="13" t="e">
        <f t="shared" si="86"/>
        <v>#DIV/0!</v>
      </c>
      <c r="K405" s="13" t="e">
        <f t="shared" si="87"/>
        <v>#DIV/0!</v>
      </c>
      <c r="L405" s="14" t="e">
        <f>VLOOKUP(B405,'Table 6'!$A$2:$P$267,16,FALSE)</f>
        <v>#N/A</v>
      </c>
      <c r="M405" s="19" t="str">
        <f t="shared" si="82"/>
        <v/>
      </c>
      <c r="N405" s="19" t="str">
        <f t="shared" si="88"/>
        <v/>
      </c>
      <c r="O405" s="20" t="e">
        <f>HLOOKUP($Q$1,'Table 6'!$A$2:$P$267,B405,FALSE)</f>
        <v>#REF!</v>
      </c>
      <c r="P405" s="19" t="str">
        <f t="shared" si="83"/>
        <v/>
      </c>
      <c r="Q405" s="19" t="str">
        <f t="shared" si="89"/>
        <v/>
      </c>
    </row>
    <row r="406" spans="1:17" s="50" customFormat="1" ht="14.25" customHeight="1" x14ac:dyDescent="0.35">
      <c r="A406" s="52" t="str">
        <f>IF('Values-Valeurs'!A403="","",'Values-Valeurs'!A403)</f>
        <v/>
      </c>
      <c r="B406" s="49" t="e">
        <f>VLOOKUP(A406,Variables!$A:$D,2,FALSE)</f>
        <v>#N/A</v>
      </c>
      <c r="C406" s="59" t="e">
        <f>VLOOKUP(A406,Variables!$A:$D,3,FALSE)</f>
        <v>#N/A</v>
      </c>
      <c r="D406" s="15">
        <f>'Values-Valeurs'!B403</f>
        <v>0</v>
      </c>
      <c r="E406" s="15">
        <f>'Values-Valeurs'!C403</f>
        <v>0</v>
      </c>
      <c r="F406" s="15">
        <f>'Values-Valeurs'!D403</f>
        <v>0</v>
      </c>
      <c r="G406" s="15">
        <f>'Values-Valeurs'!E403</f>
        <v>0</v>
      </c>
      <c r="H406" s="12">
        <f t="shared" si="84"/>
        <v>0</v>
      </c>
      <c r="I406" s="12">
        <f t="shared" si="85"/>
        <v>0</v>
      </c>
      <c r="J406" s="13" t="e">
        <f t="shared" si="86"/>
        <v>#DIV/0!</v>
      </c>
      <c r="K406" s="13" t="e">
        <f t="shared" si="87"/>
        <v>#DIV/0!</v>
      </c>
      <c r="L406" s="14" t="e">
        <f>VLOOKUP(B406,'Table 6'!$A$2:$P$267,16,FALSE)</f>
        <v>#N/A</v>
      </c>
      <c r="M406" s="19" t="str">
        <f t="shared" si="82"/>
        <v/>
      </c>
      <c r="N406" s="19" t="str">
        <f t="shared" si="88"/>
        <v/>
      </c>
      <c r="O406" s="20" t="e">
        <f>HLOOKUP($Q$1,'Table 6'!$A$2:$P$267,B406,FALSE)</f>
        <v>#REF!</v>
      </c>
      <c r="P406" s="19" t="str">
        <f t="shared" si="83"/>
        <v/>
      </c>
      <c r="Q406" s="19" t="str">
        <f t="shared" si="89"/>
        <v/>
      </c>
    </row>
    <row r="407" spans="1:17" s="50" customFormat="1" ht="14.25" customHeight="1" x14ac:dyDescent="0.35">
      <c r="A407" s="52" t="str">
        <f>IF('Values-Valeurs'!A404="","",'Values-Valeurs'!A404)</f>
        <v/>
      </c>
      <c r="B407" s="49" t="e">
        <f>VLOOKUP(A407,Variables!$A:$D,2,FALSE)</f>
        <v>#N/A</v>
      </c>
      <c r="C407" s="59" t="e">
        <f>VLOOKUP(A407,Variables!$A:$D,3,FALSE)</f>
        <v>#N/A</v>
      </c>
      <c r="D407" s="15">
        <f>'Values-Valeurs'!B404</f>
        <v>0</v>
      </c>
      <c r="E407" s="15">
        <f>'Values-Valeurs'!C404</f>
        <v>0</v>
      </c>
      <c r="F407" s="15">
        <f>'Values-Valeurs'!D404</f>
        <v>0</v>
      </c>
      <c r="G407" s="15">
        <f>'Values-Valeurs'!E404</f>
        <v>0</v>
      </c>
      <c r="H407" s="12">
        <f t="shared" si="84"/>
        <v>0</v>
      </c>
      <c r="I407" s="12">
        <f t="shared" si="85"/>
        <v>0</v>
      </c>
      <c r="J407" s="13" t="e">
        <f t="shared" si="86"/>
        <v>#DIV/0!</v>
      </c>
      <c r="K407" s="13" t="e">
        <f t="shared" si="87"/>
        <v>#DIV/0!</v>
      </c>
      <c r="L407" s="14" t="e">
        <f>VLOOKUP(B407,'Table 6'!$A$2:$P$267,16,FALSE)</f>
        <v>#N/A</v>
      </c>
      <c r="M407" s="19" t="str">
        <f t="shared" si="82"/>
        <v/>
      </c>
      <c r="N407" s="19" t="str">
        <f t="shared" si="88"/>
        <v/>
      </c>
      <c r="O407" s="20" t="e">
        <f>HLOOKUP($Q$1,'Table 6'!$A$2:$P$267,B407,FALSE)</f>
        <v>#REF!</v>
      </c>
      <c r="P407" s="19" t="str">
        <f t="shared" si="83"/>
        <v/>
      </c>
      <c r="Q407" s="19" t="str">
        <f t="shared" si="89"/>
        <v/>
      </c>
    </row>
    <row r="408" spans="1:17" s="50" customFormat="1" ht="14.25" customHeight="1" x14ac:dyDescent="0.35">
      <c r="A408" s="52" t="str">
        <f>IF('Values-Valeurs'!A405="","",'Values-Valeurs'!A405)</f>
        <v/>
      </c>
      <c r="B408" s="49" t="e">
        <f>VLOOKUP(A408,Variables!$A:$D,2,FALSE)</f>
        <v>#N/A</v>
      </c>
      <c r="C408" s="59" t="e">
        <f>VLOOKUP(A408,Variables!$A:$D,3,FALSE)</f>
        <v>#N/A</v>
      </c>
      <c r="D408" s="15">
        <f>'Values-Valeurs'!B405</f>
        <v>0</v>
      </c>
      <c r="E408" s="15">
        <f>'Values-Valeurs'!C405</f>
        <v>0</v>
      </c>
      <c r="F408" s="15">
        <f>'Values-Valeurs'!D405</f>
        <v>0</v>
      </c>
      <c r="G408" s="15">
        <f>'Values-Valeurs'!E405</f>
        <v>0</v>
      </c>
      <c r="H408" s="12">
        <f t="shared" si="84"/>
        <v>0</v>
      </c>
      <c r="I408" s="12">
        <f t="shared" si="85"/>
        <v>0</v>
      </c>
      <c r="J408" s="13" t="e">
        <f t="shared" si="86"/>
        <v>#DIV/0!</v>
      </c>
      <c r="K408" s="13" t="e">
        <f t="shared" si="87"/>
        <v>#DIV/0!</v>
      </c>
      <c r="L408" s="14" t="e">
        <f>VLOOKUP(B408,'Table 6'!$A$2:$P$267,16,FALSE)</f>
        <v>#N/A</v>
      </c>
      <c r="M408" s="19" t="str">
        <f t="shared" si="82"/>
        <v/>
      </c>
      <c r="N408" s="19" t="str">
        <f t="shared" si="88"/>
        <v/>
      </c>
      <c r="O408" s="20" t="e">
        <f>HLOOKUP($Q$1,'Table 6'!$A$2:$P$267,B408,FALSE)</f>
        <v>#REF!</v>
      </c>
      <c r="P408" s="19" t="str">
        <f t="shared" si="83"/>
        <v/>
      </c>
      <c r="Q408" s="19" t="str">
        <f t="shared" si="89"/>
        <v/>
      </c>
    </row>
    <row r="409" spans="1:17" s="50" customFormat="1" ht="14.25" customHeight="1" x14ac:dyDescent="0.35">
      <c r="A409" s="52" t="str">
        <f>IF('Values-Valeurs'!A406="","",'Values-Valeurs'!A406)</f>
        <v/>
      </c>
      <c r="B409" s="49" t="e">
        <f>VLOOKUP(A409,Variables!$A:$D,2,FALSE)</f>
        <v>#N/A</v>
      </c>
      <c r="C409" s="59" t="e">
        <f>VLOOKUP(A409,Variables!$A:$D,3,FALSE)</f>
        <v>#N/A</v>
      </c>
      <c r="D409" s="15">
        <f>'Values-Valeurs'!B406</f>
        <v>0</v>
      </c>
      <c r="E409" s="15">
        <f>'Values-Valeurs'!C406</f>
        <v>0</v>
      </c>
      <c r="F409" s="15">
        <f>'Values-Valeurs'!D406</f>
        <v>0</v>
      </c>
      <c r="G409" s="15">
        <f>'Values-Valeurs'!E406</f>
        <v>0</v>
      </c>
      <c r="H409" s="12">
        <f t="shared" si="84"/>
        <v>0</v>
      </c>
      <c r="I409" s="12">
        <f t="shared" si="85"/>
        <v>0</v>
      </c>
      <c r="J409" s="13" t="e">
        <f t="shared" si="86"/>
        <v>#DIV/0!</v>
      </c>
      <c r="K409" s="13" t="e">
        <f t="shared" si="87"/>
        <v>#DIV/0!</v>
      </c>
      <c r="L409" s="14" t="e">
        <f>VLOOKUP(B409,'Table 6'!$A$2:$P$267,16,FALSE)</f>
        <v>#N/A</v>
      </c>
      <c r="M409" s="19" t="str">
        <f t="shared" si="82"/>
        <v/>
      </c>
      <c r="N409" s="19" t="str">
        <f t="shared" si="88"/>
        <v/>
      </c>
      <c r="O409" s="20" t="e">
        <f>HLOOKUP($Q$1,'Table 6'!$A$2:$P$267,B409,FALSE)</f>
        <v>#REF!</v>
      </c>
      <c r="P409" s="19" t="str">
        <f t="shared" si="83"/>
        <v/>
      </c>
      <c r="Q409" s="19" t="str">
        <f t="shared" si="89"/>
        <v/>
      </c>
    </row>
    <row r="410" spans="1:17" s="50" customFormat="1" ht="14.25" customHeight="1" x14ac:dyDescent="0.35">
      <c r="A410" s="52" t="str">
        <f>IF('Values-Valeurs'!A407="","",'Values-Valeurs'!A407)</f>
        <v/>
      </c>
      <c r="B410" s="49" t="e">
        <f>VLOOKUP(A410,Variables!$A:$D,2,FALSE)</f>
        <v>#N/A</v>
      </c>
      <c r="C410" s="59" t="e">
        <f>VLOOKUP(A410,Variables!$A:$D,3,FALSE)</f>
        <v>#N/A</v>
      </c>
      <c r="D410" s="15">
        <f>'Values-Valeurs'!B407</f>
        <v>0</v>
      </c>
      <c r="E410" s="15">
        <f>'Values-Valeurs'!C407</f>
        <v>0</v>
      </c>
      <c r="F410" s="15">
        <f>'Values-Valeurs'!D407</f>
        <v>0</v>
      </c>
      <c r="G410" s="15">
        <f>'Values-Valeurs'!E407</f>
        <v>0</v>
      </c>
      <c r="H410" s="12">
        <f t="shared" si="84"/>
        <v>0</v>
      </c>
      <c r="I410" s="12">
        <f t="shared" si="85"/>
        <v>0</v>
      </c>
      <c r="J410" s="13" t="e">
        <f t="shared" si="86"/>
        <v>#DIV/0!</v>
      </c>
      <c r="K410" s="13" t="e">
        <f t="shared" si="87"/>
        <v>#DIV/0!</v>
      </c>
      <c r="L410" s="14" t="e">
        <f>VLOOKUP(B410,'Table 6'!$A$2:$P$267,16,FALSE)</f>
        <v>#N/A</v>
      </c>
      <c r="M410" s="19" t="str">
        <f t="shared" si="82"/>
        <v/>
      </c>
      <c r="N410" s="19" t="str">
        <f t="shared" si="88"/>
        <v/>
      </c>
      <c r="O410" s="20" t="e">
        <f>HLOOKUP($Q$1,'Table 6'!$A$2:$P$267,B410,FALSE)</f>
        <v>#REF!</v>
      </c>
      <c r="P410" s="19" t="str">
        <f t="shared" si="83"/>
        <v/>
      </c>
      <c r="Q410" s="19" t="str">
        <f t="shared" si="89"/>
        <v/>
      </c>
    </row>
    <row r="411" spans="1:17" s="50" customFormat="1" ht="14.25" customHeight="1" x14ac:dyDescent="0.35">
      <c r="A411" s="52" t="str">
        <f>IF('Values-Valeurs'!A408="","",'Values-Valeurs'!A408)</f>
        <v/>
      </c>
      <c r="B411" s="49" t="e">
        <f>VLOOKUP(A411,Variables!$A:$D,2,FALSE)</f>
        <v>#N/A</v>
      </c>
      <c r="C411" s="59" t="e">
        <f>VLOOKUP(A411,Variables!$A:$D,3,FALSE)</f>
        <v>#N/A</v>
      </c>
      <c r="D411" s="15">
        <f>'Values-Valeurs'!B408</f>
        <v>0</v>
      </c>
      <c r="E411" s="15">
        <f>'Values-Valeurs'!C408</f>
        <v>0</v>
      </c>
      <c r="F411" s="15">
        <f>'Values-Valeurs'!D408</f>
        <v>0</v>
      </c>
      <c r="G411" s="15">
        <f>'Values-Valeurs'!E408</f>
        <v>0</v>
      </c>
      <c r="H411" s="12">
        <f t="shared" si="84"/>
        <v>0</v>
      </c>
      <c r="I411" s="12">
        <f t="shared" si="85"/>
        <v>0</v>
      </c>
      <c r="J411" s="13" t="e">
        <f t="shared" si="86"/>
        <v>#DIV/0!</v>
      </c>
      <c r="K411" s="13" t="e">
        <f t="shared" si="87"/>
        <v>#DIV/0!</v>
      </c>
      <c r="L411" s="14" t="e">
        <f>VLOOKUP(B411,'Table 6'!$A$2:$P$267,16,FALSE)</f>
        <v>#N/A</v>
      </c>
      <c r="M411" s="19" t="str">
        <f t="shared" si="82"/>
        <v/>
      </c>
      <c r="N411" s="19" t="str">
        <f t="shared" si="88"/>
        <v/>
      </c>
      <c r="O411" s="20" t="e">
        <f>HLOOKUP($Q$1,'Table 6'!$A$2:$P$267,B411,FALSE)</f>
        <v>#REF!</v>
      </c>
      <c r="P411" s="19" t="str">
        <f t="shared" si="83"/>
        <v/>
      </c>
      <c r="Q411" s="19" t="str">
        <f t="shared" si="89"/>
        <v/>
      </c>
    </row>
    <row r="412" spans="1:17" s="50" customFormat="1" ht="14.25" customHeight="1" x14ac:dyDescent="0.35">
      <c r="A412" s="52" t="str">
        <f>IF('Values-Valeurs'!A409="","",'Values-Valeurs'!A409)</f>
        <v/>
      </c>
      <c r="B412" s="49" t="e">
        <f>VLOOKUP(A412,Variables!$A:$D,2,FALSE)</f>
        <v>#N/A</v>
      </c>
      <c r="C412" s="59" t="e">
        <f>VLOOKUP(A412,Variables!$A:$D,3,FALSE)</f>
        <v>#N/A</v>
      </c>
      <c r="D412" s="15">
        <f>'Values-Valeurs'!B409</f>
        <v>0</v>
      </c>
      <c r="E412" s="15">
        <f>'Values-Valeurs'!C409</f>
        <v>0</v>
      </c>
      <c r="F412" s="15">
        <f>'Values-Valeurs'!D409</f>
        <v>0</v>
      </c>
      <c r="G412" s="15">
        <f>'Values-Valeurs'!E409</f>
        <v>0</v>
      </c>
      <c r="H412" s="12">
        <f t="shared" si="84"/>
        <v>0</v>
      </c>
      <c r="I412" s="12">
        <f t="shared" si="85"/>
        <v>0</v>
      </c>
      <c r="J412" s="13" t="e">
        <f t="shared" si="86"/>
        <v>#DIV/0!</v>
      </c>
      <c r="K412" s="13" t="e">
        <f t="shared" si="87"/>
        <v>#DIV/0!</v>
      </c>
      <c r="L412" s="14" t="e">
        <f>VLOOKUP(B412,'Table 6'!$A$2:$P$267,16,FALSE)</f>
        <v>#N/A</v>
      </c>
      <c r="M412" s="19" t="str">
        <f t="shared" si="82"/>
        <v/>
      </c>
      <c r="N412" s="19" t="str">
        <f t="shared" si="88"/>
        <v/>
      </c>
      <c r="O412" s="20" t="e">
        <f>HLOOKUP($Q$1,'Table 6'!$A$2:$P$267,B412,FALSE)</f>
        <v>#REF!</v>
      </c>
      <c r="P412" s="19" t="str">
        <f t="shared" si="83"/>
        <v/>
      </c>
      <c r="Q412" s="19" t="str">
        <f t="shared" si="89"/>
        <v/>
      </c>
    </row>
    <row r="413" spans="1:17" s="50" customFormat="1" ht="14.25" customHeight="1" x14ac:dyDescent="0.35">
      <c r="A413" s="52" t="str">
        <f>IF('Values-Valeurs'!A410="","",'Values-Valeurs'!A410)</f>
        <v/>
      </c>
      <c r="B413" s="49" t="e">
        <f>VLOOKUP(A413,Variables!$A:$D,2,FALSE)</f>
        <v>#N/A</v>
      </c>
      <c r="C413" s="59" t="e">
        <f>VLOOKUP(A413,Variables!$A:$D,3,FALSE)</f>
        <v>#N/A</v>
      </c>
      <c r="D413" s="15">
        <f>'Values-Valeurs'!B410</f>
        <v>0</v>
      </c>
      <c r="E413" s="15">
        <f>'Values-Valeurs'!C410</f>
        <v>0</v>
      </c>
      <c r="F413" s="15">
        <f>'Values-Valeurs'!D410</f>
        <v>0</v>
      </c>
      <c r="G413" s="15">
        <f>'Values-Valeurs'!E410</f>
        <v>0</v>
      </c>
      <c r="H413" s="12">
        <f t="shared" si="84"/>
        <v>0</v>
      </c>
      <c r="I413" s="12">
        <f t="shared" si="85"/>
        <v>0</v>
      </c>
      <c r="J413" s="13" t="e">
        <f t="shared" si="86"/>
        <v>#DIV/0!</v>
      </c>
      <c r="K413" s="13" t="e">
        <f t="shared" si="87"/>
        <v>#DIV/0!</v>
      </c>
      <c r="L413" s="14" t="e">
        <f>VLOOKUP(B413,'Table 6'!$A$2:$P$267,16,FALSE)</f>
        <v>#N/A</v>
      </c>
      <c r="M413" s="19" t="str">
        <f t="shared" si="82"/>
        <v/>
      </c>
      <c r="N413" s="19" t="str">
        <f t="shared" si="88"/>
        <v/>
      </c>
      <c r="O413" s="20" t="e">
        <f>HLOOKUP($Q$1,'Table 6'!$A$2:$P$267,B413,FALSE)</f>
        <v>#REF!</v>
      </c>
      <c r="P413" s="19" t="str">
        <f t="shared" si="83"/>
        <v/>
      </c>
      <c r="Q413" s="19" t="str">
        <f t="shared" si="89"/>
        <v/>
      </c>
    </row>
    <row r="414" spans="1:17" s="50" customFormat="1" ht="14.25" customHeight="1" x14ac:dyDescent="0.35">
      <c r="A414" s="52" t="str">
        <f>IF('Values-Valeurs'!A411="","",'Values-Valeurs'!A411)</f>
        <v/>
      </c>
      <c r="B414" s="49" t="e">
        <f>VLOOKUP(A414,Variables!$A:$D,2,FALSE)</f>
        <v>#N/A</v>
      </c>
      <c r="C414" s="59" t="e">
        <f>VLOOKUP(A414,Variables!$A:$D,3,FALSE)</f>
        <v>#N/A</v>
      </c>
      <c r="D414" s="15">
        <f>'Values-Valeurs'!B411</f>
        <v>0</v>
      </c>
      <c r="E414" s="15">
        <f>'Values-Valeurs'!C411</f>
        <v>0</v>
      </c>
      <c r="F414" s="15">
        <f>'Values-Valeurs'!D411</f>
        <v>0</v>
      </c>
      <c r="G414" s="15">
        <f>'Values-Valeurs'!E411</f>
        <v>0</v>
      </c>
      <c r="H414" s="12">
        <f t="shared" si="84"/>
        <v>0</v>
      </c>
      <c r="I414" s="12">
        <f t="shared" si="85"/>
        <v>0</v>
      </c>
      <c r="J414" s="13" t="e">
        <f t="shared" si="86"/>
        <v>#DIV/0!</v>
      </c>
      <c r="K414" s="13" t="e">
        <f t="shared" si="87"/>
        <v>#DIV/0!</v>
      </c>
      <c r="L414" s="14" t="e">
        <f>VLOOKUP(B414,'Table 6'!$A$2:$P$267,16,FALSE)</f>
        <v>#N/A</v>
      </c>
      <c r="M414" s="19" t="str">
        <f t="shared" si="82"/>
        <v/>
      </c>
      <c r="N414" s="19" t="str">
        <f t="shared" si="88"/>
        <v/>
      </c>
      <c r="O414" s="20" t="e">
        <f>HLOOKUP($Q$1,'Table 6'!$A$2:$P$267,B414,FALSE)</f>
        <v>#REF!</v>
      </c>
      <c r="P414" s="19" t="str">
        <f t="shared" si="83"/>
        <v/>
      </c>
      <c r="Q414" s="19" t="str">
        <f t="shared" si="89"/>
        <v/>
      </c>
    </row>
    <row r="415" spans="1:17" s="50" customFormat="1" ht="14.25" customHeight="1" x14ac:dyDescent="0.35">
      <c r="A415" s="52" t="str">
        <f>IF('Values-Valeurs'!A412="","",'Values-Valeurs'!A412)</f>
        <v/>
      </c>
      <c r="B415" s="49" t="e">
        <f>VLOOKUP(A415,Variables!$A:$D,2,FALSE)</f>
        <v>#N/A</v>
      </c>
      <c r="C415" s="59" t="e">
        <f>VLOOKUP(A415,Variables!$A:$D,3,FALSE)</f>
        <v>#N/A</v>
      </c>
      <c r="D415" s="15">
        <f>'Values-Valeurs'!B412</f>
        <v>0</v>
      </c>
      <c r="E415" s="15">
        <f>'Values-Valeurs'!C412</f>
        <v>0</v>
      </c>
      <c r="F415" s="15">
        <f>'Values-Valeurs'!D412</f>
        <v>0</v>
      </c>
      <c r="G415" s="15">
        <f>'Values-Valeurs'!E412</f>
        <v>0</v>
      </c>
      <c r="H415" s="12">
        <f t="shared" si="84"/>
        <v>0</v>
      </c>
      <c r="I415" s="12">
        <f t="shared" si="85"/>
        <v>0</v>
      </c>
      <c r="J415" s="13" t="e">
        <f t="shared" si="86"/>
        <v>#DIV/0!</v>
      </c>
      <c r="K415" s="13" t="e">
        <f t="shared" si="87"/>
        <v>#DIV/0!</v>
      </c>
      <c r="L415" s="14" t="e">
        <f>VLOOKUP(B415,'Table 6'!$A$2:$P$267,16,FALSE)</f>
        <v>#N/A</v>
      </c>
      <c r="M415" s="19" t="str">
        <f t="shared" si="82"/>
        <v/>
      </c>
      <c r="N415" s="19" t="str">
        <f t="shared" si="88"/>
        <v/>
      </c>
      <c r="O415" s="20" t="e">
        <f>HLOOKUP($Q$1,'Table 6'!$A$2:$P$267,B415,FALSE)</f>
        <v>#REF!</v>
      </c>
      <c r="P415" s="19" t="str">
        <f t="shared" si="83"/>
        <v/>
      </c>
      <c r="Q415" s="19" t="str">
        <f t="shared" si="89"/>
        <v/>
      </c>
    </row>
    <row r="416" spans="1:17" s="50" customFormat="1" ht="14.25" customHeight="1" x14ac:dyDescent="0.35">
      <c r="A416" s="52" t="str">
        <f>IF('Values-Valeurs'!A413="","",'Values-Valeurs'!A413)</f>
        <v/>
      </c>
      <c r="B416" s="49" t="e">
        <f>VLOOKUP(A416,Variables!$A:$D,2,FALSE)</f>
        <v>#N/A</v>
      </c>
      <c r="C416" s="59" t="e">
        <f>VLOOKUP(A416,Variables!$A:$D,3,FALSE)</f>
        <v>#N/A</v>
      </c>
      <c r="D416" s="15">
        <f>'Values-Valeurs'!B413</f>
        <v>0</v>
      </c>
      <c r="E416" s="15">
        <f>'Values-Valeurs'!C413</f>
        <v>0</v>
      </c>
      <c r="F416" s="15">
        <f>'Values-Valeurs'!D413</f>
        <v>0</v>
      </c>
      <c r="G416" s="15">
        <f>'Values-Valeurs'!E413</f>
        <v>0</v>
      </c>
      <c r="H416" s="12">
        <f t="shared" si="84"/>
        <v>0</v>
      </c>
      <c r="I416" s="12">
        <f t="shared" si="85"/>
        <v>0</v>
      </c>
      <c r="J416" s="13" t="e">
        <f t="shared" si="86"/>
        <v>#DIV/0!</v>
      </c>
      <c r="K416" s="13" t="e">
        <f t="shared" si="87"/>
        <v>#DIV/0!</v>
      </c>
      <c r="L416" s="14" t="e">
        <f>VLOOKUP(B416,'Table 6'!$A$2:$P$267,16,FALSE)</f>
        <v>#N/A</v>
      </c>
      <c r="M416" s="19" t="str">
        <f t="shared" si="82"/>
        <v/>
      </c>
      <c r="N416" s="19" t="str">
        <f t="shared" si="88"/>
        <v/>
      </c>
      <c r="O416" s="20" t="e">
        <f>HLOOKUP($Q$1,'Table 6'!$A$2:$P$267,B416,FALSE)</f>
        <v>#REF!</v>
      </c>
      <c r="P416" s="19" t="str">
        <f t="shared" si="83"/>
        <v/>
      </c>
      <c r="Q416" s="19" t="str">
        <f t="shared" si="89"/>
        <v/>
      </c>
    </row>
    <row r="417" spans="1:17" s="50" customFormat="1" ht="14.25" customHeight="1" x14ac:dyDescent="0.35">
      <c r="A417" s="52" t="str">
        <f>IF('Values-Valeurs'!A414="","",'Values-Valeurs'!A414)</f>
        <v/>
      </c>
      <c r="B417" s="49" t="e">
        <f>VLOOKUP(A417,Variables!$A:$D,2,FALSE)</f>
        <v>#N/A</v>
      </c>
      <c r="C417" s="59" t="e">
        <f>VLOOKUP(A417,Variables!$A:$D,3,FALSE)</f>
        <v>#N/A</v>
      </c>
      <c r="D417" s="15">
        <f>'Values-Valeurs'!B414</f>
        <v>0</v>
      </c>
      <c r="E417" s="15">
        <f>'Values-Valeurs'!C414</f>
        <v>0</v>
      </c>
      <c r="F417" s="15">
        <f>'Values-Valeurs'!D414</f>
        <v>0</v>
      </c>
      <c r="G417" s="15">
        <f>'Values-Valeurs'!E414</f>
        <v>0</v>
      </c>
      <c r="H417" s="12">
        <f t="shared" si="84"/>
        <v>0</v>
      </c>
      <c r="I417" s="12">
        <f t="shared" si="85"/>
        <v>0</v>
      </c>
      <c r="J417" s="13" t="e">
        <f t="shared" si="86"/>
        <v>#DIV/0!</v>
      </c>
      <c r="K417" s="13" t="e">
        <f t="shared" si="87"/>
        <v>#DIV/0!</v>
      </c>
      <c r="L417" s="14" t="e">
        <f>VLOOKUP(B417,'Table 6'!$A$2:$P$267,16,FALSE)</f>
        <v>#N/A</v>
      </c>
      <c r="M417" s="19" t="str">
        <f t="shared" si="82"/>
        <v/>
      </c>
      <c r="N417" s="19" t="str">
        <f t="shared" si="88"/>
        <v/>
      </c>
      <c r="O417" s="20" t="e">
        <f>HLOOKUP($Q$1,'Table 6'!$A$2:$P$267,B417,FALSE)</f>
        <v>#REF!</v>
      </c>
      <c r="P417" s="19" t="str">
        <f t="shared" si="83"/>
        <v/>
      </c>
      <c r="Q417" s="19" t="str">
        <f t="shared" si="89"/>
        <v/>
      </c>
    </row>
    <row r="418" spans="1:17" s="50" customFormat="1" ht="14.25" customHeight="1" x14ac:dyDescent="0.35">
      <c r="A418" s="52" t="str">
        <f>IF('Values-Valeurs'!A415="","",'Values-Valeurs'!A415)</f>
        <v/>
      </c>
      <c r="B418" s="49" t="e">
        <f>VLOOKUP(A418,Variables!$A:$D,2,FALSE)</f>
        <v>#N/A</v>
      </c>
      <c r="C418" s="59" t="e">
        <f>VLOOKUP(A418,Variables!$A:$D,3,FALSE)</f>
        <v>#N/A</v>
      </c>
      <c r="D418" s="15">
        <f>'Values-Valeurs'!B415</f>
        <v>0</v>
      </c>
      <c r="E418" s="15">
        <f>'Values-Valeurs'!C415</f>
        <v>0</v>
      </c>
      <c r="F418" s="15">
        <f>'Values-Valeurs'!D415</f>
        <v>0</v>
      </c>
      <c r="G418" s="15">
        <f>'Values-Valeurs'!E415</f>
        <v>0</v>
      </c>
      <c r="H418" s="12">
        <f t="shared" si="84"/>
        <v>0</v>
      </c>
      <c r="I418" s="12">
        <f t="shared" si="85"/>
        <v>0</v>
      </c>
      <c r="J418" s="13" t="e">
        <f t="shared" si="86"/>
        <v>#DIV/0!</v>
      </c>
      <c r="K418" s="13" t="e">
        <f t="shared" si="87"/>
        <v>#DIV/0!</v>
      </c>
      <c r="L418" s="14" t="e">
        <f>VLOOKUP(B418,'Table 6'!$A$2:$P$267,16,FALSE)</f>
        <v>#N/A</v>
      </c>
      <c r="M418" s="19" t="str">
        <f t="shared" si="82"/>
        <v/>
      </c>
      <c r="N418" s="19" t="str">
        <f t="shared" si="88"/>
        <v/>
      </c>
      <c r="O418" s="20" t="e">
        <f>HLOOKUP($Q$1,'Table 6'!$A$2:$P$267,B418,FALSE)</f>
        <v>#REF!</v>
      </c>
      <c r="P418" s="19" t="str">
        <f t="shared" si="83"/>
        <v/>
      </c>
      <c r="Q418" s="19" t="str">
        <f t="shared" si="89"/>
        <v/>
      </c>
    </row>
    <row r="419" spans="1:17" s="50" customFormat="1" ht="14.25" customHeight="1" x14ac:dyDescent="0.35">
      <c r="A419" s="52" t="str">
        <f>IF('Values-Valeurs'!A416="","",'Values-Valeurs'!A416)</f>
        <v/>
      </c>
      <c r="B419" s="49" t="e">
        <f>VLOOKUP(A419,Variables!$A:$D,2,FALSE)</f>
        <v>#N/A</v>
      </c>
      <c r="C419" s="59" t="e">
        <f>VLOOKUP(A419,Variables!$A:$D,3,FALSE)</f>
        <v>#N/A</v>
      </c>
      <c r="D419" s="15">
        <f>'Values-Valeurs'!B416</f>
        <v>0</v>
      </c>
      <c r="E419" s="15">
        <f>'Values-Valeurs'!C416</f>
        <v>0</v>
      </c>
      <c r="F419" s="15">
        <f>'Values-Valeurs'!D416</f>
        <v>0</v>
      </c>
      <c r="G419" s="15">
        <f>'Values-Valeurs'!E416</f>
        <v>0</v>
      </c>
      <c r="H419" s="12">
        <f t="shared" si="84"/>
        <v>0</v>
      </c>
      <c r="I419" s="12">
        <f t="shared" si="85"/>
        <v>0</v>
      </c>
      <c r="J419" s="13" t="e">
        <f t="shared" si="86"/>
        <v>#DIV/0!</v>
      </c>
      <c r="K419" s="13" t="e">
        <f t="shared" si="87"/>
        <v>#DIV/0!</v>
      </c>
      <c r="L419" s="14" t="e">
        <f>VLOOKUP(B419,'Table 6'!$A$2:$P$267,16,FALSE)</f>
        <v>#N/A</v>
      </c>
      <c r="M419" s="19" t="str">
        <f t="shared" si="82"/>
        <v/>
      </c>
      <c r="N419" s="19" t="str">
        <f t="shared" si="88"/>
        <v/>
      </c>
      <c r="O419" s="20" t="e">
        <f>HLOOKUP($Q$1,'Table 6'!$A$2:$P$267,B419,FALSE)</f>
        <v>#REF!</v>
      </c>
      <c r="P419" s="19" t="str">
        <f t="shared" si="83"/>
        <v/>
      </c>
      <c r="Q419" s="19" t="str">
        <f t="shared" si="89"/>
        <v/>
      </c>
    </row>
    <row r="420" spans="1:17" s="50" customFormat="1" ht="14.25" customHeight="1" x14ac:dyDescent="0.35">
      <c r="A420" s="52" t="str">
        <f>IF('Values-Valeurs'!A417="","",'Values-Valeurs'!A417)</f>
        <v/>
      </c>
      <c r="B420" s="49" t="e">
        <f>VLOOKUP(A420,Variables!$A:$D,2,FALSE)</f>
        <v>#N/A</v>
      </c>
      <c r="C420" s="59" t="e">
        <f>VLOOKUP(A420,Variables!$A:$D,3,FALSE)</f>
        <v>#N/A</v>
      </c>
      <c r="D420" s="15">
        <f>'Values-Valeurs'!B417</f>
        <v>0</v>
      </c>
      <c r="E420" s="15">
        <f>'Values-Valeurs'!C417</f>
        <v>0</v>
      </c>
      <c r="F420" s="15">
        <f>'Values-Valeurs'!D417</f>
        <v>0</v>
      </c>
      <c r="G420" s="15">
        <f>'Values-Valeurs'!E417</f>
        <v>0</v>
      </c>
      <c r="H420" s="12">
        <f t="shared" si="84"/>
        <v>0</v>
      </c>
      <c r="I420" s="12">
        <f t="shared" si="85"/>
        <v>0</v>
      </c>
      <c r="J420" s="13" t="e">
        <f t="shared" si="86"/>
        <v>#DIV/0!</v>
      </c>
      <c r="K420" s="13" t="e">
        <f t="shared" si="87"/>
        <v>#DIV/0!</v>
      </c>
      <c r="L420" s="14" t="e">
        <f>VLOOKUP(B420,'Table 6'!$A$2:$P$267,16,FALSE)</f>
        <v>#N/A</v>
      </c>
      <c r="M420" s="19" t="str">
        <f t="shared" si="82"/>
        <v/>
      </c>
      <c r="N420" s="19" t="str">
        <f t="shared" si="88"/>
        <v/>
      </c>
      <c r="O420" s="20" t="e">
        <f>HLOOKUP($Q$1,'Table 6'!$A$2:$P$267,B420,FALSE)</f>
        <v>#REF!</v>
      </c>
      <c r="P420" s="19" t="str">
        <f t="shared" si="83"/>
        <v/>
      </c>
      <c r="Q420" s="19" t="str">
        <f t="shared" si="89"/>
        <v/>
      </c>
    </row>
    <row r="421" spans="1:17" s="50" customFormat="1" ht="14.25" customHeight="1" x14ac:dyDescent="0.35">
      <c r="A421" s="52" t="str">
        <f>IF('Values-Valeurs'!A418="","",'Values-Valeurs'!A418)</f>
        <v/>
      </c>
      <c r="B421" s="49" t="e">
        <f>VLOOKUP(A421,Variables!$A:$D,2,FALSE)</f>
        <v>#N/A</v>
      </c>
      <c r="C421" s="59" t="e">
        <f>VLOOKUP(A421,Variables!$A:$D,3,FALSE)</f>
        <v>#N/A</v>
      </c>
      <c r="D421" s="15">
        <f>'Values-Valeurs'!B418</f>
        <v>0</v>
      </c>
      <c r="E421" s="15">
        <f>'Values-Valeurs'!C418</f>
        <v>0</v>
      </c>
      <c r="F421" s="15">
        <f>'Values-Valeurs'!D418</f>
        <v>0</v>
      </c>
      <c r="G421" s="15">
        <f>'Values-Valeurs'!E418</f>
        <v>0</v>
      </c>
      <c r="H421" s="12">
        <f t="shared" si="84"/>
        <v>0</v>
      </c>
      <c r="I421" s="12">
        <f t="shared" si="85"/>
        <v>0</v>
      </c>
      <c r="J421" s="13" t="e">
        <f t="shared" si="86"/>
        <v>#DIV/0!</v>
      </c>
      <c r="K421" s="13" t="e">
        <f t="shared" si="87"/>
        <v>#DIV/0!</v>
      </c>
      <c r="L421" s="14" t="e">
        <f>VLOOKUP(B421,'Table 6'!$A$2:$P$267,16,FALSE)</f>
        <v>#N/A</v>
      </c>
      <c r="M421" s="19" t="str">
        <f t="shared" si="82"/>
        <v/>
      </c>
      <c r="N421" s="19" t="str">
        <f t="shared" si="88"/>
        <v/>
      </c>
      <c r="O421" s="20" t="e">
        <f>HLOOKUP($Q$1,'Table 6'!$A$2:$P$267,B421,FALSE)</f>
        <v>#REF!</v>
      </c>
      <c r="P421" s="19" t="str">
        <f t="shared" si="83"/>
        <v/>
      </c>
      <c r="Q421" s="19" t="str">
        <f t="shared" si="89"/>
        <v/>
      </c>
    </row>
    <row r="422" spans="1:17" s="50" customFormat="1" ht="14.25" customHeight="1" x14ac:dyDescent="0.35">
      <c r="A422" s="52" t="str">
        <f>IF('Values-Valeurs'!A419="","",'Values-Valeurs'!A419)</f>
        <v/>
      </c>
      <c r="B422" s="49" t="e">
        <f>VLOOKUP(A422,Variables!$A:$D,2,FALSE)</f>
        <v>#N/A</v>
      </c>
      <c r="C422" s="59" t="e">
        <f>VLOOKUP(A422,Variables!$A:$D,3,FALSE)</f>
        <v>#N/A</v>
      </c>
      <c r="D422" s="15">
        <f>'Values-Valeurs'!B419</f>
        <v>0</v>
      </c>
      <c r="E422" s="15">
        <f>'Values-Valeurs'!C419</f>
        <v>0</v>
      </c>
      <c r="F422" s="15">
        <f>'Values-Valeurs'!D419</f>
        <v>0</v>
      </c>
      <c r="G422" s="15">
        <f>'Values-Valeurs'!E419</f>
        <v>0</v>
      </c>
      <c r="H422" s="12">
        <f t="shared" si="84"/>
        <v>0</v>
      </c>
      <c r="I422" s="12">
        <f t="shared" si="85"/>
        <v>0</v>
      </c>
      <c r="J422" s="13" t="e">
        <f t="shared" si="86"/>
        <v>#DIV/0!</v>
      </c>
      <c r="K422" s="13" t="e">
        <f t="shared" si="87"/>
        <v>#DIV/0!</v>
      </c>
      <c r="L422" s="14" t="e">
        <f>VLOOKUP(B422,'Table 6'!$A$2:$P$267,16,FALSE)</f>
        <v>#N/A</v>
      </c>
      <c r="M422" s="19" t="str">
        <f t="shared" si="82"/>
        <v/>
      </c>
      <c r="N422" s="19" t="str">
        <f t="shared" si="88"/>
        <v/>
      </c>
      <c r="O422" s="20" t="e">
        <f>HLOOKUP($Q$1,'Table 6'!$A$2:$P$267,B422,FALSE)</f>
        <v>#REF!</v>
      </c>
      <c r="P422" s="19" t="str">
        <f t="shared" si="83"/>
        <v/>
      </c>
      <c r="Q422" s="19" t="str">
        <f t="shared" si="89"/>
        <v/>
      </c>
    </row>
    <row r="423" spans="1:17" s="50" customFormat="1" ht="14.25" customHeight="1" x14ac:dyDescent="0.35">
      <c r="A423" s="52" t="str">
        <f>IF('Values-Valeurs'!A420="","",'Values-Valeurs'!A420)</f>
        <v/>
      </c>
      <c r="B423" s="49" t="e">
        <f>VLOOKUP(A423,Variables!$A:$D,2,FALSE)</f>
        <v>#N/A</v>
      </c>
      <c r="C423" s="59" t="e">
        <f>VLOOKUP(A423,Variables!$A:$D,3,FALSE)</f>
        <v>#N/A</v>
      </c>
      <c r="D423" s="15">
        <f>'Values-Valeurs'!B420</f>
        <v>0</v>
      </c>
      <c r="E423" s="15">
        <f>'Values-Valeurs'!C420</f>
        <v>0</v>
      </c>
      <c r="F423" s="15">
        <f>'Values-Valeurs'!D420</f>
        <v>0</v>
      </c>
      <c r="G423" s="15">
        <f>'Values-Valeurs'!E420</f>
        <v>0</v>
      </c>
      <c r="H423" s="12">
        <f t="shared" si="84"/>
        <v>0</v>
      </c>
      <c r="I423" s="12">
        <f t="shared" si="85"/>
        <v>0</v>
      </c>
      <c r="J423" s="13" t="e">
        <f t="shared" si="86"/>
        <v>#DIV/0!</v>
      </c>
      <c r="K423" s="13" t="e">
        <f t="shared" si="87"/>
        <v>#DIV/0!</v>
      </c>
      <c r="L423" s="14" t="e">
        <f>VLOOKUP(B423,'Table 6'!$A$2:$P$267,16,FALSE)</f>
        <v>#N/A</v>
      </c>
      <c r="M423" s="19" t="str">
        <f t="shared" si="82"/>
        <v/>
      </c>
      <c r="N423" s="19" t="str">
        <f t="shared" si="88"/>
        <v/>
      </c>
      <c r="O423" s="20" t="e">
        <f>HLOOKUP($Q$1,'Table 6'!$A$2:$P$267,B423,FALSE)</f>
        <v>#REF!</v>
      </c>
      <c r="P423" s="19" t="str">
        <f t="shared" si="83"/>
        <v/>
      </c>
      <c r="Q423" s="19" t="str">
        <f t="shared" si="89"/>
        <v/>
      </c>
    </row>
    <row r="424" spans="1:17" s="50" customFormat="1" ht="14.25" customHeight="1" x14ac:dyDescent="0.35">
      <c r="A424" s="52" t="str">
        <f>IF('Values-Valeurs'!A421="","",'Values-Valeurs'!A421)</f>
        <v/>
      </c>
      <c r="B424" s="49" t="e">
        <f>VLOOKUP(A424,Variables!$A:$D,2,FALSE)</f>
        <v>#N/A</v>
      </c>
      <c r="C424" s="59" t="e">
        <f>VLOOKUP(A424,Variables!$A:$D,3,FALSE)</f>
        <v>#N/A</v>
      </c>
      <c r="D424" s="15">
        <f>'Values-Valeurs'!B421</f>
        <v>0</v>
      </c>
      <c r="E424" s="15">
        <f>'Values-Valeurs'!C421</f>
        <v>0</v>
      </c>
      <c r="F424" s="15">
        <f>'Values-Valeurs'!D421</f>
        <v>0</v>
      </c>
      <c r="G424" s="15">
        <f>'Values-Valeurs'!E421</f>
        <v>0</v>
      </c>
      <c r="H424" s="12">
        <f t="shared" si="84"/>
        <v>0</v>
      </c>
      <c r="I424" s="12">
        <f t="shared" si="85"/>
        <v>0</v>
      </c>
      <c r="J424" s="13" t="e">
        <f t="shared" si="86"/>
        <v>#DIV/0!</v>
      </c>
      <c r="K424" s="13" t="e">
        <f t="shared" si="87"/>
        <v>#DIV/0!</v>
      </c>
      <c r="L424" s="14" t="e">
        <f>VLOOKUP(B424,'Table 6'!$A$2:$P$267,16,FALSE)</f>
        <v>#N/A</v>
      </c>
      <c r="M424" s="19" t="str">
        <f t="shared" si="82"/>
        <v/>
      </c>
      <c r="N424" s="19" t="str">
        <f t="shared" si="88"/>
        <v/>
      </c>
      <c r="O424" s="20" t="e">
        <f>HLOOKUP($Q$1,'Table 6'!$A$2:$P$267,B424,FALSE)</f>
        <v>#REF!</v>
      </c>
      <c r="P424" s="19" t="str">
        <f t="shared" si="83"/>
        <v/>
      </c>
      <c r="Q424" s="19" t="str">
        <f t="shared" si="89"/>
        <v/>
      </c>
    </row>
    <row r="425" spans="1:17" s="50" customFormat="1" ht="14.25" customHeight="1" x14ac:dyDescent="0.35">
      <c r="A425" s="52" t="str">
        <f>IF('Values-Valeurs'!A422="","",'Values-Valeurs'!A422)</f>
        <v/>
      </c>
      <c r="B425" s="49" t="e">
        <f>VLOOKUP(A425,Variables!$A:$D,2,FALSE)</f>
        <v>#N/A</v>
      </c>
      <c r="C425" s="59" t="e">
        <f>VLOOKUP(A425,Variables!$A:$D,3,FALSE)</f>
        <v>#N/A</v>
      </c>
      <c r="D425" s="15">
        <f>'Values-Valeurs'!B422</f>
        <v>0</v>
      </c>
      <c r="E425" s="15">
        <f>'Values-Valeurs'!C422</f>
        <v>0</v>
      </c>
      <c r="F425" s="15">
        <f>'Values-Valeurs'!D422</f>
        <v>0</v>
      </c>
      <c r="G425" s="15">
        <f>'Values-Valeurs'!E422</f>
        <v>0</v>
      </c>
      <c r="H425" s="12">
        <f t="shared" si="84"/>
        <v>0</v>
      </c>
      <c r="I425" s="12">
        <f t="shared" si="85"/>
        <v>0</v>
      </c>
      <c r="J425" s="13" t="e">
        <f t="shared" si="86"/>
        <v>#DIV/0!</v>
      </c>
      <c r="K425" s="13" t="e">
        <f t="shared" si="87"/>
        <v>#DIV/0!</v>
      </c>
      <c r="L425" s="14" t="e">
        <f>VLOOKUP(B425,'Table 6'!$A$2:$P$267,16,FALSE)</f>
        <v>#N/A</v>
      </c>
      <c r="M425" s="19" t="str">
        <f t="shared" si="82"/>
        <v/>
      </c>
      <c r="N425" s="19" t="str">
        <f t="shared" si="88"/>
        <v/>
      </c>
      <c r="O425" s="20" t="e">
        <f>HLOOKUP($Q$1,'Table 6'!$A$2:$P$267,B425,FALSE)</f>
        <v>#REF!</v>
      </c>
      <c r="P425" s="19" t="str">
        <f t="shared" si="83"/>
        <v/>
      </c>
      <c r="Q425" s="19" t="str">
        <f t="shared" si="89"/>
        <v/>
      </c>
    </row>
    <row r="426" spans="1:17" s="50" customFormat="1" ht="14.25" customHeight="1" x14ac:dyDescent="0.35">
      <c r="A426" s="52" t="str">
        <f>IF('Values-Valeurs'!A423="","",'Values-Valeurs'!A423)</f>
        <v/>
      </c>
      <c r="B426" s="49" t="e">
        <f>VLOOKUP(A426,Variables!$A:$D,2,FALSE)</f>
        <v>#N/A</v>
      </c>
      <c r="C426" s="59" t="e">
        <f>VLOOKUP(A426,Variables!$A:$D,3,FALSE)</f>
        <v>#N/A</v>
      </c>
      <c r="D426" s="15">
        <f>'Values-Valeurs'!B423</f>
        <v>0</v>
      </c>
      <c r="E426" s="15">
        <f>'Values-Valeurs'!C423</f>
        <v>0</v>
      </c>
      <c r="F426" s="15">
        <f>'Values-Valeurs'!D423</f>
        <v>0</v>
      </c>
      <c r="G426" s="15">
        <f>'Values-Valeurs'!E423</f>
        <v>0</v>
      </c>
      <c r="H426" s="12">
        <f t="shared" si="84"/>
        <v>0</v>
      </c>
      <c r="I426" s="12">
        <f t="shared" si="85"/>
        <v>0</v>
      </c>
      <c r="J426" s="13" t="e">
        <f t="shared" si="86"/>
        <v>#DIV/0!</v>
      </c>
      <c r="K426" s="13" t="e">
        <f t="shared" si="87"/>
        <v>#DIV/0!</v>
      </c>
      <c r="L426" s="14" t="e">
        <f>VLOOKUP(B426,'Table 6'!$A$2:$P$267,16,FALSE)</f>
        <v>#N/A</v>
      </c>
      <c r="M426" s="19" t="str">
        <f t="shared" si="82"/>
        <v/>
      </c>
      <c r="N426" s="19" t="str">
        <f t="shared" si="88"/>
        <v/>
      </c>
      <c r="O426" s="20" t="e">
        <f>HLOOKUP($Q$1,'Table 6'!$A$2:$P$267,B426,FALSE)</f>
        <v>#REF!</v>
      </c>
      <c r="P426" s="19" t="str">
        <f t="shared" si="83"/>
        <v/>
      </c>
      <c r="Q426" s="19" t="str">
        <f t="shared" si="89"/>
        <v/>
      </c>
    </row>
    <row r="427" spans="1:17" s="50" customFormat="1" ht="14.25" customHeight="1" x14ac:dyDescent="0.35">
      <c r="A427" s="52" t="str">
        <f>IF('Values-Valeurs'!A424="","",'Values-Valeurs'!A424)</f>
        <v/>
      </c>
      <c r="B427" s="49" t="e">
        <f>VLOOKUP(A427,Variables!$A:$D,2,FALSE)</f>
        <v>#N/A</v>
      </c>
      <c r="C427" s="59" t="e">
        <f>VLOOKUP(A427,Variables!$A:$D,3,FALSE)</f>
        <v>#N/A</v>
      </c>
      <c r="D427" s="15">
        <f>'Values-Valeurs'!B424</f>
        <v>0</v>
      </c>
      <c r="E427" s="15">
        <f>'Values-Valeurs'!C424</f>
        <v>0</v>
      </c>
      <c r="F427" s="15">
        <f>'Values-Valeurs'!D424</f>
        <v>0</v>
      </c>
      <c r="G427" s="15">
        <f>'Values-Valeurs'!E424</f>
        <v>0</v>
      </c>
      <c r="H427" s="12">
        <f t="shared" si="84"/>
        <v>0</v>
      </c>
      <c r="I427" s="12">
        <f t="shared" si="85"/>
        <v>0</v>
      </c>
      <c r="J427" s="13" t="e">
        <f t="shared" si="86"/>
        <v>#DIV/0!</v>
      </c>
      <c r="K427" s="13" t="e">
        <f t="shared" si="87"/>
        <v>#DIV/0!</v>
      </c>
      <c r="L427" s="14" t="e">
        <f>VLOOKUP(B427,'Table 6'!$A$2:$P$267,16,FALSE)</f>
        <v>#N/A</v>
      </c>
      <c r="M427" s="19" t="str">
        <f t="shared" si="82"/>
        <v/>
      </c>
      <c r="N427" s="19" t="str">
        <f t="shared" si="88"/>
        <v/>
      </c>
      <c r="O427" s="20" t="e">
        <f>HLOOKUP($Q$1,'Table 6'!$A$2:$P$267,B427,FALSE)</f>
        <v>#REF!</v>
      </c>
      <c r="P427" s="19" t="str">
        <f t="shared" si="83"/>
        <v/>
      </c>
      <c r="Q427" s="19" t="str">
        <f t="shared" si="89"/>
        <v/>
      </c>
    </row>
    <row r="428" spans="1:17" s="50" customFormat="1" ht="14.25" customHeight="1" x14ac:dyDescent="0.35">
      <c r="A428" s="52" t="str">
        <f>IF('Values-Valeurs'!A425="","",'Values-Valeurs'!A425)</f>
        <v/>
      </c>
      <c r="B428" s="49" t="e">
        <f>VLOOKUP(A428,Variables!$A:$D,2,FALSE)</f>
        <v>#N/A</v>
      </c>
      <c r="C428" s="59" t="e">
        <f>VLOOKUP(A428,Variables!$A:$D,3,FALSE)</f>
        <v>#N/A</v>
      </c>
      <c r="D428" s="15">
        <f>'Values-Valeurs'!B425</f>
        <v>0</v>
      </c>
      <c r="E428" s="15">
        <f>'Values-Valeurs'!C425</f>
        <v>0</v>
      </c>
      <c r="F428" s="15">
        <f>'Values-Valeurs'!D425</f>
        <v>0</v>
      </c>
      <c r="G428" s="15">
        <f>'Values-Valeurs'!E425</f>
        <v>0</v>
      </c>
      <c r="H428" s="12">
        <f t="shared" si="84"/>
        <v>0</v>
      </c>
      <c r="I428" s="12">
        <f t="shared" si="85"/>
        <v>0</v>
      </c>
      <c r="J428" s="13" t="e">
        <f t="shared" si="86"/>
        <v>#DIV/0!</v>
      </c>
      <c r="K428" s="13" t="e">
        <f t="shared" si="87"/>
        <v>#DIV/0!</v>
      </c>
      <c r="L428" s="14" t="e">
        <f>VLOOKUP(B428,'Table 6'!$A$2:$P$267,16,FALSE)</f>
        <v>#N/A</v>
      </c>
      <c r="M428" s="19" t="str">
        <f t="shared" si="82"/>
        <v/>
      </c>
      <c r="N428" s="19" t="str">
        <f t="shared" si="88"/>
        <v/>
      </c>
      <c r="O428" s="20" t="e">
        <f>HLOOKUP($Q$1,'Table 6'!$A$2:$P$267,B428,FALSE)</f>
        <v>#REF!</v>
      </c>
      <c r="P428" s="19" t="str">
        <f t="shared" si="83"/>
        <v/>
      </c>
      <c r="Q428" s="19" t="str">
        <f t="shared" si="89"/>
        <v/>
      </c>
    </row>
    <row r="429" spans="1:17" s="50" customFormat="1" ht="14.25" customHeight="1" x14ac:dyDescent="0.35">
      <c r="A429" s="52" t="str">
        <f>IF('Values-Valeurs'!A426="","",'Values-Valeurs'!A426)</f>
        <v/>
      </c>
      <c r="B429" s="49" t="e">
        <f>VLOOKUP(A429,Variables!$A:$D,2,FALSE)</f>
        <v>#N/A</v>
      </c>
      <c r="C429" s="59" t="e">
        <f>VLOOKUP(A429,Variables!$A:$D,3,FALSE)</f>
        <v>#N/A</v>
      </c>
      <c r="D429" s="15">
        <f>'Values-Valeurs'!B426</f>
        <v>0</v>
      </c>
      <c r="E429" s="15">
        <f>'Values-Valeurs'!C426</f>
        <v>0</v>
      </c>
      <c r="F429" s="15">
        <f>'Values-Valeurs'!D426</f>
        <v>0</v>
      </c>
      <c r="G429" s="15">
        <f>'Values-Valeurs'!E426</f>
        <v>0</v>
      </c>
      <c r="H429" s="12">
        <f t="shared" si="84"/>
        <v>0</v>
      </c>
      <c r="I429" s="12">
        <f t="shared" si="85"/>
        <v>0</v>
      </c>
      <c r="J429" s="13" t="e">
        <f t="shared" si="86"/>
        <v>#DIV/0!</v>
      </c>
      <c r="K429" s="13" t="e">
        <f t="shared" si="87"/>
        <v>#DIV/0!</v>
      </c>
      <c r="L429" s="14" t="e">
        <f>VLOOKUP(B429,'Table 6'!$A$2:$P$267,16,FALSE)</f>
        <v>#N/A</v>
      </c>
      <c r="M429" s="19" t="str">
        <f t="shared" si="82"/>
        <v/>
      </c>
      <c r="N429" s="19" t="str">
        <f t="shared" si="88"/>
        <v/>
      </c>
      <c r="O429" s="20" t="e">
        <f>HLOOKUP($Q$1,'Table 6'!$A$2:$P$267,B429,FALSE)</f>
        <v>#REF!</v>
      </c>
      <c r="P429" s="19" t="str">
        <f t="shared" si="83"/>
        <v/>
      </c>
      <c r="Q429" s="19" t="str">
        <f t="shared" si="89"/>
        <v/>
      </c>
    </row>
    <row r="430" spans="1:17" s="50" customFormat="1" ht="14.25" customHeight="1" x14ac:dyDescent="0.35">
      <c r="A430" s="52" t="str">
        <f>IF('Values-Valeurs'!A427="","",'Values-Valeurs'!A427)</f>
        <v/>
      </c>
      <c r="B430" s="49" t="e">
        <f>VLOOKUP(A430,Variables!$A:$D,2,FALSE)</f>
        <v>#N/A</v>
      </c>
      <c r="C430" s="59" t="e">
        <f>VLOOKUP(A430,Variables!$A:$D,3,FALSE)</f>
        <v>#N/A</v>
      </c>
      <c r="D430" s="15">
        <f>'Values-Valeurs'!B427</f>
        <v>0</v>
      </c>
      <c r="E430" s="15">
        <f>'Values-Valeurs'!C427</f>
        <v>0</v>
      </c>
      <c r="F430" s="15">
        <f>'Values-Valeurs'!D427</f>
        <v>0</v>
      </c>
      <c r="G430" s="15">
        <f>'Values-Valeurs'!E427</f>
        <v>0</v>
      </c>
      <c r="H430" s="12">
        <f t="shared" si="84"/>
        <v>0</v>
      </c>
      <c r="I430" s="12">
        <f t="shared" si="85"/>
        <v>0</v>
      </c>
      <c r="J430" s="13" t="e">
        <f t="shared" si="86"/>
        <v>#DIV/0!</v>
      </c>
      <c r="K430" s="13" t="e">
        <f t="shared" si="87"/>
        <v>#DIV/0!</v>
      </c>
      <c r="L430" s="14" t="e">
        <f>VLOOKUP(B430,'Table 6'!$A$2:$P$267,16,FALSE)</f>
        <v>#N/A</v>
      </c>
      <c r="M430" s="19" t="str">
        <f t="shared" si="82"/>
        <v/>
      </c>
      <c r="N430" s="19" t="str">
        <f t="shared" si="88"/>
        <v/>
      </c>
      <c r="O430" s="20" t="e">
        <f>HLOOKUP($Q$1,'Table 6'!$A$2:$P$267,B430,FALSE)</f>
        <v>#REF!</v>
      </c>
      <c r="P430" s="19" t="str">
        <f t="shared" si="83"/>
        <v/>
      </c>
      <c r="Q430" s="19" t="str">
        <f t="shared" si="89"/>
        <v/>
      </c>
    </row>
    <row r="431" spans="1:17" s="50" customFormat="1" ht="14.25" customHeight="1" x14ac:dyDescent="0.35">
      <c r="A431" s="52" t="str">
        <f>IF('Values-Valeurs'!A428="","",'Values-Valeurs'!A428)</f>
        <v/>
      </c>
      <c r="B431" s="49" t="e">
        <f>VLOOKUP(A431,Variables!$A:$D,2,FALSE)</f>
        <v>#N/A</v>
      </c>
      <c r="C431" s="59" t="e">
        <f>VLOOKUP(A431,Variables!$A:$D,3,FALSE)</f>
        <v>#N/A</v>
      </c>
      <c r="D431" s="15">
        <f>'Values-Valeurs'!B428</f>
        <v>0</v>
      </c>
      <c r="E431" s="15">
        <f>'Values-Valeurs'!C428</f>
        <v>0</v>
      </c>
      <c r="F431" s="15">
        <f>'Values-Valeurs'!D428</f>
        <v>0</v>
      </c>
      <c r="G431" s="15">
        <f>'Values-Valeurs'!E428</f>
        <v>0</v>
      </c>
      <c r="H431" s="12">
        <f t="shared" si="84"/>
        <v>0</v>
      </c>
      <c r="I431" s="12">
        <f t="shared" si="85"/>
        <v>0</v>
      </c>
      <c r="J431" s="13" t="e">
        <f t="shared" si="86"/>
        <v>#DIV/0!</v>
      </c>
      <c r="K431" s="13" t="e">
        <f t="shared" si="87"/>
        <v>#DIV/0!</v>
      </c>
      <c r="L431" s="14" t="e">
        <f>VLOOKUP(B431,'Table 6'!$A$2:$P$267,16,FALSE)</f>
        <v>#N/A</v>
      </c>
      <c r="M431" s="19" t="str">
        <f t="shared" si="82"/>
        <v/>
      </c>
      <c r="N431" s="19" t="str">
        <f t="shared" si="88"/>
        <v/>
      </c>
      <c r="O431" s="20" t="e">
        <f>HLOOKUP($Q$1,'Table 6'!$A$2:$P$267,B431,FALSE)</f>
        <v>#REF!</v>
      </c>
      <c r="P431" s="19" t="str">
        <f t="shared" si="83"/>
        <v/>
      </c>
      <c r="Q431" s="19" t="str">
        <f t="shared" si="89"/>
        <v/>
      </c>
    </row>
    <row r="432" spans="1:17" s="50" customFormat="1" ht="14.25" customHeight="1" x14ac:dyDescent="0.35">
      <c r="A432" s="52" t="str">
        <f>IF('Values-Valeurs'!A429="","",'Values-Valeurs'!A429)</f>
        <v/>
      </c>
      <c r="B432" s="49" t="e">
        <f>VLOOKUP(A432,Variables!$A:$D,2,FALSE)</f>
        <v>#N/A</v>
      </c>
      <c r="C432" s="59" t="e">
        <f>VLOOKUP(A432,Variables!$A:$D,3,FALSE)</f>
        <v>#N/A</v>
      </c>
      <c r="D432" s="15">
        <f>'Values-Valeurs'!B429</f>
        <v>0</v>
      </c>
      <c r="E432" s="15">
        <f>'Values-Valeurs'!C429</f>
        <v>0</v>
      </c>
      <c r="F432" s="15">
        <f>'Values-Valeurs'!D429</f>
        <v>0</v>
      </c>
      <c r="G432" s="15">
        <f>'Values-Valeurs'!E429</f>
        <v>0</v>
      </c>
      <c r="H432" s="12">
        <f t="shared" si="84"/>
        <v>0</v>
      </c>
      <c r="I432" s="12">
        <f t="shared" si="85"/>
        <v>0</v>
      </c>
      <c r="J432" s="13" t="e">
        <f t="shared" si="86"/>
        <v>#DIV/0!</v>
      </c>
      <c r="K432" s="13" t="e">
        <f t="shared" si="87"/>
        <v>#DIV/0!</v>
      </c>
      <c r="L432" s="14" t="e">
        <f>VLOOKUP(B432,'Table 6'!$A$2:$P$267,16,FALSE)</f>
        <v>#N/A</v>
      </c>
      <c r="M432" s="19" t="str">
        <f t="shared" si="82"/>
        <v/>
      </c>
      <c r="N432" s="19" t="str">
        <f t="shared" si="88"/>
        <v/>
      </c>
      <c r="O432" s="20" t="e">
        <f>HLOOKUP($Q$1,'Table 6'!$A$2:$P$267,B432,FALSE)</f>
        <v>#REF!</v>
      </c>
      <c r="P432" s="19" t="str">
        <f t="shared" si="83"/>
        <v/>
      </c>
      <c r="Q432" s="19" t="str">
        <f t="shared" si="89"/>
        <v/>
      </c>
    </row>
    <row r="433" spans="1:17" s="50" customFormat="1" ht="14.25" customHeight="1" x14ac:dyDescent="0.35">
      <c r="A433" s="52" t="str">
        <f>IF('Values-Valeurs'!A430="","",'Values-Valeurs'!A430)</f>
        <v/>
      </c>
      <c r="B433" s="49" t="e">
        <f>VLOOKUP(A433,Variables!$A:$D,2,FALSE)</f>
        <v>#N/A</v>
      </c>
      <c r="C433" s="59" t="e">
        <f>VLOOKUP(A433,Variables!$A:$D,3,FALSE)</f>
        <v>#N/A</v>
      </c>
      <c r="D433" s="15">
        <f>'Values-Valeurs'!B430</f>
        <v>0</v>
      </c>
      <c r="E433" s="15">
        <f>'Values-Valeurs'!C430</f>
        <v>0</v>
      </c>
      <c r="F433" s="15">
        <f>'Values-Valeurs'!D430</f>
        <v>0</v>
      </c>
      <c r="G433" s="15">
        <f>'Values-Valeurs'!E430</f>
        <v>0</v>
      </c>
      <c r="H433" s="12">
        <f t="shared" si="84"/>
        <v>0</v>
      </c>
      <c r="I433" s="12">
        <f t="shared" si="85"/>
        <v>0</v>
      </c>
      <c r="J433" s="13" t="e">
        <f t="shared" si="86"/>
        <v>#DIV/0!</v>
      </c>
      <c r="K433" s="13" t="e">
        <f t="shared" si="87"/>
        <v>#DIV/0!</v>
      </c>
      <c r="L433" s="14" t="e">
        <f>VLOOKUP(B433,'Table 6'!$A$2:$P$267,16,FALSE)</f>
        <v>#N/A</v>
      </c>
      <c r="M433" s="19" t="str">
        <f t="shared" si="82"/>
        <v/>
      </c>
      <c r="N433" s="19" t="str">
        <f t="shared" si="88"/>
        <v/>
      </c>
      <c r="O433" s="20" t="e">
        <f>HLOOKUP($Q$1,'Table 6'!$A$2:$P$267,B433,FALSE)</f>
        <v>#REF!</v>
      </c>
      <c r="P433" s="19" t="str">
        <f t="shared" si="83"/>
        <v/>
      </c>
      <c r="Q433" s="19" t="str">
        <f t="shared" si="89"/>
        <v/>
      </c>
    </row>
    <row r="434" spans="1:17" s="50" customFormat="1" ht="14.25" customHeight="1" x14ac:dyDescent="0.35">
      <c r="A434" s="52" t="str">
        <f>IF('Values-Valeurs'!A431="","",'Values-Valeurs'!A431)</f>
        <v/>
      </c>
      <c r="B434" s="49" t="e">
        <f>VLOOKUP(A434,Variables!$A:$D,2,FALSE)</f>
        <v>#N/A</v>
      </c>
      <c r="C434" s="59" t="e">
        <f>VLOOKUP(A434,Variables!$A:$D,3,FALSE)</f>
        <v>#N/A</v>
      </c>
      <c r="D434" s="15">
        <f>'Values-Valeurs'!B431</f>
        <v>0</v>
      </c>
      <c r="E434" s="15">
        <f>'Values-Valeurs'!C431</f>
        <v>0</v>
      </c>
      <c r="F434" s="15">
        <f>'Values-Valeurs'!D431</f>
        <v>0</v>
      </c>
      <c r="G434" s="15">
        <f>'Values-Valeurs'!E431</f>
        <v>0</v>
      </c>
      <c r="H434" s="12">
        <f t="shared" si="84"/>
        <v>0</v>
      </c>
      <c r="I434" s="12">
        <f t="shared" si="85"/>
        <v>0</v>
      </c>
      <c r="J434" s="13" t="e">
        <f t="shared" si="86"/>
        <v>#DIV/0!</v>
      </c>
      <c r="K434" s="13" t="e">
        <f t="shared" si="87"/>
        <v>#DIV/0!</v>
      </c>
      <c r="L434" s="14" t="e">
        <f>VLOOKUP(B434,'Table 6'!$A$2:$P$267,16,FALSE)</f>
        <v>#N/A</v>
      </c>
      <c r="M434" s="19" t="str">
        <f t="shared" si="82"/>
        <v/>
      </c>
      <c r="N434" s="19" t="str">
        <f t="shared" si="88"/>
        <v/>
      </c>
      <c r="O434" s="20" t="e">
        <f>HLOOKUP($Q$1,'Table 6'!$A$2:$P$267,B434,FALSE)</f>
        <v>#REF!</v>
      </c>
      <c r="P434" s="19" t="str">
        <f t="shared" si="83"/>
        <v/>
      </c>
      <c r="Q434" s="19" t="str">
        <f t="shared" si="89"/>
        <v/>
      </c>
    </row>
    <row r="435" spans="1:17" s="50" customFormat="1" ht="14.25" customHeight="1" x14ac:dyDescent="0.35">
      <c r="A435" s="52" t="str">
        <f>IF('Values-Valeurs'!A432="","",'Values-Valeurs'!A432)</f>
        <v/>
      </c>
      <c r="B435" s="49" t="e">
        <f>VLOOKUP(A435,Variables!$A:$D,2,FALSE)</f>
        <v>#N/A</v>
      </c>
      <c r="C435" s="59" t="e">
        <f>VLOOKUP(A435,Variables!$A:$D,3,FALSE)</f>
        <v>#N/A</v>
      </c>
      <c r="D435" s="15">
        <f>'Values-Valeurs'!B432</f>
        <v>0</v>
      </c>
      <c r="E435" s="15">
        <f>'Values-Valeurs'!C432</f>
        <v>0</v>
      </c>
      <c r="F435" s="15">
        <f>'Values-Valeurs'!D432</f>
        <v>0</v>
      </c>
      <c r="G435" s="15">
        <f>'Values-Valeurs'!E432</f>
        <v>0</v>
      </c>
      <c r="H435" s="12">
        <f t="shared" si="84"/>
        <v>0</v>
      </c>
      <c r="I435" s="12">
        <f t="shared" si="85"/>
        <v>0</v>
      </c>
      <c r="J435" s="13" t="e">
        <f t="shared" si="86"/>
        <v>#DIV/0!</v>
      </c>
      <c r="K435" s="13" t="e">
        <f t="shared" si="87"/>
        <v>#DIV/0!</v>
      </c>
      <c r="L435" s="14" t="e">
        <f>VLOOKUP(B435,'Table 6'!$A$2:$P$267,16,FALSE)</f>
        <v>#N/A</v>
      </c>
      <c r="M435" s="19" t="str">
        <f t="shared" si="82"/>
        <v/>
      </c>
      <c r="N435" s="19" t="str">
        <f t="shared" si="88"/>
        <v/>
      </c>
      <c r="O435" s="20" t="e">
        <f>HLOOKUP($Q$1,'Table 6'!$A$2:$P$267,B435,FALSE)</f>
        <v>#REF!</v>
      </c>
      <c r="P435" s="19" t="str">
        <f t="shared" si="83"/>
        <v/>
      </c>
      <c r="Q435" s="19" t="str">
        <f t="shared" si="89"/>
        <v/>
      </c>
    </row>
    <row r="436" spans="1:17" s="50" customFormat="1" ht="14.25" customHeight="1" x14ac:dyDescent="0.35">
      <c r="A436" s="52" t="str">
        <f>IF('Values-Valeurs'!A433="","",'Values-Valeurs'!A433)</f>
        <v/>
      </c>
      <c r="B436" s="49" t="e">
        <f>VLOOKUP(A436,Variables!$A:$D,2,FALSE)</f>
        <v>#N/A</v>
      </c>
      <c r="C436" s="59" t="e">
        <f>VLOOKUP(A436,Variables!$A:$D,3,FALSE)</f>
        <v>#N/A</v>
      </c>
      <c r="D436" s="15">
        <f>'Values-Valeurs'!B433</f>
        <v>0</v>
      </c>
      <c r="E436" s="15">
        <f>'Values-Valeurs'!C433</f>
        <v>0</v>
      </c>
      <c r="F436" s="15">
        <f>'Values-Valeurs'!D433</f>
        <v>0</v>
      </c>
      <c r="G436" s="15">
        <f>'Values-Valeurs'!E433</f>
        <v>0</v>
      </c>
      <c r="H436" s="12">
        <f t="shared" si="84"/>
        <v>0</v>
      </c>
      <c r="I436" s="12">
        <f t="shared" si="85"/>
        <v>0</v>
      </c>
      <c r="J436" s="13" t="e">
        <f t="shared" si="86"/>
        <v>#DIV/0!</v>
      </c>
      <c r="K436" s="13" t="e">
        <f t="shared" si="87"/>
        <v>#DIV/0!</v>
      </c>
      <c r="L436" s="14" t="e">
        <f>VLOOKUP(B436,'Table 6'!$A$2:$P$267,16,FALSE)</f>
        <v>#N/A</v>
      </c>
      <c r="M436" s="19" t="str">
        <f t="shared" si="82"/>
        <v/>
      </c>
      <c r="N436" s="19" t="str">
        <f t="shared" si="88"/>
        <v/>
      </c>
      <c r="O436" s="20" t="e">
        <f>HLOOKUP($Q$1,'Table 6'!$A$2:$P$267,B436,FALSE)</f>
        <v>#REF!</v>
      </c>
      <c r="P436" s="19" t="str">
        <f t="shared" si="83"/>
        <v/>
      </c>
      <c r="Q436" s="19" t="str">
        <f t="shared" si="89"/>
        <v/>
      </c>
    </row>
  </sheetData>
  <sheetProtection formatCells="0" formatColumns="0" formatRows="0" deleteColumns="0" deleteRows="0" sort="0"/>
  <protectedRanges>
    <protectedRange sqref="Q1" name="Range2"/>
  </protectedRanges>
  <mergeCells count="10">
    <mergeCell ref="A3:A4"/>
    <mergeCell ref="O1:P1"/>
    <mergeCell ref="B3:B4"/>
    <mergeCell ref="C3:C4"/>
    <mergeCell ref="D3:G3"/>
    <mergeCell ref="H3:I3"/>
    <mergeCell ref="J3:K3"/>
    <mergeCell ref="L3:L4"/>
    <mergeCell ref="M3:N3"/>
    <mergeCell ref="P3:Q3"/>
  </mergeCells>
  <conditionalFormatting sqref="M5:N436">
    <cfRule type="cellIs" dxfId="24" priority="6" operator="equal">
      <formula>"Alert"</formula>
    </cfRule>
    <cfRule type="containsBlanks" priority="7" stopIfTrue="1">
      <formula>LEN(TRIM(M5))=0</formula>
    </cfRule>
    <cfRule type="containsText" dxfId="23" priority="8" stopIfTrue="1" operator="containsText" text="no data">
      <formula>NOT(ISERROR(SEARCH("no data",M5)))</formula>
    </cfRule>
    <cfRule type="cellIs" dxfId="22" priority="9" operator="lessThan">
      <formula>0.05</formula>
    </cfRule>
  </conditionalFormatting>
  <conditionalFormatting sqref="N1:N1048576 Q1:Q1048576">
    <cfRule type="cellIs" dxfId="21" priority="1" operator="equal">
      <formula>"protective"</formula>
    </cfRule>
  </conditionalFormatting>
  <conditionalFormatting sqref="N4">
    <cfRule type="containsErrors" dxfId="20" priority="14" stopIfTrue="1">
      <formula>ISERROR(N4)</formula>
    </cfRule>
  </conditionalFormatting>
  <conditionalFormatting sqref="P5:Q436">
    <cfRule type="cellIs" dxfId="19" priority="2" operator="equal">
      <formula>"Alert"</formula>
    </cfRule>
    <cfRule type="containsBlanks" priority="3" stopIfTrue="1">
      <formula>LEN(TRIM(P5))=0</formula>
    </cfRule>
    <cfRule type="containsText" dxfId="18" priority="4" stopIfTrue="1" operator="containsText" text="no data">
      <formula>NOT(ISERROR(SEARCH("no data",P5)))</formula>
    </cfRule>
    <cfRule type="cellIs" dxfId="17" priority="5" operator="lessThan">
      <formula>0.05</formula>
    </cfRule>
  </conditionalFormatting>
  <conditionalFormatting sqref="Q1">
    <cfRule type="containsErrors" dxfId="16" priority="15" stopIfTrue="1">
      <formula>ISERROR(Q1)</formula>
    </cfRule>
  </conditionalFormatting>
  <dataValidations count="1">
    <dataValidation type="list" allowBlank="1" showInputMessage="1" prompt="Select your P/T" sqref="Q1" xr:uid="{00000000-0002-0000-0500-000000000000}">
      <formula1>List</formula1>
    </dataValidation>
  </dataValidations>
  <pageMargins left="0.7" right="0.7" top="0.75" bottom="0.75" header="0.3" footer="0.3"/>
  <pageSetup orientation="portrait" r:id="rId1"/>
  <headerFooter>
    <oddHeader>&amp;R&amp;"Calibri"&amp;12&amp;K000000 Unclassified / Non classifié&amp;1#_x000D_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36"/>
  <sheetViews>
    <sheetView workbookViewId="0">
      <pane ySplit="4" topLeftCell="A5" activePane="bottomLeft" state="frozen"/>
      <selection pane="bottomLeft" activeCell="P10" sqref="P10"/>
    </sheetView>
  </sheetViews>
  <sheetFormatPr defaultColWidth="9.1796875" defaultRowHeight="14.5" x14ac:dyDescent="0.35"/>
  <cols>
    <col min="1" max="1" width="12.1796875" style="7" customWidth="1"/>
    <col min="2" max="2" width="4.453125" style="7" customWidth="1"/>
    <col min="3" max="3" width="32.54296875" style="60" customWidth="1"/>
    <col min="4" max="7" width="4.54296875" customWidth="1"/>
    <col min="8" max="9" width="6.1796875" customWidth="1"/>
    <col min="10" max="10" width="8.1796875" customWidth="1"/>
    <col min="11" max="11" width="7.54296875" customWidth="1"/>
    <col min="12" max="12" width="10.453125" customWidth="1"/>
    <col min="13" max="13" width="8.453125" customWidth="1"/>
    <col min="14" max="14" width="12.54296875" style="18" customWidth="1"/>
    <col min="15" max="15" width="9.81640625" customWidth="1"/>
    <col min="16" max="16" width="9.1796875" customWidth="1"/>
    <col min="17" max="17" width="13.54296875" customWidth="1"/>
    <col min="19" max="19" width="19.54296875" customWidth="1"/>
  </cols>
  <sheetData>
    <row r="1" spans="1:18" s="10" customFormat="1" ht="31.5" customHeight="1" x14ac:dyDescent="0.35">
      <c r="A1" s="9"/>
      <c r="B1" s="9"/>
      <c r="C1" s="57" t="s">
        <v>36</v>
      </c>
      <c r="D1" s="23"/>
      <c r="E1" s="23"/>
      <c r="F1" s="23"/>
      <c r="G1" s="23"/>
      <c r="H1" s="23"/>
      <c r="I1" s="23"/>
      <c r="J1" s="23"/>
      <c r="K1" s="23"/>
      <c r="L1" s="23"/>
      <c r="M1" s="23"/>
      <c r="N1" s="16"/>
      <c r="O1" s="254" t="s">
        <v>37</v>
      </c>
      <c r="P1" s="254"/>
      <c r="Q1" s="40" t="s">
        <v>15</v>
      </c>
    </row>
    <row r="2" spans="1:18" s="10" customFormat="1" ht="12.75" customHeight="1" x14ac:dyDescent="0.35">
      <c r="A2" s="9"/>
      <c r="B2" s="9"/>
      <c r="C2" s="61"/>
      <c r="E2" s="4"/>
      <c r="F2" s="4"/>
      <c r="G2" s="4"/>
      <c r="H2" s="4"/>
      <c r="I2" s="4"/>
      <c r="J2" s="4"/>
      <c r="K2" s="4"/>
      <c r="L2" s="4"/>
      <c r="M2" s="4"/>
      <c r="N2" s="17"/>
      <c r="P2" s="44" t="s">
        <v>16</v>
      </c>
      <c r="Q2" s="45">
        <f>VLOOKUP(Q1,PTs!B1:C14,2,FALSE)</f>
        <v>20320</v>
      </c>
    </row>
    <row r="3" spans="1:18" s="10" customFormat="1" ht="15" customHeight="1" x14ac:dyDescent="0.35">
      <c r="A3" s="265" t="s">
        <v>58</v>
      </c>
      <c r="B3" s="266" t="s">
        <v>17</v>
      </c>
      <c r="C3" s="256" t="s">
        <v>39</v>
      </c>
      <c r="D3" s="258" t="s">
        <v>40</v>
      </c>
      <c r="E3" s="258"/>
      <c r="F3" s="258"/>
      <c r="G3" s="258"/>
      <c r="H3" s="258" t="s">
        <v>41</v>
      </c>
      <c r="I3" s="258"/>
      <c r="J3" s="258" t="s">
        <v>21</v>
      </c>
      <c r="K3" s="258"/>
      <c r="L3" s="259" t="s">
        <v>1055</v>
      </c>
      <c r="M3" s="261" t="s">
        <v>43</v>
      </c>
      <c r="N3" s="261"/>
      <c r="O3" s="42" t="s">
        <v>44</v>
      </c>
      <c r="P3" s="261" t="s">
        <v>43</v>
      </c>
      <c r="Q3" s="261"/>
    </row>
    <row r="4" spans="1:18" s="10" customFormat="1" ht="39" x14ac:dyDescent="0.35">
      <c r="A4" s="265"/>
      <c r="B4" s="266"/>
      <c r="C4" s="257"/>
      <c r="D4" s="26" t="s">
        <v>45</v>
      </c>
      <c r="E4" s="26" t="s">
        <v>26</v>
      </c>
      <c r="F4" s="26" t="s">
        <v>46</v>
      </c>
      <c r="G4" s="26" t="s">
        <v>47</v>
      </c>
      <c r="H4" s="26" t="s">
        <v>48</v>
      </c>
      <c r="I4" s="26" t="s">
        <v>49</v>
      </c>
      <c r="J4" s="26" t="s">
        <v>50</v>
      </c>
      <c r="K4" s="26" t="s">
        <v>51</v>
      </c>
      <c r="L4" s="260"/>
      <c r="M4" s="26" t="s">
        <v>52</v>
      </c>
      <c r="N4" s="27" t="s">
        <v>53</v>
      </c>
      <c r="O4" s="43" t="str">
        <f>CONCATENATE(Q1,"          (n=",Q2,")")</f>
        <v>Canada          (n=20320)</v>
      </c>
      <c r="P4" s="26" t="s">
        <v>52</v>
      </c>
      <c r="Q4" s="27" t="s">
        <v>53</v>
      </c>
    </row>
    <row r="5" spans="1:18" s="50" customFormat="1" ht="14.25" customHeight="1" x14ac:dyDescent="0.35">
      <c r="A5" s="52"/>
      <c r="B5" s="49" t="e">
        <f>VLOOKUP(A5,Variables!$A:$D,2,FALSE)</f>
        <v>#N/A</v>
      </c>
      <c r="C5" s="59" t="e">
        <f>VLOOKUP(A5,Variables!$A:$D,4,FALSE)</f>
        <v>#N/A</v>
      </c>
      <c r="D5" s="15">
        <f>'Values-Valeurs'!B2</f>
        <v>0</v>
      </c>
      <c r="E5" s="15">
        <f>'Values-Valeurs'!C2</f>
        <v>0</v>
      </c>
      <c r="F5" s="15">
        <f>'Values-Valeurs'!D2</f>
        <v>0</v>
      </c>
      <c r="G5" s="15">
        <f>'Values-Valeurs'!E2</f>
        <v>0</v>
      </c>
      <c r="H5" s="12">
        <f>D5+E5</f>
        <v>0</v>
      </c>
      <c r="I5" s="12">
        <f>D5+E5+F5</f>
        <v>0</v>
      </c>
      <c r="J5" s="13" t="e">
        <f>IF((COUNTA(D5)=0),0,(D5)/(D5+F5))</f>
        <v>#DIV/0!</v>
      </c>
      <c r="K5" s="13" t="e">
        <f>IF((COUNTA(D5:E5)=0),0,(D5+E5)/(D5+E5+F5))</f>
        <v>#DIV/0!</v>
      </c>
      <c r="L5" s="14" t="e">
        <f>VLOOKUP(B5,'Tableau 6'!$A$2:$P$377,16,FALSE)</f>
        <v>#N/A</v>
      </c>
      <c r="M5" s="19" t="str">
        <f>IF(I5=0,"",IF(L5="no data","",((IF(AND($H5&lt;=$I5,$H5&gt;=0),BINOMDIST($H5,$I5,L5/100,0),"")))))</f>
        <v/>
      </c>
      <c r="N5" s="19" t="str">
        <f>IF(I5=0,"",(IF(AND(M5&lt;=0.05,K5*100&gt;L5),"Alert",IF(AND(M5&lt;=0.05,K5*100&lt;L5),"protective",""))))</f>
        <v/>
      </c>
      <c r="O5" s="20" t="e">
        <f>HLOOKUP($Q$1,'Tableau 6'!$A$2:$P$377,B5,FALSE)</f>
        <v>#REF!</v>
      </c>
      <c r="P5" s="19" t="str">
        <f>IF(I5=0,"",IF(O5="no data","",(IF(AND($H5&lt;=$I5,$H5&gt;=0),BINOMDIST($H5,$I5,O5/100,0),""))))</f>
        <v/>
      </c>
      <c r="Q5" s="19" t="str">
        <f>IF(I5=0,"",(IF(AND(P5&lt;=0.05,K5*100&gt;O5),"Alert",IF(AND(P5&lt;=0.05,K5*100&lt;O5),"protective",""))))</f>
        <v/>
      </c>
    </row>
    <row r="6" spans="1:18" s="50" customFormat="1" ht="14.25" customHeight="1" x14ac:dyDescent="0.35">
      <c r="A6" s="52" t="str">
        <f>IF('Values-Valeurs'!A3="","",'Values-Valeurs'!A3)</f>
        <v/>
      </c>
      <c r="B6" s="49" t="e">
        <f>VLOOKUP(A6,Variables!$A:$D,2,FALSE)</f>
        <v>#N/A</v>
      </c>
      <c r="C6" s="59" t="e">
        <f>VLOOKUP(A6,Variables!$A:$D,4,FALSE)</f>
        <v>#N/A</v>
      </c>
      <c r="D6" s="15">
        <f>'Values-Valeurs'!B3</f>
        <v>0</v>
      </c>
      <c r="E6" s="15">
        <f>'Values-Valeurs'!C3</f>
        <v>0</v>
      </c>
      <c r="F6" s="15">
        <f>'Values-Valeurs'!D3</f>
        <v>0</v>
      </c>
      <c r="G6" s="15">
        <f>'Values-Valeurs'!E3</f>
        <v>0</v>
      </c>
      <c r="H6" s="12">
        <f t="shared" ref="H6:H69" si="0">D6+E6</f>
        <v>0</v>
      </c>
      <c r="I6" s="12">
        <f t="shared" ref="I6:I69" si="1">D6+E6+F6</f>
        <v>0</v>
      </c>
      <c r="J6" s="13" t="e">
        <f t="shared" ref="J6:J69" si="2">IF((COUNTA(D6)=0),0,(D6)/(D6+F6))</f>
        <v>#DIV/0!</v>
      </c>
      <c r="K6" s="13" t="e">
        <f t="shared" ref="K6:K69" si="3">IF((COUNTA(D6:E6)=0),0,(D6+E6)/(D6+E6+F6))</f>
        <v>#DIV/0!</v>
      </c>
      <c r="L6" s="14" t="e">
        <f>VLOOKUP(B6,'Tableau 6'!$A$2:$P$377,16,FALSE)</f>
        <v>#N/A</v>
      </c>
      <c r="M6" s="19" t="str">
        <f t="shared" ref="M6:M69" si="4">IF(I6=0,"",IF(L6="no data","",((IF(AND($H6&lt;=$I6,$H6&gt;=0),BINOMDIST($H6,$I6,L6/100,0),"")))))</f>
        <v/>
      </c>
      <c r="N6" s="19" t="str">
        <f t="shared" ref="N6:N69" si="5">IF(I6=0,"",(IF(AND(M6&lt;=0.05,K6*100&gt;L6),"Alert",IF(AND(M6&lt;=0.05,K6*100&lt;L6),"protective",""))))</f>
        <v/>
      </c>
      <c r="O6" s="20" t="e">
        <f>HLOOKUP($Q$1,'Tableau 6'!$A$2:$P$377,B6,FALSE)</f>
        <v>#REF!</v>
      </c>
      <c r="P6" s="19" t="str">
        <f t="shared" ref="P6:P69" si="6">IF(I6=0,"",IF(O6="no data","",(IF(AND($H6&lt;=$I6,$H6&gt;=0),BINOMDIST($H6,$I6,O6/100,0),""))))</f>
        <v/>
      </c>
      <c r="Q6" s="19" t="str">
        <f t="shared" ref="Q6:Q69" si="7">IF(I6=0,"",(IF(AND(P6&lt;=0.05,K6*100&gt;O6),"Alert",IF(AND(P6&lt;=0.05,K6*100&lt;O6),"protective",""))))</f>
        <v/>
      </c>
    </row>
    <row r="7" spans="1:18" s="50" customFormat="1" ht="14.25" customHeight="1" x14ac:dyDescent="0.35">
      <c r="A7" s="52" t="str">
        <f>IF('Values-Valeurs'!A4="","",'Values-Valeurs'!A4)</f>
        <v/>
      </c>
      <c r="B7" s="49" t="e">
        <f>VLOOKUP(A7,Variables!$A:$D,2,FALSE)</f>
        <v>#N/A</v>
      </c>
      <c r="C7" s="59" t="e">
        <f>VLOOKUP(A7,Variables!$A:$D,4,FALSE)</f>
        <v>#N/A</v>
      </c>
      <c r="D7" s="15">
        <f>'Values-Valeurs'!B4</f>
        <v>0</v>
      </c>
      <c r="E7" s="15">
        <f>'Values-Valeurs'!C4</f>
        <v>0</v>
      </c>
      <c r="F7" s="15">
        <f>'Values-Valeurs'!D4</f>
        <v>0</v>
      </c>
      <c r="G7" s="15">
        <f>'Values-Valeurs'!E4</f>
        <v>0</v>
      </c>
      <c r="H7" s="12">
        <f t="shared" si="0"/>
        <v>0</v>
      </c>
      <c r="I7" s="12">
        <f t="shared" si="1"/>
        <v>0</v>
      </c>
      <c r="J7" s="13" t="e">
        <f t="shared" si="2"/>
        <v>#DIV/0!</v>
      </c>
      <c r="K7" s="13" t="e">
        <f t="shared" si="3"/>
        <v>#DIV/0!</v>
      </c>
      <c r="L7" s="14" t="e">
        <f>VLOOKUP(B7,'Tableau 6'!$A$2:$P$377,16,FALSE)</f>
        <v>#N/A</v>
      </c>
      <c r="M7" s="19" t="str">
        <f t="shared" si="4"/>
        <v/>
      </c>
      <c r="N7" s="19" t="str">
        <f t="shared" si="5"/>
        <v/>
      </c>
      <c r="O7" s="20" t="e">
        <f>HLOOKUP($Q$1,'Tableau 6'!$A$2:$P$377,B7,FALSE)</f>
        <v>#REF!</v>
      </c>
      <c r="P7" s="19" t="str">
        <f t="shared" si="6"/>
        <v/>
      </c>
      <c r="Q7" s="19" t="str">
        <f t="shared" si="7"/>
        <v/>
      </c>
      <c r="R7" s="3"/>
    </row>
    <row r="8" spans="1:18" s="50" customFormat="1" ht="14.25" customHeight="1" x14ac:dyDescent="0.35">
      <c r="A8" s="52" t="str">
        <f>IF('Values-Valeurs'!A5="","",'Values-Valeurs'!A5)</f>
        <v/>
      </c>
      <c r="B8" s="49" t="e">
        <f>VLOOKUP(A8,Variables!$A:$D,2,FALSE)</f>
        <v>#N/A</v>
      </c>
      <c r="C8" s="59" t="e">
        <f>VLOOKUP(A8,Variables!$A:$D,4,FALSE)</f>
        <v>#N/A</v>
      </c>
      <c r="D8" s="15">
        <f>'Values-Valeurs'!B5</f>
        <v>0</v>
      </c>
      <c r="E8" s="15">
        <f>'Values-Valeurs'!C5</f>
        <v>0</v>
      </c>
      <c r="F8" s="15">
        <f>'Values-Valeurs'!D5</f>
        <v>0</v>
      </c>
      <c r="G8" s="15">
        <f>'Values-Valeurs'!E5</f>
        <v>0</v>
      </c>
      <c r="H8" s="12">
        <f t="shared" si="0"/>
        <v>0</v>
      </c>
      <c r="I8" s="12">
        <f t="shared" si="1"/>
        <v>0</v>
      </c>
      <c r="J8" s="13" t="e">
        <f t="shared" si="2"/>
        <v>#DIV/0!</v>
      </c>
      <c r="K8" s="13" t="e">
        <f t="shared" si="3"/>
        <v>#DIV/0!</v>
      </c>
      <c r="L8" s="14" t="e">
        <f>VLOOKUP(B8,'Tableau 6'!$A$2:$P$377,16,FALSE)</f>
        <v>#N/A</v>
      </c>
      <c r="M8" s="19" t="str">
        <f t="shared" si="4"/>
        <v/>
      </c>
      <c r="N8" s="19" t="str">
        <f t="shared" si="5"/>
        <v/>
      </c>
      <c r="O8" s="20" t="e">
        <f>HLOOKUP($Q$1,'Tableau 6'!$A$2:$P$377,B8,FALSE)</f>
        <v>#REF!</v>
      </c>
      <c r="P8" s="19" t="str">
        <f t="shared" si="6"/>
        <v/>
      </c>
      <c r="Q8" s="19" t="str">
        <f t="shared" si="7"/>
        <v/>
      </c>
      <c r="R8" s="3"/>
    </row>
    <row r="9" spans="1:18" s="50" customFormat="1" ht="14.25" customHeight="1" x14ac:dyDescent="0.35">
      <c r="A9" s="52" t="str">
        <f>IF('Values-Valeurs'!A6="","",'Values-Valeurs'!A6)</f>
        <v/>
      </c>
      <c r="B9" s="49" t="e">
        <f>VLOOKUP(A9,Variables!$A:$D,2,FALSE)</f>
        <v>#N/A</v>
      </c>
      <c r="C9" s="59" t="e">
        <f>VLOOKUP(A9,Variables!$A:$D,4,FALSE)</f>
        <v>#N/A</v>
      </c>
      <c r="D9" s="15">
        <f>'Values-Valeurs'!B6</f>
        <v>0</v>
      </c>
      <c r="E9" s="15">
        <f>'Values-Valeurs'!C6</f>
        <v>0</v>
      </c>
      <c r="F9" s="15">
        <f>'Values-Valeurs'!D6</f>
        <v>0</v>
      </c>
      <c r="G9" s="15">
        <f>'Values-Valeurs'!E6</f>
        <v>0</v>
      </c>
      <c r="H9" s="12">
        <f t="shared" si="0"/>
        <v>0</v>
      </c>
      <c r="I9" s="12">
        <f t="shared" si="1"/>
        <v>0</v>
      </c>
      <c r="J9" s="13" t="e">
        <f t="shared" si="2"/>
        <v>#DIV/0!</v>
      </c>
      <c r="K9" s="13" t="e">
        <f t="shared" si="3"/>
        <v>#DIV/0!</v>
      </c>
      <c r="L9" s="14" t="e">
        <f>VLOOKUP(B9,'Tableau 6'!$A$2:$P$377,16,FALSE)</f>
        <v>#N/A</v>
      </c>
      <c r="M9" s="19" t="str">
        <f t="shared" si="4"/>
        <v/>
      </c>
      <c r="N9" s="19" t="str">
        <f t="shared" si="5"/>
        <v/>
      </c>
      <c r="O9" s="20" t="e">
        <f>HLOOKUP($Q$1,'Tableau 6'!$A$2:$P$377,B9,FALSE)</f>
        <v>#REF!</v>
      </c>
      <c r="P9" s="19" t="str">
        <f t="shared" si="6"/>
        <v/>
      </c>
      <c r="Q9" s="19" t="str">
        <f t="shared" si="7"/>
        <v/>
      </c>
      <c r="R9" s="3"/>
    </row>
    <row r="10" spans="1:18" s="50" customFormat="1" ht="14.25" customHeight="1" x14ac:dyDescent="0.35">
      <c r="A10" s="52" t="str">
        <f>IF('Values-Valeurs'!A7="","",'Values-Valeurs'!A7)</f>
        <v/>
      </c>
      <c r="B10" s="49" t="e">
        <f>VLOOKUP(A10,Variables!$A:$D,2,FALSE)</f>
        <v>#N/A</v>
      </c>
      <c r="C10" s="59" t="e">
        <f>VLOOKUP(A10,Variables!$A:$D,4,FALSE)</f>
        <v>#N/A</v>
      </c>
      <c r="D10" s="15">
        <f>'Values-Valeurs'!B7</f>
        <v>0</v>
      </c>
      <c r="E10" s="15">
        <f>'Values-Valeurs'!C7</f>
        <v>0</v>
      </c>
      <c r="F10" s="15">
        <f>'Values-Valeurs'!D7</f>
        <v>0</v>
      </c>
      <c r="G10" s="15">
        <f>'Values-Valeurs'!E7</f>
        <v>0</v>
      </c>
      <c r="H10" s="12">
        <f t="shared" si="0"/>
        <v>0</v>
      </c>
      <c r="I10" s="12">
        <f t="shared" si="1"/>
        <v>0</v>
      </c>
      <c r="J10" s="13" t="e">
        <f t="shared" si="2"/>
        <v>#DIV/0!</v>
      </c>
      <c r="K10" s="13" t="e">
        <f t="shared" si="3"/>
        <v>#DIV/0!</v>
      </c>
      <c r="L10" s="14" t="e">
        <f>VLOOKUP(B10,'Tableau 6'!$A$2:$P$377,16,FALSE)</f>
        <v>#N/A</v>
      </c>
      <c r="M10" s="19" t="str">
        <f t="shared" si="4"/>
        <v/>
      </c>
      <c r="N10" s="19" t="str">
        <f t="shared" si="5"/>
        <v/>
      </c>
      <c r="O10" s="20" t="e">
        <f>HLOOKUP($Q$1,'Tableau 6'!$A$2:$P$377,B10,FALSE)</f>
        <v>#REF!</v>
      </c>
      <c r="P10" s="19" t="str">
        <f t="shared" si="6"/>
        <v/>
      </c>
      <c r="Q10" s="19" t="str">
        <f t="shared" si="7"/>
        <v/>
      </c>
      <c r="R10" s="3"/>
    </row>
    <row r="11" spans="1:18" s="50" customFormat="1" ht="14.25" customHeight="1" x14ac:dyDescent="0.35">
      <c r="A11" s="52" t="str">
        <f>IF('Values-Valeurs'!A8="","",'Values-Valeurs'!A8)</f>
        <v/>
      </c>
      <c r="B11" s="49" t="e">
        <f>VLOOKUP(A11,Variables!$A:$D,2,FALSE)</f>
        <v>#N/A</v>
      </c>
      <c r="C11" s="59" t="e">
        <f>VLOOKUP(A11,Variables!$A:$D,4,FALSE)</f>
        <v>#N/A</v>
      </c>
      <c r="D11" s="15">
        <f>'Values-Valeurs'!B8</f>
        <v>0</v>
      </c>
      <c r="E11" s="15">
        <f>'Values-Valeurs'!C8</f>
        <v>0</v>
      </c>
      <c r="F11" s="15">
        <f>'Values-Valeurs'!D8</f>
        <v>0</v>
      </c>
      <c r="G11" s="15">
        <f>'Values-Valeurs'!E8</f>
        <v>0</v>
      </c>
      <c r="H11" s="12">
        <f t="shared" si="0"/>
        <v>0</v>
      </c>
      <c r="I11" s="12">
        <f t="shared" si="1"/>
        <v>0</v>
      </c>
      <c r="J11" s="13" t="e">
        <f t="shared" si="2"/>
        <v>#DIV/0!</v>
      </c>
      <c r="K11" s="13" t="e">
        <f t="shared" si="3"/>
        <v>#DIV/0!</v>
      </c>
      <c r="L11" s="14" t="e">
        <f>VLOOKUP(B11,'Tableau 6'!$A$2:$P$377,16,FALSE)</f>
        <v>#N/A</v>
      </c>
      <c r="M11" s="19" t="str">
        <f t="shared" si="4"/>
        <v/>
      </c>
      <c r="N11" s="19" t="str">
        <f t="shared" si="5"/>
        <v/>
      </c>
      <c r="O11" s="20" t="e">
        <f>HLOOKUP($Q$1,'Tableau 6'!$A$2:$P$377,B11,FALSE)</f>
        <v>#REF!</v>
      </c>
      <c r="P11" s="19" t="str">
        <f t="shared" si="6"/>
        <v/>
      </c>
      <c r="Q11" s="19" t="str">
        <f t="shared" si="7"/>
        <v/>
      </c>
      <c r="R11" s="3"/>
    </row>
    <row r="12" spans="1:18" s="50" customFormat="1" ht="14.25" customHeight="1" x14ac:dyDescent="0.35">
      <c r="A12" s="52" t="str">
        <f>IF('Values-Valeurs'!A9="","",'Values-Valeurs'!A9)</f>
        <v/>
      </c>
      <c r="B12" s="49" t="e">
        <f>VLOOKUP(A12,Variables!$A:$D,2,FALSE)</f>
        <v>#N/A</v>
      </c>
      <c r="C12" s="59" t="e">
        <f>VLOOKUP(A12,Variables!$A:$D,4,FALSE)</f>
        <v>#N/A</v>
      </c>
      <c r="D12" s="15">
        <f>'Values-Valeurs'!B9</f>
        <v>0</v>
      </c>
      <c r="E12" s="15">
        <f>'Values-Valeurs'!C9</f>
        <v>0</v>
      </c>
      <c r="F12" s="15">
        <f>'Values-Valeurs'!D9</f>
        <v>0</v>
      </c>
      <c r="G12" s="15">
        <f>'Values-Valeurs'!E9</f>
        <v>0</v>
      </c>
      <c r="H12" s="12">
        <f t="shared" si="0"/>
        <v>0</v>
      </c>
      <c r="I12" s="12">
        <f t="shared" si="1"/>
        <v>0</v>
      </c>
      <c r="J12" s="13" t="e">
        <f t="shared" si="2"/>
        <v>#DIV/0!</v>
      </c>
      <c r="K12" s="13" t="e">
        <f t="shared" si="3"/>
        <v>#DIV/0!</v>
      </c>
      <c r="L12" s="14" t="e">
        <f>VLOOKUP(B12,'Tableau 6'!$A$2:$P$377,16,FALSE)</f>
        <v>#N/A</v>
      </c>
      <c r="M12" s="19" t="str">
        <f t="shared" si="4"/>
        <v/>
      </c>
      <c r="N12" s="19" t="str">
        <f t="shared" si="5"/>
        <v/>
      </c>
      <c r="O12" s="20" t="e">
        <f>HLOOKUP($Q$1,'Tableau 6'!$A$2:$P$377,B12,FALSE)</f>
        <v>#REF!</v>
      </c>
      <c r="P12" s="19" t="str">
        <f t="shared" si="6"/>
        <v/>
      </c>
      <c r="Q12" s="19" t="str">
        <f t="shared" si="7"/>
        <v/>
      </c>
      <c r="R12" s="3"/>
    </row>
    <row r="13" spans="1:18" s="50" customFormat="1" ht="14.25" customHeight="1" x14ac:dyDescent="0.35">
      <c r="A13" s="52" t="str">
        <f>IF('Values-Valeurs'!A10="","",'Values-Valeurs'!A10)</f>
        <v/>
      </c>
      <c r="B13" s="49" t="e">
        <f>VLOOKUP(A13,Variables!$A:$D,2,FALSE)</f>
        <v>#N/A</v>
      </c>
      <c r="C13" s="59" t="e">
        <f>VLOOKUP(A13,Variables!$A:$D,4,FALSE)</f>
        <v>#N/A</v>
      </c>
      <c r="D13" s="15">
        <f>'Values-Valeurs'!B10</f>
        <v>0</v>
      </c>
      <c r="E13" s="15">
        <f>'Values-Valeurs'!C10</f>
        <v>0</v>
      </c>
      <c r="F13" s="15">
        <f>'Values-Valeurs'!D10</f>
        <v>0</v>
      </c>
      <c r="G13" s="15">
        <f>'Values-Valeurs'!E10</f>
        <v>0</v>
      </c>
      <c r="H13" s="12">
        <f t="shared" si="0"/>
        <v>0</v>
      </c>
      <c r="I13" s="12">
        <f t="shared" si="1"/>
        <v>0</v>
      </c>
      <c r="J13" s="13" t="e">
        <f t="shared" si="2"/>
        <v>#DIV/0!</v>
      </c>
      <c r="K13" s="13" t="e">
        <f t="shared" si="3"/>
        <v>#DIV/0!</v>
      </c>
      <c r="L13" s="14" t="e">
        <f>VLOOKUP(B13,'Tableau 6'!$A$2:$P$377,16,FALSE)</f>
        <v>#N/A</v>
      </c>
      <c r="M13" s="19" t="str">
        <f t="shared" si="4"/>
        <v/>
      </c>
      <c r="N13" s="19" t="str">
        <f t="shared" si="5"/>
        <v/>
      </c>
      <c r="O13" s="20" t="e">
        <f>HLOOKUP($Q$1,'Tableau 6'!$A$2:$P$377,B13,FALSE)</f>
        <v>#REF!</v>
      </c>
      <c r="P13" s="19" t="str">
        <f t="shared" si="6"/>
        <v/>
      </c>
      <c r="Q13" s="19" t="str">
        <f t="shared" si="7"/>
        <v/>
      </c>
      <c r="R13" s="3"/>
    </row>
    <row r="14" spans="1:18" s="50" customFormat="1" ht="14.25" customHeight="1" x14ac:dyDescent="0.35">
      <c r="A14" s="52" t="str">
        <f>IF('Values-Valeurs'!A11="","",'Values-Valeurs'!A11)</f>
        <v/>
      </c>
      <c r="B14" s="49" t="e">
        <f>VLOOKUP(A14,Variables!$A:$D,2,FALSE)</f>
        <v>#N/A</v>
      </c>
      <c r="C14" s="59" t="e">
        <f>VLOOKUP(A14,Variables!$A:$D,4,FALSE)</f>
        <v>#N/A</v>
      </c>
      <c r="D14" s="15">
        <f>'Values-Valeurs'!B11</f>
        <v>0</v>
      </c>
      <c r="E14" s="15">
        <f>'Values-Valeurs'!C11</f>
        <v>0</v>
      </c>
      <c r="F14" s="15">
        <f>'Values-Valeurs'!D11</f>
        <v>0</v>
      </c>
      <c r="G14" s="15">
        <f>'Values-Valeurs'!E11</f>
        <v>0</v>
      </c>
      <c r="H14" s="12">
        <f t="shared" si="0"/>
        <v>0</v>
      </c>
      <c r="I14" s="12">
        <f t="shared" si="1"/>
        <v>0</v>
      </c>
      <c r="J14" s="13" t="e">
        <f t="shared" si="2"/>
        <v>#DIV/0!</v>
      </c>
      <c r="K14" s="13" t="e">
        <f t="shared" si="3"/>
        <v>#DIV/0!</v>
      </c>
      <c r="L14" s="14" t="e">
        <f>VLOOKUP(B14,'Tableau 6'!$A$2:$P$377,16,FALSE)</f>
        <v>#N/A</v>
      </c>
      <c r="M14" s="19" t="str">
        <f t="shared" si="4"/>
        <v/>
      </c>
      <c r="N14" s="19" t="str">
        <f t="shared" si="5"/>
        <v/>
      </c>
      <c r="O14" s="20" t="e">
        <f>HLOOKUP($Q$1,'Tableau 6'!$A$2:$P$377,B14,FALSE)</f>
        <v>#REF!</v>
      </c>
      <c r="P14" s="19" t="str">
        <f t="shared" si="6"/>
        <v/>
      </c>
      <c r="Q14" s="19" t="str">
        <f t="shared" si="7"/>
        <v/>
      </c>
      <c r="R14" s="3"/>
    </row>
    <row r="15" spans="1:18" s="50" customFormat="1" ht="14.25" customHeight="1" x14ac:dyDescent="0.35">
      <c r="A15" s="52" t="str">
        <f>IF('Values-Valeurs'!A12="","",'Values-Valeurs'!A12)</f>
        <v/>
      </c>
      <c r="B15" s="49" t="e">
        <f>VLOOKUP(A15,Variables!$A:$D,2,FALSE)</f>
        <v>#N/A</v>
      </c>
      <c r="C15" s="59" t="e">
        <f>VLOOKUP(A15,Variables!$A:$D,4,FALSE)</f>
        <v>#N/A</v>
      </c>
      <c r="D15" s="15">
        <f>'Values-Valeurs'!B12</f>
        <v>0</v>
      </c>
      <c r="E15" s="15">
        <f>'Values-Valeurs'!C12</f>
        <v>0</v>
      </c>
      <c r="F15" s="15">
        <f>'Values-Valeurs'!D12</f>
        <v>0</v>
      </c>
      <c r="G15" s="15">
        <f>'Values-Valeurs'!E12</f>
        <v>0</v>
      </c>
      <c r="H15" s="12">
        <f t="shared" si="0"/>
        <v>0</v>
      </c>
      <c r="I15" s="12">
        <f t="shared" si="1"/>
        <v>0</v>
      </c>
      <c r="J15" s="13" t="e">
        <f t="shared" si="2"/>
        <v>#DIV/0!</v>
      </c>
      <c r="K15" s="13" t="e">
        <f t="shared" si="3"/>
        <v>#DIV/0!</v>
      </c>
      <c r="L15" s="14" t="e">
        <f>VLOOKUP(B15,'Tableau 6'!$A$2:$P$377,16,FALSE)</f>
        <v>#N/A</v>
      </c>
      <c r="M15" s="19" t="str">
        <f t="shared" si="4"/>
        <v/>
      </c>
      <c r="N15" s="19" t="str">
        <f t="shared" si="5"/>
        <v/>
      </c>
      <c r="O15" s="20" t="e">
        <f>HLOOKUP($Q$1,'Tableau 6'!$A$2:$P$377,B15,FALSE)</f>
        <v>#REF!</v>
      </c>
      <c r="P15" s="19" t="str">
        <f t="shared" si="6"/>
        <v/>
      </c>
      <c r="Q15" s="19" t="str">
        <f t="shared" si="7"/>
        <v/>
      </c>
      <c r="R15" s="3"/>
    </row>
    <row r="16" spans="1:18" s="50" customFormat="1" ht="14.25" customHeight="1" x14ac:dyDescent="0.35">
      <c r="A16" s="52" t="str">
        <f>IF('Values-Valeurs'!A13="","",'Values-Valeurs'!A13)</f>
        <v/>
      </c>
      <c r="B16" s="49" t="e">
        <f>VLOOKUP(A16,Variables!$A:$D,2,FALSE)</f>
        <v>#N/A</v>
      </c>
      <c r="C16" s="59" t="e">
        <f>VLOOKUP(A16,Variables!$A:$D,4,FALSE)</f>
        <v>#N/A</v>
      </c>
      <c r="D16" s="15">
        <f>'Values-Valeurs'!B13</f>
        <v>0</v>
      </c>
      <c r="E16" s="15">
        <f>'Values-Valeurs'!C13</f>
        <v>0</v>
      </c>
      <c r="F16" s="15">
        <f>'Values-Valeurs'!D13</f>
        <v>0</v>
      </c>
      <c r="G16" s="15">
        <f>'Values-Valeurs'!E13</f>
        <v>0</v>
      </c>
      <c r="H16" s="12">
        <f t="shared" si="0"/>
        <v>0</v>
      </c>
      <c r="I16" s="12">
        <f t="shared" si="1"/>
        <v>0</v>
      </c>
      <c r="J16" s="13" t="e">
        <f t="shared" si="2"/>
        <v>#DIV/0!</v>
      </c>
      <c r="K16" s="13" t="e">
        <f t="shared" si="3"/>
        <v>#DIV/0!</v>
      </c>
      <c r="L16" s="14" t="e">
        <f>VLOOKUP(B16,'Tableau 6'!$A$2:$P$377,16,FALSE)</f>
        <v>#N/A</v>
      </c>
      <c r="M16" s="19" t="str">
        <f t="shared" si="4"/>
        <v/>
      </c>
      <c r="N16" s="19" t="str">
        <f t="shared" si="5"/>
        <v/>
      </c>
      <c r="O16" s="20" t="e">
        <f>HLOOKUP($Q$1,'Tableau 6'!$A$2:$P$377,B16,FALSE)</f>
        <v>#REF!</v>
      </c>
      <c r="P16" s="19" t="str">
        <f t="shared" si="6"/>
        <v/>
      </c>
      <c r="Q16" s="19" t="str">
        <f t="shared" si="7"/>
        <v/>
      </c>
      <c r="R16" s="3"/>
    </row>
    <row r="17" spans="1:25" s="50" customFormat="1" ht="14.25" customHeight="1" x14ac:dyDescent="0.35">
      <c r="A17" s="52" t="str">
        <f>IF('Values-Valeurs'!A14="","",'Values-Valeurs'!A14)</f>
        <v/>
      </c>
      <c r="B17" s="49" t="e">
        <f>VLOOKUP(A17,Variables!$A:$D,2,FALSE)</f>
        <v>#N/A</v>
      </c>
      <c r="C17" s="59" t="e">
        <f>VLOOKUP(A17,Variables!$A:$D,4,FALSE)</f>
        <v>#N/A</v>
      </c>
      <c r="D17" s="15">
        <f>'Values-Valeurs'!B14</f>
        <v>0</v>
      </c>
      <c r="E17" s="15">
        <f>'Values-Valeurs'!C14</f>
        <v>0</v>
      </c>
      <c r="F17" s="15">
        <f>'Values-Valeurs'!D14</f>
        <v>0</v>
      </c>
      <c r="G17" s="15">
        <f>'Values-Valeurs'!E14</f>
        <v>0</v>
      </c>
      <c r="H17" s="12">
        <f t="shared" si="0"/>
        <v>0</v>
      </c>
      <c r="I17" s="12">
        <f t="shared" si="1"/>
        <v>0</v>
      </c>
      <c r="J17" s="13" t="e">
        <f t="shared" si="2"/>
        <v>#DIV/0!</v>
      </c>
      <c r="K17" s="13" t="e">
        <f t="shared" si="3"/>
        <v>#DIV/0!</v>
      </c>
      <c r="L17" s="14" t="e">
        <f>VLOOKUP(B17,'Tableau 6'!$A$2:$P$377,16,FALSE)</f>
        <v>#N/A</v>
      </c>
      <c r="M17" s="19" t="str">
        <f t="shared" si="4"/>
        <v/>
      </c>
      <c r="N17" s="19" t="str">
        <f t="shared" si="5"/>
        <v/>
      </c>
      <c r="O17" s="20" t="e">
        <f>HLOOKUP($Q$1,'Tableau 6'!$A$2:$P$377,B17,FALSE)</f>
        <v>#REF!</v>
      </c>
      <c r="P17" s="19" t="str">
        <f t="shared" si="6"/>
        <v/>
      </c>
      <c r="Q17" s="19" t="str">
        <f t="shared" si="7"/>
        <v/>
      </c>
      <c r="R17" s="3"/>
      <c r="S17" s="51"/>
    </row>
    <row r="18" spans="1:25" s="50" customFormat="1" ht="14.25" customHeight="1" x14ac:dyDescent="0.35">
      <c r="A18" s="52" t="str">
        <f>IF('Values-Valeurs'!A15="","",'Values-Valeurs'!A15)</f>
        <v/>
      </c>
      <c r="B18" s="49" t="e">
        <f>VLOOKUP(A18,Variables!$A:$D,2,FALSE)</f>
        <v>#N/A</v>
      </c>
      <c r="C18" s="59" t="e">
        <f>VLOOKUP(A18,Variables!$A:$D,4,FALSE)</f>
        <v>#N/A</v>
      </c>
      <c r="D18" s="15">
        <f>'Values-Valeurs'!B15</f>
        <v>0</v>
      </c>
      <c r="E18" s="15">
        <f>'Values-Valeurs'!C15</f>
        <v>0</v>
      </c>
      <c r="F18" s="15">
        <f>'Values-Valeurs'!D15</f>
        <v>0</v>
      </c>
      <c r="G18" s="15">
        <f>'Values-Valeurs'!E15</f>
        <v>0</v>
      </c>
      <c r="H18" s="12">
        <f t="shared" si="0"/>
        <v>0</v>
      </c>
      <c r="I18" s="12">
        <f t="shared" si="1"/>
        <v>0</v>
      </c>
      <c r="J18" s="13" t="e">
        <f t="shared" si="2"/>
        <v>#DIV/0!</v>
      </c>
      <c r="K18" s="13" t="e">
        <f t="shared" si="3"/>
        <v>#DIV/0!</v>
      </c>
      <c r="L18" s="14" t="e">
        <f>VLOOKUP(B18,'Tableau 6'!$A$2:$P$377,16,FALSE)</f>
        <v>#N/A</v>
      </c>
      <c r="M18" s="19" t="str">
        <f t="shared" si="4"/>
        <v/>
      </c>
      <c r="N18" s="19" t="str">
        <f t="shared" si="5"/>
        <v/>
      </c>
      <c r="O18" s="20" t="e">
        <f>HLOOKUP($Q$1,'Tableau 6'!$A$2:$P$377,B18,FALSE)</f>
        <v>#REF!</v>
      </c>
      <c r="P18" s="19" t="str">
        <f t="shared" si="6"/>
        <v/>
      </c>
      <c r="Q18" s="19" t="str">
        <f t="shared" si="7"/>
        <v/>
      </c>
      <c r="R18" s="3"/>
    </row>
    <row r="19" spans="1:25" s="50" customFormat="1" ht="14.25" customHeight="1" x14ac:dyDescent="0.35">
      <c r="A19" s="52" t="str">
        <f>IF('Values-Valeurs'!A16="","",'Values-Valeurs'!A16)</f>
        <v/>
      </c>
      <c r="B19" s="49" t="e">
        <f>VLOOKUP(A19,Variables!$A:$D,2,FALSE)</f>
        <v>#N/A</v>
      </c>
      <c r="C19" s="59" t="e">
        <f>VLOOKUP(A19,Variables!$A:$D,4,FALSE)</f>
        <v>#N/A</v>
      </c>
      <c r="D19" s="15">
        <f>'Values-Valeurs'!B16</f>
        <v>0</v>
      </c>
      <c r="E19" s="15">
        <f>'Values-Valeurs'!C16</f>
        <v>0</v>
      </c>
      <c r="F19" s="15">
        <f>'Values-Valeurs'!D16</f>
        <v>0</v>
      </c>
      <c r="G19" s="15">
        <f>'Values-Valeurs'!E16</f>
        <v>0</v>
      </c>
      <c r="H19" s="12">
        <f t="shared" si="0"/>
        <v>0</v>
      </c>
      <c r="I19" s="12">
        <f t="shared" si="1"/>
        <v>0</v>
      </c>
      <c r="J19" s="13" t="e">
        <f t="shared" si="2"/>
        <v>#DIV/0!</v>
      </c>
      <c r="K19" s="13" t="e">
        <f t="shared" si="3"/>
        <v>#DIV/0!</v>
      </c>
      <c r="L19" s="14" t="e">
        <f>VLOOKUP(B19,'Tableau 6'!$A$2:$P$377,16,FALSE)</f>
        <v>#N/A</v>
      </c>
      <c r="M19" s="19" t="str">
        <f t="shared" si="4"/>
        <v/>
      </c>
      <c r="N19" s="19" t="str">
        <f t="shared" si="5"/>
        <v/>
      </c>
      <c r="O19" s="20" t="e">
        <f>HLOOKUP($Q$1,'Tableau 6'!$A$2:$P$377,B19,FALSE)</f>
        <v>#REF!</v>
      </c>
      <c r="P19" s="19" t="str">
        <f t="shared" si="6"/>
        <v/>
      </c>
      <c r="Q19" s="19" t="str">
        <f t="shared" si="7"/>
        <v/>
      </c>
      <c r="R19" s="3"/>
    </row>
    <row r="20" spans="1:25" s="50" customFormat="1" ht="14.25" customHeight="1" x14ac:dyDescent="0.35">
      <c r="A20" s="52" t="str">
        <f>IF('Values-Valeurs'!A17="","",'Values-Valeurs'!A17)</f>
        <v/>
      </c>
      <c r="B20" s="49" t="e">
        <f>VLOOKUP(A20,Variables!$A:$D,2,FALSE)</f>
        <v>#N/A</v>
      </c>
      <c r="C20" s="59" t="e">
        <f>VLOOKUP(A20,Variables!$A:$D,4,FALSE)</f>
        <v>#N/A</v>
      </c>
      <c r="D20" s="15">
        <f>'Values-Valeurs'!B17</f>
        <v>0</v>
      </c>
      <c r="E20" s="15">
        <f>'Values-Valeurs'!C17</f>
        <v>0</v>
      </c>
      <c r="F20" s="15">
        <f>'Values-Valeurs'!D17</f>
        <v>0</v>
      </c>
      <c r="G20" s="15">
        <f>'Values-Valeurs'!E17</f>
        <v>0</v>
      </c>
      <c r="H20" s="12">
        <f t="shared" si="0"/>
        <v>0</v>
      </c>
      <c r="I20" s="12">
        <f t="shared" si="1"/>
        <v>0</v>
      </c>
      <c r="J20" s="13" t="e">
        <f t="shared" si="2"/>
        <v>#DIV/0!</v>
      </c>
      <c r="K20" s="13" t="e">
        <f t="shared" si="3"/>
        <v>#DIV/0!</v>
      </c>
      <c r="L20" s="14" t="e">
        <f>VLOOKUP(B20,'Tableau 6'!$A$2:$P$377,16,FALSE)</f>
        <v>#N/A</v>
      </c>
      <c r="M20" s="19" t="str">
        <f t="shared" si="4"/>
        <v/>
      </c>
      <c r="N20" s="19" t="str">
        <f t="shared" si="5"/>
        <v/>
      </c>
      <c r="O20" s="20" t="e">
        <f>HLOOKUP($Q$1,'Tableau 6'!$A$2:$P$377,B20,FALSE)</f>
        <v>#REF!</v>
      </c>
      <c r="P20" s="19" t="str">
        <f t="shared" si="6"/>
        <v/>
      </c>
      <c r="Q20" s="19" t="str">
        <f t="shared" si="7"/>
        <v/>
      </c>
    </row>
    <row r="21" spans="1:25" s="50" customFormat="1" ht="14.25" customHeight="1" x14ac:dyDescent="0.35">
      <c r="A21" s="52" t="str">
        <f>IF('Values-Valeurs'!A18="","",'Values-Valeurs'!A18)</f>
        <v/>
      </c>
      <c r="B21" s="49" t="e">
        <f>VLOOKUP(A21,Variables!$A:$D,2,FALSE)</f>
        <v>#N/A</v>
      </c>
      <c r="C21" s="59" t="e">
        <f>VLOOKUP(A21,Variables!$A:$D,4,FALSE)</f>
        <v>#N/A</v>
      </c>
      <c r="D21" s="15">
        <f>'Values-Valeurs'!B18</f>
        <v>0</v>
      </c>
      <c r="E21" s="15">
        <f>'Values-Valeurs'!C18</f>
        <v>0</v>
      </c>
      <c r="F21" s="15">
        <f>'Values-Valeurs'!D18</f>
        <v>0</v>
      </c>
      <c r="G21" s="15">
        <f>'Values-Valeurs'!E18</f>
        <v>0</v>
      </c>
      <c r="H21" s="12">
        <f t="shared" si="0"/>
        <v>0</v>
      </c>
      <c r="I21" s="12">
        <f t="shared" si="1"/>
        <v>0</v>
      </c>
      <c r="J21" s="13" t="e">
        <f t="shared" si="2"/>
        <v>#DIV/0!</v>
      </c>
      <c r="K21" s="13" t="e">
        <f t="shared" si="3"/>
        <v>#DIV/0!</v>
      </c>
      <c r="L21" s="14" t="e">
        <f>VLOOKUP(B21,'Tableau 6'!$A$2:$P$377,16,FALSE)</f>
        <v>#N/A</v>
      </c>
      <c r="M21" s="19" t="str">
        <f t="shared" si="4"/>
        <v/>
      </c>
      <c r="N21" s="19" t="str">
        <f t="shared" si="5"/>
        <v/>
      </c>
      <c r="O21" s="20" t="e">
        <f>HLOOKUP($Q$1,'Tableau 6'!$A$2:$P$377,B21,FALSE)</f>
        <v>#REF!</v>
      </c>
      <c r="P21" s="19" t="str">
        <f t="shared" si="6"/>
        <v/>
      </c>
      <c r="Q21" s="19" t="str">
        <f t="shared" si="7"/>
        <v/>
      </c>
    </row>
    <row r="22" spans="1:25" s="50" customFormat="1" ht="14.25" customHeight="1" x14ac:dyDescent="0.35">
      <c r="A22" s="52" t="str">
        <f>IF('Values-Valeurs'!A19="","",'Values-Valeurs'!A19)</f>
        <v/>
      </c>
      <c r="B22" s="49" t="e">
        <f>VLOOKUP(A22,Variables!$A:$D,2,FALSE)</f>
        <v>#N/A</v>
      </c>
      <c r="C22" s="59" t="e">
        <f>VLOOKUP(A22,Variables!$A:$D,4,FALSE)</f>
        <v>#N/A</v>
      </c>
      <c r="D22" s="15">
        <f>'Values-Valeurs'!B19</f>
        <v>0</v>
      </c>
      <c r="E22" s="15">
        <f>'Values-Valeurs'!C19</f>
        <v>0</v>
      </c>
      <c r="F22" s="15">
        <f>'Values-Valeurs'!D19</f>
        <v>0</v>
      </c>
      <c r="G22" s="15">
        <f>'Values-Valeurs'!E19</f>
        <v>0</v>
      </c>
      <c r="H22" s="12">
        <f t="shared" si="0"/>
        <v>0</v>
      </c>
      <c r="I22" s="12">
        <f t="shared" si="1"/>
        <v>0</v>
      </c>
      <c r="J22" s="13" t="e">
        <f t="shared" si="2"/>
        <v>#DIV/0!</v>
      </c>
      <c r="K22" s="13" t="e">
        <f t="shared" si="3"/>
        <v>#DIV/0!</v>
      </c>
      <c r="L22" s="14" t="e">
        <f>VLOOKUP(B22,'Tableau 6'!$A$2:$P$377,16,FALSE)</f>
        <v>#N/A</v>
      </c>
      <c r="M22" s="19" t="str">
        <f t="shared" si="4"/>
        <v/>
      </c>
      <c r="N22" s="19" t="str">
        <f t="shared" si="5"/>
        <v/>
      </c>
      <c r="O22" s="20" t="e">
        <f>HLOOKUP($Q$1,'Tableau 6'!$A$2:$P$377,B22,FALSE)</f>
        <v>#REF!</v>
      </c>
      <c r="P22" s="19" t="str">
        <f t="shared" si="6"/>
        <v/>
      </c>
      <c r="Q22" s="19" t="str">
        <f t="shared" si="7"/>
        <v/>
      </c>
      <c r="R22" s="6"/>
      <c r="S22" s="6"/>
      <c r="T22" s="6"/>
      <c r="U22" s="6"/>
      <c r="V22" s="6"/>
      <c r="W22" s="6"/>
      <c r="X22" s="6"/>
      <c r="Y22" s="6"/>
    </row>
    <row r="23" spans="1:25" s="50" customFormat="1" ht="14.25" customHeight="1" x14ac:dyDescent="0.35">
      <c r="A23" s="52" t="str">
        <f>IF('Values-Valeurs'!A20="","",'Values-Valeurs'!A20)</f>
        <v/>
      </c>
      <c r="B23" s="49" t="e">
        <f>VLOOKUP(A23,Variables!$A:$D,2,FALSE)</f>
        <v>#N/A</v>
      </c>
      <c r="C23" s="59" t="e">
        <f>VLOOKUP(A23,Variables!$A:$D,4,FALSE)</f>
        <v>#N/A</v>
      </c>
      <c r="D23" s="15">
        <f>'Values-Valeurs'!B20</f>
        <v>0</v>
      </c>
      <c r="E23" s="15">
        <f>'Values-Valeurs'!C20</f>
        <v>0</v>
      </c>
      <c r="F23" s="15">
        <f>'Values-Valeurs'!D20</f>
        <v>0</v>
      </c>
      <c r="G23" s="15">
        <f>'Values-Valeurs'!E20</f>
        <v>0</v>
      </c>
      <c r="H23" s="12">
        <f t="shared" si="0"/>
        <v>0</v>
      </c>
      <c r="I23" s="12">
        <f t="shared" si="1"/>
        <v>0</v>
      </c>
      <c r="J23" s="13" t="e">
        <f t="shared" si="2"/>
        <v>#DIV/0!</v>
      </c>
      <c r="K23" s="13" t="e">
        <f t="shared" si="3"/>
        <v>#DIV/0!</v>
      </c>
      <c r="L23" s="14" t="e">
        <f>VLOOKUP(B23,'Tableau 6'!$A$2:$P$377,16,FALSE)</f>
        <v>#N/A</v>
      </c>
      <c r="M23" s="19" t="str">
        <f t="shared" si="4"/>
        <v/>
      </c>
      <c r="N23" s="19" t="str">
        <f t="shared" si="5"/>
        <v/>
      </c>
      <c r="O23" s="20" t="e">
        <f>HLOOKUP($Q$1,'Tableau 6'!$A$2:$P$377,B23,FALSE)</f>
        <v>#REF!</v>
      </c>
      <c r="P23" s="19" t="str">
        <f t="shared" si="6"/>
        <v/>
      </c>
      <c r="Q23" s="19" t="str">
        <f t="shared" si="7"/>
        <v/>
      </c>
      <c r="R23" s="3"/>
      <c r="S23" s="3"/>
      <c r="T23" s="3"/>
      <c r="U23" s="3"/>
      <c r="V23" s="3"/>
      <c r="W23" s="3"/>
      <c r="X23" s="3"/>
      <c r="Y23" s="3"/>
    </row>
    <row r="24" spans="1:25" s="50" customFormat="1" ht="14.25" customHeight="1" x14ac:dyDescent="0.35">
      <c r="A24" s="52" t="str">
        <f>IF('Values-Valeurs'!A21="","",'Values-Valeurs'!A21)</f>
        <v/>
      </c>
      <c r="B24" s="49" t="e">
        <f>VLOOKUP(A24,Variables!$A:$D,2,FALSE)</f>
        <v>#N/A</v>
      </c>
      <c r="C24" s="59" t="e">
        <f>VLOOKUP(A24,Variables!$A:$D,4,FALSE)</f>
        <v>#N/A</v>
      </c>
      <c r="D24" s="15">
        <f>'Values-Valeurs'!B21</f>
        <v>0</v>
      </c>
      <c r="E24" s="15">
        <f>'Values-Valeurs'!C21</f>
        <v>0</v>
      </c>
      <c r="F24" s="15">
        <f>'Values-Valeurs'!D21</f>
        <v>0</v>
      </c>
      <c r="G24" s="15">
        <f>'Values-Valeurs'!E21</f>
        <v>0</v>
      </c>
      <c r="H24" s="12">
        <f t="shared" si="0"/>
        <v>0</v>
      </c>
      <c r="I24" s="12">
        <f t="shared" si="1"/>
        <v>0</v>
      </c>
      <c r="J24" s="13" t="e">
        <f t="shared" si="2"/>
        <v>#DIV/0!</v>
      </c>
      <c r="K24" s="13" t="e">
        <f t="shared" si="3"/>
        <v>#DIV/0!</v>
      </c>
      <c r="L24" s="14" t="e">
        <f>VLOOKUP(B24,'Tableau 6'!$A$2:$P$377,16,FALSE)</f>
        <v>#N/A</v>
      </c>
      <c r="M24" s="19" t="str">
        <f t="shared" si="4"/>
        <v/>
      </c>
      <c r="N24" s="19" t="str">
        <f t="shared" si="5"/>
        <v/>
      </c>
      <c r="O24" s="20" t="e">
        <f>HLOOKUP($Q$1,'Tableau 6'!$A$2:$P$377,B24,FALSE)</f>
        <v>#REF!</v>
      </c>
      <c r="P24" s="19" t="str">
        <f t="shared" si="6"/>
        <v/>
      </c>
      <c r="Q24" s="19" t="str">
        <f t="shared" si="7"/>
        <v/>
      </c>
    </row>
    <row r="25" spans="1:25" s="50" customFormat="1" ht="14.25" customHeight="1" x14ac:dyDescent="0.35">
      <c r="A25" s="52" t="str">
        <f>IF('Values-Valeurs'!A22="","",'Values-Valeurs'!A22)</f>
        <v/>
      </c>
      <c r="B25" s="49" t="e">
        <f>VLOOKUP(A25,Variables!$A:$D,2,FALSE)</f>
        <v>#N/A</v>
      </c>
      <c r="C25" s="59" t="e">
        <f>VLOOKUP(A25,Variables!$A:$D,4,FALSE)</f>
        <v>#N/A</v>
      </c>
      <c r="D25" s="15">
        <f>'Values-Valeurs'!B22</f>
        <v>0</v>
      </c>
      <c r="E25" s="15">
        <f>'Values-Valeurs'!C22</f>
        <v>0</v>
      </c>
      <c r="F25" s="15">
        <f>'Values-Valeurs'!D22</f>
        <v>0</v>
      </c>
      <c r="G25" s="15">
        <f>'Values-Valeurs'!E22</f>
        <v>0</v>
      </c>
      <c r="H25" s="12">
        <f t="shared" si="0"/>
        <v>0</v>
      </c>
      <c r="I25" s="12">
        <f t="shared" si="1"/>
        <v>0</v>
      </c>
      <c r="J25" s="13" t="e">
        <f t="shared" si="2"/>
        <v>#DIV/0!</v>
      </c>
      <c r="K25" s="13" t="e">
        <f t="shared" si="3"/>
        <v>#DIV/0!</v>
      </c>
      <c r="L25" s="14" t="e">
        <f>VLOOKUP(B25,'Tableau 6'!$A$2:$P$377,16,FALSE)</f>
        <v>#N/A</v>
      </c>
      <c r="M25" s="19" t="str">
        <f t="shared" si="4"/>
        <v/>
      </c>
      <c r="N25" s="19" t="str">
        <f t="shared" si="5"/>
        <v/>
      </c>
      <c r="O25" s="20" t="e">
        <f>HLOOKUP($Q$1,'Tableau 6'!$A$2:$P$377,B25,FALSE)</f>
        <v>#REF!</v>
      </c>
      <c r="P25" s="19" t="str">
        <f t="shared" si="6"/>
        <v/>
      </c>
      <c r="Q25" s="19" t="str">
        <f t="shared" si="7"/>
        <v/>
      </c>
    </row>
    <row r="26" spans="1:25" s="50" customFormat="1" ht="14.25" customHeight="1" x14ac:dyDescent="0.35">
      <c r="A26" s="52" t="str">
        <f>IF('Values-Valeurs'!A23="","",'Values-Valeurs'!A23)</f>
        <v/>
      </c>
      <c r="B26" s="49" t="e">
        <f>VLOOKUP(A26,Variables!$A:$D,2,FALSE)</f>
        <v>#N/A</v>
      </c>
      <c r="C26" s="59" t="e">
        <f>VLOOKUP(A26,Variables!$A:$D,4,FALSE)</f>
        <v>#N/A</v>
      </c>
      <c r="D26" s="15">
        <f>'Values-Valeurs'!B23</f>
        <v>0</v>
      </c>
      <c r="E26" s="15">
        <f>'Values-Valeurs'!C23</f>
        <v>0</v>
      </c>
      <c r="F26" s="15">
        <f>'Values-Valeurs'!D23</f>
        <v>0</v>
      </c>
      <c r="G26" s="15">
        <f>'Values-Valeurs'!E23</f>
        <v>0</v>
      </c>
      <c r="H26" s="12">
        <f t="shared" si="0"/>
        <v>0</v>
      </c>
      <c r="I26" s="12">
        <f t="shared" si="1"/>
        <v>0</v>
      </c>
      <c r="J26" s="13" t="e">
        <f t="shared" si="2"/>
        <v>#DIV/0!</v>
      </c>
      <c r="K26" s="13" t="e">
        <f t="shared" si="3"/>
        <v>#DIV/0!</v>
      </c>
      <c r="L26" s="14" t="e">
        <f>VLOOKUP(B26,'Tableau 6'!$A$2:$P$377,16,FALSE)</f>
        <v>#N/A</v>
      </c>
      <c r="M26" s="19" t="str">
        <f t="shared" si="4"/>
        <v/>
      </c>
      <c r="N26" s="19" t="str">
        <f t="shared" si="5"/>
        <v/>
      </c>
      <c r="O26" s="20" t="e">
        <f>HLOOKUP($Q$1,'Tableau 6'!$A$2:$P$377,B26,FALSE)</f>
        <v>#REF!</v>
      </c>
      <c r="P26" s="19" t="str">
        <f t="shared" si="6"/>
        <v/>
      </c>
      <c r="Q26" s="19" t="str">
        <f t="shared" si="7"/>
        <v/>
      </c>
    </row>
    <row r="27" spans="1:25" s="50" customFormat="1" ht="14.25" customHeight="1" x14ac:dyDescent="0.35">
      <c r="A27" s="52" t="str">
        <f>IF('Values-Valeurs'!A24="","",'Values-Valeurs'!A24)</f>
        <v/>
      </c>
      <c r="B27" s="49" t="e">
        <f>VLOOKUP(A27,Variables!$A:$D,2,FALSE)</f>
        <v>#N/A</v>
      </c>
      <c r="C27" s="59" t="e">
        <f>VLOOKUP(A27,Variables!$A:$D,4,FALSE)</f>
        <v>#N/A</v>
      </c>
      <c r="D27" s="15">
        <f>'Values-Valeurs'!B24</f>
        <v>0</v>
      </c>
      <c r="E27" s="15">
        <f>'Values-Valeurs'!C24</f>
        <v>0</v>
      </c>
      <c r="F27" s="15">
        <f>'Values-Valeurs'!D24</f>
        <v>0</v>
      </c>
      <c r="G27" s="15">
        <f>'Values-Valeurs'!E24</f>
        <v>0</v>
      </c>
      <c r="H27" s="12">
        <f t="shared" si="0"/>
        <v>0</v>
      </c>
      <c r="I27" s="12">
        <f t="shared" si="1"/>
        <v>0</v>
      </c>
      <c r="J27" s="13" t="e">
        <f t="shared" si="2"/>
        <v>#DIV/0!</v>
      </c>
      <c r="K27" s="13" t="e">
        <f t="shared" si="3"/>
        <v>#DIV/0!</v>
      </c>
      <c r="L27" s="14" t="e">
        <f>VLOOKUP(B27,'Tableau 6'!$A$2:$P$377,16,FALSE)</f>
        <v>#N/A</v>
      </c>
      <c r="M27" s="19" t="str">
        <f t="shared" si="4"/>
        <v/>
      </c>
      <c r="N27" s="19" t="str">
        <f t="shared" si="5"/>
        <v/>
      </c>
      <c r="O27" s="20" t="e">
        <f>HLOOKUP($Q$1,'Tableau 6'!$A$2:$P$377,B27,FALSE)</f>
        <v>#REF!</v>
      </c>
      <c r="P27" s="19" t="str">
        <f t="shared" si="6"/>
        <v/>
      </c>
      <c r="Q27" s="19" t="str">
        <f t="shared" si="7"/>
        <v/>
      </c>
    </row>
    <row r="28" spans="1:25" s="50" customFormat="1" ht="14.25" customHeight="1" x14ac:dyDescent="0.35">
      <c r="A28" s="52" t="str">
        <f>IF('Values-Valeurs'!A25="","",'Values-Valeurs'!A25)</f>
        <v/>
      </c>
      <c r="B28" s="49" t="e">
        <f>VLOOKUP(A28,Variables!$A:$D,2,FALSE)</f>
        <v>#N/A</v>
      </c>
      <c r="C28" s="59" t="e">
        <f>VLOOKUP(A28,Variables!$A:$D,4,FALSE)</f>
        <v>#N/A</v>
      </c>
      <c r="D28" s="15">
        <f>'Values-Valeurs'!B25</f>
        <v>0</v>
      </c>
      <c r="E28" s="15">
        <f>'Values-Valeurs'!C25</f>
        <v>0</v>
      </c>
      <c r="F28" s="15">
        <f>'Values-Valeurs'!D25</f>
        <v>0</v>
      </c>
      <c r="G28" s="15">
        <f>'Values-Valeurs'!E25</f>
        <v>0</v>
      </c>
      <c r="H28" s="12">
        <f t="shared" si="0"/>
        <v>0</v>
      </c>
      <c r="I28" s="12">
        <f t="shared" si="1"/>
        <v>0</v>
      </c>
      <c r="J28" s="13" t="e">
        <f t="shared" si="2"/>
        <v>#DIV/0!</v>
      </c>
      <c r="K28" s="13" t="e">
        <f t="shared" si="3"/>
        <v>#DIV/0!</v>
      </c>
      <c r="L28" s="14" t="e">
        <f>VLOOKUP(B28,'Tableau 6'!$A$2:$P$377,16,FALSE)</f>
        <v>#N/A</v>
      </c>
      <c r="M28" s="19" t="str">
        <f t="shared" si="4"/>
        <v/>
      </c>
      <c r="N28" s="19" t="str">
        <f t="shared" si="5"/>
        <v/>
      </c>
      <c r="O28" s="20" t="e">
        <f>HLOOKUP($Q$1,'Tableau 6'!$A$2:$P$377,B28,FALSE)</f>
        <v>#REF!</v>
      </c>
      <c r="P28" s="19" t="str">
        <f t="shared" si="6"/>
        <v/>
      </c>
      <c r="Q28" s="19" t="str">
        <f t="shared" si="7"/>
        <v/>
      </c>
    </row>
    <row r="29" spans="1:25" s="50" customFormat="1" ht="14.25" customHeight="1" x14ac:dyDescent="0.35">
      <c r="A29" s="52" t="str">
        <f>IF('Values-Valeurs'!A26="","",'Values-Valeurs'!A26)</f>
        <v/>
      </c>
      <c r="B29" s="49" t="e">
        <f>VLOOKUP(A29,Variables!$A:$D,2,FALSE)</f>
        <v>#N/A</v>
      </c>
      <c r="C29" s="59" t="e">
        <f>VLOOKUP(A29,Variables!$A:$D,4,FALSE)</f>
        <v>#N/A</v>
      </c>
      <c r="D29" s="15">
        <f>'Values-Valeurs'!B26</f>
        <v>0</v>
      </c>
      <c r="E29" s="15">
        <f>'Values-Valeurs'!C26</f>
        <v>0</v>
      </c>
      <c r="F29" s="15">
        <f>'Values-Valeurs'!D26</f>
        <v>0</v>
      </c>
      <c r="G29" s="15">
        <f>'Values-Valeurs'!E26</f>
        <v>0</v>
      </c>
      <c r="H29" s="12">
        <f t="shared" si="0"/>
        <v>0</v>
      </c>
      <c r="I29" s="12">
        <f t="shared" si="1"/>
        <v>0</v>
      </c>
      <c r="J29" s="13" t="e">
        <f t="shared" si="2"/>
        <v>#DIV/0!</v>
      </c>
      <c r="K29" s="13" t="e">
        <f t="shared" si="3"/>
        <v>#DIV/0!</v>
      </c>
      <c r="L29" s="14" t="e">
        <f>VLOOKUP(B29,'Tableau 6'!$A$2:$P$377,16,FALSE)</f>
        <v>#N/A</v>
      </c>
      <c r="M29" s="19" t="str">
        <f t="shared" si="4"/>
        <v/>
      </c>
      <c r="N29" s="19" t="str">
        <f t="shared" si="5"/>
        <v/>
      </c>
      <c r="O29" s="20" t="e">
        <f>HLOOKUP($Q$1,'Tableau 6'!$A$2:$P$377,B29,FALSE)</f>
        <v>#REF!</v>
      </c>
      <c r="P29" s="19" t="str">
        <f t="shared" si="6"/>
        <v/>
      </c>
      <c r="Q29" s="19" t="str">
        <f t="shared" si="7"/>
        <v/>
      </c>
    </row>
    <row r="30" spans="1:25" s="50" customFormat="1" ht="14.25" customHeight="1" x14ac:dyDescent="0.35">
      <c r="A30" s="52" t="str">
        <f>IF('Values-Valeurs'!A27="","",'Values-Valeurs'!A27)</f>
        <v/>
      </c>
      <c r="B30" s="49" t="e">
        <f>VLOOKUP(A30,Variables!$A:$D,2,FALSE)</f>
        <v>#N/A</v>
      </c>
      <c r="C30" s="59" t="e">
        <f>VLOOKUP(A30,Variables!$A:$D,4,FALSE)</f>
        <v>#N/A</v>
      </c>
      <c r="D30" s="15">
        <f>'Values-Valeurs'!B27</f>
        <v>0</v>
      </c>
      <c r="E30" s="15">
        <f>'Values-Valeurs'!C27</f>
        <v>0</v>
      </c>
      <c r="F30" s="15">
        <f>'Values-Valeurs'!D27</f>
        <v>0</v>
      </c>
      <c r="G30" s="15">
        <f>'Values-Valeurs'!E27</f>
        <v>0</v>
      </c>
      <c r="H30" s="12">
        <f t="shared" si="0"/>
        <v>0</v>
      </c>
      <c r="I30" s="12">
        <f t="shared" si="1"/>
        <v>0</v>
      </c>
      <c r="J30" s="13" t="e">
        <f t="shared" si="2"/>
        <v>#DIV/0!</v>
      </c>
      <c r="K30" s="13" t="e">
        <f t="shared" si="3"/>
        <v>#DIV/0!</v>
      </c>
      <c r="L30" s="14" t="e">
        <f>VLOOKUP(B30,'Tableau 6'!$A$2:$P$377,16,FALSE)</f>
        <v>#N/A</v>
      </c>
      <c r="M30" s="19" t="str">
        <f t="shared" si="4"/>
        <v/>
      </c>
      <c r="N30" s="19" t="str">
        <f t="shared" si="5"/>
        <v/>
      </c>
      <c r="O30" s="20" t="e">
        <f>HLOOKUP($Q$1,'Tableau 6'!$A$2:$P$377,B30,FALSE)</f>
        <v>#REF!</v>
      </c>
      <c r="P30" s="19" t="str">
        <f t="shared" si="6"/>
        <v/>
      </c>
      <c r="Q30" s="19" t="str">
        <f t="shared" si="7"/>
        <v/>
      </c>
    </row>
    <row r="31" spans="1:25" s="50" customFormat="1" ht="14.25" customHeight="1" x14ac:dyDescent="0.35">
      <c r="A31" s="52" t="str">
        <f>IF('Values-Valeurs'!A28="","",'Values-Valeurs'!A28)</f>
        <v/>
      </c>
      <c r="B31" s="49" t="e">
        <f>VLOOKUP(A31,Variables!$A:$D,2,FALSE)</f>
        <v>#N/A</v>
      </c>
      <c r="C31" s="59" t="e">
        <f>VLOOKUP(A31,Variables!$A:$D,4,FALSE)</f>
        <v>#N/A</v>
      </c>
      <c r="D31" s="15">
        <f>'Values-Valeurs'!B28</f>
        <v>0</v>
      </c>
      <c r="E31" s="15">
        <f>'Values-Valeurs'!C28</f>
        <v>0</v>
      </c>
      <c r="F31" s="15">
        <f>'Values-Valeurs'!D28</f>
        <v>0</v>
      </c>
      <c r="G31" s="15">
        <f>'Values-Valeurs'!E28</f>
        <v>0</v>
      </c>
      <c r="H31" s="12">
        <f t="shared" si="0"/>
        <v>0</v>
      </c>
      <c r="I31" s="12">
        <f t="shared" si="1"/>
        <v>0</v>
      </c>
      <c r="J31" s="13" t="e">
        <f t="shared" si="2"/>
        <v>#DIV/0!</v>
      </c>
      <c r="K31" s="13" t="e">
        <f t="shared" si="3"/>
        <v>#DIV/0!</v>
      </c>
      <c r="L31" s="14" t="e">
        <f>VLOOKUP(B31,'Tableau 6'!$A$2:$P$377,16,FALSE)</f>
        <v>#N/A</v>
      </c>
      <c r="M31" s="19" t="str">
        <f t="shared" si="4"/>
        <v/>
      </c>
      <c r="N31" s="19" t="str">
        <f t="shared" si="5"/>
        <v/>
      </c>
      <c r="O31" s="20" t="e">
        <f>HLOOKUP($Q$1,'Tableau 6'!$A$2:$P$377,B31,FALSE)</f>
        <v>#REF!</v>
      </c>
      <c r="P31" s="19" t="str">
        <f t="shared" si="6"/>
        <v/>
      </c>
      <c r="Q31" s="19" t="str">
        <f t="shared" si="7"/>
        <v/>
      </c>
    </row>
    <row r="32" spans="1:25" s="50" customFormat="1" ht="14.25" customHeight="1" x14ac:dyDescent="0.35">
      <c r="A32" s="52" t="str">
        <f>IF('Values-Valeurs'!A29="","",'Values-Valeurs'!A29)</f>
        <v/>
      </c>
      <c r="B32" s="49" t="e">
        <f>VLOOKUP(A32,Variables!$A:$D,2,FALSE)</f>
        <v>#N/A</v>
      </c>
      <c r="C32" s="59" t="e">
        <f>VLOOKUP(A32,Variables!$A:$D,4,FALSE)</f>
        <v>#N/A</v>
      </c>
      <c r="D32" s="15">
        <f>'Values-Valeurs'!B29</f>
        <v>0</v>
      </c>
      <c r="E32" s="15">
        <f>'Values-Valeurs'!C29</f>
        <v>0</v>
      </c>
      <c r="F32" s="15">
        <f>'Values-Valeurs'!D29</f>
        <v>0</v>
      </c>
      <c r="G32" s="15">
        <f>'Values-Valeurs'!E29</f>
        <v>0</v>
      </c>
      <c r="H32" s="12">
        <f t="shared" si="0"/>
        <v>0</v>
      </c>
      <c r="I32" s="12">
        <f t="shared" si="1"/>
        <v>0</v>
      </c>
      <c r="J32" s="13" t="e">
        <f t="shared" si="2"/>
        <v>#DIV/0!</v>
      </c>
      <c r="K32" s="13" t="e">
        <f t="shared" si="3"/>
        <v>#DIV/0!</v>
      </c>
      <c r="L32" s="14" t="e">
        <f>VLOOKUP(B32,'Tableau 6'!$A$2:$P$377,16,FALSE)</f>
        <v>#N/A</v>
      </c>
      <c r="M32" s="19" t="str">
        <f t="shared" si="4"/>
        <v/>
      </c>
      <c r="N32" s="19" t="str">
        <f t="shared" si="5"/>
        <v/>
      </c>
      <c r="O32" s="20" t="e">
        <f>HLOOKUP($Q$1,'Tableau 6'!$A$2:$P$377,B32,FALSE)</f>
        <v>#REF!</v>
      </c>
      <c r="P32" s="19" t="str">
        <f t="shared" si="6"/>
        <v/>
      </c>
      <c r="Q32" s="19" t="str">
        <f t="shared" si="7"/>
        <v/>
      </c>
    </row>
    <row r="33" spans="1:17" s="50" customFormat="1" ht="14.25" customHeight="1" x14ac:dyDescent="0.35">
      <c r="A33" s="52" t="str">
        <f>IF('Values-Valeurs'!A30="","",'Values-Valeurs'!A30)</f>
        <v/>
      </c>
      <c r="B33" s="49" t="e">
        <f>VLOOKUP(A33,Variables!$A:$D,2,FALSE)</f>
        <v>#N/A</v>
      </c>
      <c r="C33" s="59" t="e">
        <f>VLOOKUP(A33,Variables!$A:$D,4,FALSE)</f>
        <v>#N/A</v>
      </c>
      <c r="D33" s="15">
        <f>'Values-Valeurs'!B30</f>
        <v>0</v>
      </c>
      <c r="E33" s="15">
        <f>'Values-Valeurs'!C30</f>
        <v>0</v>
      </c>
      <c r="F33" s="15">
        <f>'Values-Valeurs'!D30</f>
        <v>0</v>
      </c>
      <c r="G33" s="15">
        <f>'Values-Valeurs'!E30</f>
        <v>0</v>
      </c>
      <c r="H33" s="12">
        <f t="shared" si="0"/>
        <v>0</v>
      </c>
      <c r="I33" s="12">
        <f t="shared" si="1"/>
        <v>0</v>
      </c>
      <c r="J33" s="13" t="e">
        <f t="shared" si="2"/>
        <v>#DIV/0!</v>
      </c>
      <c r="K33" s="13" t="e">
        <f t="shared" si="3"/>
        <v>#DIV/0!</v>
      </c>
      <c r="L33" s="14" t="e">
        <f>VLOOKUP(B33,'Tableau 6'!$A$2:$P$377,16,FALSE)</f>
        <v>#N/A</v>
      </c>
      <c r="M33" s="19" t="str">
        <f t="shared" si="4"/>
        <v/>
      </c>
      <c r="N33" s="19" t="str">
        <f t="shared" si="5"/>
        <v/>
      </c>
      <c r="O33" s="20" t="e">
        <f>HLOOKUP($Q$1,'Tableau 6'!$A$2:$P$377,B33,FALSE)</f>
        <v>#REF!</v>
      </c>
      <c r="P33" s="19" t="str">
        <f t="shared" si="6"/>
        <v/>
      </c>
      <c r="Q33" s="19" t="str">
        <f t="shared" si="7"/>
        <v/>
      </c>
    </row>
    <row r="34" spans="1:17" s="50" customFormat="1" ht="14.25" customHeight="1" x14ac:dyDescent="0.35">
      <c r="A34" s="52" t="str">
        <f>IF('Values-Valeurs'!A31="","",'Values-Valeurs'!A31)</f>
        <v/>
      </c>
      <c r="B34" s="49" t="e">
        <f>VLOOKUP(A34,Variables!$A:$D,2,FALSE)</f>
        <v>#N/A</v>
      </c>
      <c r="C34" s="59" t="e">
        <f>VLOOKUP(A34,Variables!$A:$D,4,FALSE)</f>
        <v>#N/A</v>
      </c>
      <c r="D34" s="15">
        <f>'Values-Valeurs'!B31</f>
        <v>0</v>
      </c>
      <c r="E34" s="15">
        <f>'Values-Valeurs'!C31</f>
        <v>0</v>
      </c>
      <c r="F34" s="15">
        <f>'Values-Valeurs'!D31</f>
        <v>0</v>
      </c>
      <c r="G34" s="15">
        <f>'Values-Valeurs'!E31</f>
        <v>0</v>
      </c>
      <c r="H34" s="12">
        <f t="shared" si="0"/>
        <v>0</v>
      </c>
      <c r="I34" s="12">
        <f t="shared" si="1"/>
        <v>0</v>
      </c>
      <c r="J34" s="13" t="e">
        <f t="shared" si="2"/>
        <v>#DIV/0!</v>
      </c>
      <c r="K34" s="13" t="e">
        <f t="shared" si="3"/>
        <v>#DIV/0!</v>
      </c>
      <c r="L34" s="14" t="e">
        <f>VLOOKUP(B34,'Tableau 6'!$A$2:$P$377,16,FALSE)</f>
        <v>#N/A</v>
      </c>
      <c r="M34" s="19" t="str">
        <f t="shared" si="4"/>
        <v/>
      </c>
      <c r="N34" s="19" t="str">
        <f t="shared" si="5"/>
        <v/>
      </c>
      <c r="O34" s="20" t="e">
        <f>HLOOKUP($Q$1,'Tableau 6'!$A$2:$P$377,B34,FALSE)</f>
        <v>#REF!</v>
      </c>
      <c r="P34" s="19" t="str">
        <f t="shared" si="6"/>
        <v/>
      </c>
      <c r="Q34" s="19" t="str">
        <f t="shared" si="7"/>
        <v/>
      </c>
    </row>
    <row r="35" spans="1:17" s="50" customFormat="1" ht="14.25" customHeight="1" x14ac:dyDescent="0.35">
      <c r="A35" s="52" t="str">
        <f>IF('Values-Valeurs'!A32="","",'Values-Valeurs'!A32)</f>
        <v/>
      </c>
      <c r="B35" s="49" t="e">
        <f>VLOOKUP(A35,Variables!$A:$D,2,FALSE)</f>
        <v>#N/A</v>
      </c>
      <c r="C35" s="59" t="e">
        <f>VLOOKUP(A35,Variables!$A:$D,4,FALSE)</f>
        <v>#N/A</v>
      </c>
      <c r="D35" s="15">
        <f>'Values-Valeurs'!B32</f>
        <v>0</v>
      </c>
      <c r="E35" s="15">
        <f>'Values-Valeurs'!C32</f>
        <v>0</v>
      </c>
      <c r="F35" s="15">
        <f>'Values-Valeurs'!D32</f>
        <v>0</v>
      </c>
      <c r="G35" s="15">
        <f>'Values-Valeurs'!E32</f>
        <v>0</v>
      </c>
      <c r="H35" s="12">
        <f t="shared" si="0"/>
        <v>0</v>
      </c>
      <c r="I35" s="12">
        <f t="shared" si="1"/>
        <v>0</v>
      </c>
      <c r="J35" s="13" t="e">
        <f t="shared" si="2"/>
        <v>#DIV/0!</v>
      </c>
      <c r="K35" s="13" t="e">
        <f t="shared" si="3"/>
        <v>#DIV/0!</v>
      </c>
      <c r="L35" s="14" t="e">
        <f>VLOOKUP(B35,'Tableau 6'!$A$2:$P$377,16,FALSE)</f>
        <v>#N/A</v>
      </c>
      <c r="M35" s="19" t="str">
        <f t="shared" si="4"/>
        <v/>
      </c>
      <c r="N35" s="19" t="str">
        <f t="shared" si="5"/>
        <v/>
      </c>
      <c r="O35" s="20" t="e">
        <f>HLOOKUP($Q$1,'Tableau 6'!$A$2:$P$377,B35,FALSE)</f>
        <v>#REF!</v>
      </c>
      <c r="P35" s="19" t="str">
        <f t="shared" si="6"/>
        <v/>
      </c>
      <c r="Q35" s="19" t="str">
        <f t="shared" si="7"/>
        <v/>
      </c>
    </row>
    <row r="36" spans="1:17" s="50" customFormat="1" ht="14.25" customHeight="1" x14ac:dyDescent="0.35">
      <c r="A36" s="52" t="str">
        <f>IF('Values-Valeurs'!A33="","",'Values-Valeurs'!A33)</f>
        <v/>
      </c>
      <c r="B36" s="49" t="e">
        <f>VLOOKUP(A36,Variables!$A:$D,2,FALSE)</f>
        <v>#N/A</v>
      </c>
      <c r="C36" s="59" t="e">
        <f>VLOOKUP(A36,Variables!$A:$D,4,FALSE)</f>
        <v>#N/A</v>
      </c>
      <c r="D36" s="15">
        <f>'Values-Valeurs'!B33</f>
        <v>0</v>
      </c>
      <c r="E36" s="15">
        <f>'Values-Valeurs'!C33</f>
        <v>0</v>
      </c>
      <c r="F36" s="15">
        <f>'Values-Valeurs'!D33</f>
        <v>0</v>
      </c>
      <c r="G36" s="15">
        <f>'Values-Valeurs'!E33</f>
        <v>0</v>
      </c>
      <c r="H36" s="12">
        <f t="shared" si="0"/>
        <v>0</v>
      </c>
      <c r="I36" s="12">
        <f t="shared" si="1"/>
        <v>0</v>
      </c>
      <c r="J36" s="13" t="e">
        <f t="shared" si="2"/>
        <v>#DIV/0!</v>
      </c>
      <c r="K36" s="13" t="e">
        <f t="shared" si="3"/>
        <v>#DIV/0!</v>
      </c>
      <c r="L36" s="14" t="e">
        <f>VLOOKUP(B36,'Tableau 6'!$A$2:$P$377,16,FALSE)</f>
        <v>#N/A</v>
      </c>
      <c r="M36" s="19" t="str">
        <f t="shared" si="4"/>
        <v/>
      </c>
      <c r="N36" s="19" t="str">
        <f t="shared" si="5"/>
        <v/>
      </c>
      <c r="O36" s="20" t="e">
        <f>HLOOKUP($Q$1,'Tableau 6'!$A$2:$P$377,B36,FALSE)</f>
        <v>#REF!</v>
      </c>
      <c r="P36" s="19" t="str">
        <f t="shared" si="6"/>
        <v/>
      </c>
      <c r="Q36" s="19" t="str">
        <f t="shared" si="7"/>
        <v/>
      </c>
    </row>
    <row r="37" spans="1:17" s="50" customFormat="1" ht="14.25" customHeight="1" x14ac:dyDescent="0.35">
      <c r="A37" s="52" t="str">
        <f>IF('Values-Valeurs'!A34="","",'Values-Valeurs'!A34)</f>
        <v/>
      </c>
      <c r="B37" s="49" t="e">
        <f>VLOOKUP(A37,Variables!$A:$D,2,FALSE)</f>
        <v>#N/A</v>
      </c>
      <c r="C37" s="59" t="e">
        <f>VLOOKUP(A37,Variables!$A:$D,4,FALSE)</f>
        <v>#N/A</v>
      </c>
      <c r="D37" s="15">
        <f>'Values-Valeurs'!B34</f>
        <v>0</v>
      </c>
      <c r="E37" s="15">
        <f>'Values-Valeurs'!C34</f>
        <v>0</v>
      </c>
      <c r="F37" s="15">
        <f>'Values-Valeurs'!D34</f>
        <v>0</v>
      </c>
      <c r="G37" s="15">
        <f>'Values-Valeurs'!E34</f>
        <v>0</v>
      </c>
      <c r="H37" s="12">
        <f t="shared" si="0"/>
        <v>0</v>
      </c>
      <c r="I37" s="12">
        <f t="shared" si="1"/>
        <v>0</v>
      </c>
      <c r="J37" s="13" t="e">
        <f t="shared" si="2"/>
        <v>#DIV/0!</v>
      </c>
      <c r="K37" s="13" t="e">
        <f t="shared" si="3"/>
        <v>#DIV/0!</v>
      </c>
      <c r="L37" s="14" t="e">
        <f>VLOOKUP(B37,'Tableau 6'!$A$2:$P$377,16,FALSE)</f>
        <v>#N/A</v>
      </c>
      <c r="M37" s="19" t="str">
        <f t="shared" si="4"/>
        <v/>
      </c>
      <c r="N37" s="19" t="str">
        <f t="shared" si="5"/>
        <v/>
      </c>
      <c r="O37" s="20" t="e">
        <f>HLOOKUP($Q$1,'Tableau 6'!$A$2:$P$377,B37,FALSE)</f>
        <v>#REF!</v>
      </c>
      <c r="P37" s="19" t="str">
        <f t="shared" si="6"/>
        <v/>
      </c>
      <c r="Q37" s="19" t="str">
        <f t="shared" si="7"/>
        <v/>
      </c>
    </row>
    <row r="38" spans="1:17" s="50" customFormat="1" ht="14.25" customHeight="1" x14ac:dyDescent="0.35">
      <c r="A38" s="52" t="str">
        <f>IF('Values-Valeurs'!A35="","",'Values-Valeurs'!A35)</f>
        <v/>
      </c>
      <c r="B38" s="49" t="e">
        <f>VLOOKUP(A38,Variables!$A:$D,2,FALSE)</f>
        <v>#N/A</v>
      </c>
      <c r="C38" s="59" t="e">
        <f>VLOOKUP(A38,Variables!$A:$D,4,FALSE)</f>
        <v>#N/A</v>
      </c>
      <c r="D38" s="15">
        <f>'Values-Valeurs'!B35</f>
        <v>0</v>
      </c>
      <c r="E38" s="15">
        <f>'Values-Valeurs'!C35</f>
        <v>0</v>
      </c>
      <c r="F38" s="15">
        <f>'Values-Valeurs'!D35</f>
        <v>0</v>
      </c>
      <c r="G38" s="15">
        <f>'Values-Valeurs'!E35</f>
        <v>0</v>
      </c>
      <c r="H38" s="12">
        <f t="shared" si="0"/>
        <v>0</v>
      </c>
      <c r="I38" s="12">
        <f t="shared" si="1"/>
        <v>0</v>
      </c>
      <c r="J38" s="13" t="e">
        <f t="shared" si="2"/>
        <v>#DIV/0!</v>
      </c>
      <c r="K38" s="13" t="e">
        <f t="shared" si="3"/>
        <v>#DIV/0!</v>
      </c>
      <c r="L38" s="14" t="e">
        <f>VLOOKUP(B38,'Tableau 6'!$A$2:$P$377,16,FALSE)</f>
        <v>#N/A</v>
      </c>
      <c r="M38" s="19" t="str">
        <f t="shared" si="4"/>
        <v/>
      </c>
      <c r="N38" s="19" t="str">
        <f t="shared" si="5"/>
        <v/>
      </c>
      <c r="O38" s="20" t="e">
        <f>HLOOKUP($Q$1,'Tableau 6'!$A$2:$P$377,B38,FALSE)</f>
        <v>#REF!</v>
      </c>
      <c r="P38" s="19" t="str">
        <f t="shared" si="6"/>
        <v/>
      </c>
      <c r="Q38" s="19" t="str">
        <f t="shared" si="7"/>
        <v/>
      </c>
    </row>
    <row r="39" spans="1:17" s="50" customFormat="1" ht="14.25" customHeight="1" x14ac:dyDescent="0.35">
      <c r="A39" s="52" t="str">
        <f>IF('Values-Valeurs'!A36="","",'Values-Valeurs'!A36)</f>
        <v/>
      </c>
      <c r="B39" s="49" t="e">
        <f>VLOOKUP(A39,Variables!$A:$D,2,FALSE)</f>
        <v>#N/A</v>
      </c>
      <c r="C39" s="59" t="e">
        <f>VLOOKUP(A39,Variables!$A:$D,4,FALSE)</f>
        <v>#N/A</v>
      </c>
      <c r="D39" s="15">
        <f>'Values-Valeurs'!B36</f>
        <v>0</v>
      </c>
      <c r="E39" s="15">
        <f>'Values-Valeurs'!C36</f>
        <v>0</v>
      </c>
      <c r="F39" s="15">
        <f>'Values-Valeurs'!D36</f>
        <v>0</v>
      </c>
      <c r="G39" s="15">
        <f>'Values-Valeurs'!E36</f>
        <v>0</v>
      </c>
      <c r="H39" s="12">
        <f t="shared" si="0"/>
        <v>0</v>
      </c>
      <c r="I39" s="12">
        <f t="shared" si="1"/>
        <v>0</v>
      </c>
      <c r="J39" s="13" t="e">
        <f t="shared" si="2"/>
        <v>#DIV/0!</v>
      </c>
      <c r="K39" s="13" t="e">
        <f t="shared" si="3"/>
        <v>#DIV/0!</v>
      </c>
      <c r="L39" s="14" t="e">
        <f>VLOOKUP(B39,'Tableau 6'!$A$2:$P$377,16,FALSE)</f>
        <v>#N/A</v>
      </c>
      <c r="M39" s="19" t="str">
        <f t="shared" si="4"/>
        <v/>
      </c>
      <c r="N39" s="19" t="str">
        <f t="shared" si="5"/>
        <v/>
      </c>
      <c r="O39" s="20" t="e">
        <f>HLOOKUP($Q$1,'Tableau 6'!$A$2:$P$377,B39,FALSE)</f>
        <v>#REF!</v>
      </c>
      <c r="P39" s="19" t="str">
        <f t="shared" si="6"/>
        <v/>
      </c>
      <c r="Q39" s="19" t="str">
        <f t="shared" si="7"/>
        <v/>
      </c>
    </row>
    <row r="40" spans="1:17" s="50" customFormat="1" ht="14.25" customHeight="1" x14ac:dyDescent="0.35">
      <c r="A40" s="52" t="str">
        <f>IF('Values-Valeurs'!A37="","",'Values-Valeurs'!A37)</f>
        <v/>
      </c>
      <c r="B40" s="49" t="e">
        <f>VLOOKUP(A40,Variables!$A:$D,2,FALSE)</f>
        <v>#N/A</v>
      </c>
      <c r="C40" s="59" t="e">
        <f>VLOOKUP(A40,Variables!$A:$D,4,FALSE)</f>
        <v>#N/A</v>
      </c>
      <c r="D40" s="15">
        <f>'Values-Valeurs'!B37</f>
        <v>0</v>
      </c>
      <c r="E40" s="15">
        <f>'Values-Valeurs'!C37</f>
        <v>0</v>
      </c>
      <c r="F40" s="15">
        <f>'Values-Valeurs'!D37</f>
        <v>0</v>
      </c>
      <c r="G40" s="15">
        <f>'Values-Valeurs'!E37</f>
        <v>0</v>
      </c>
      <c r="H40" s="12">
        <f t="shared" si="0"/>
        <v>0</v>
      </c>
      <c r="I40" s="12">
        <f t="shared" si="1"/>
        <v>0</v>
      </c>
      <c r="J40" s="13" t="e">
        <f t="shared" si="2"/>
        <v>#DIV/0!</v>
      </c>
      <c r="K40" s="13" t="e">
        <f t="shared" si="3"/>
        <v>#DIV/0!</v>
      </c>
      <c r="L40" s="14" t="e">
        <f>VLOOKUP(B40,'Tableau 6'!$A$2:$P$377,16,FALSE)</f>
        <v>#N/A</v>
      </c>
      <c r="M40" s="19" t="str">
        <f t="shared" si="4"/>
        <v/>
      </c>
      <c r="N40" s="19" t="str">
        <f t="shared" si="5"/>
        <v/>
      </c>
      <c r="O40" s="20" t="e">
        <f>HLOOKUP($Q$1,'Tableau 6'!$A$2:$P$377,B40,FALSE)</f>
        <v>#REF!</v>
      </c>
      <c r="P40" s="19" t="str">
        <f t="shared" si="6"/>
        <v/>
      </c>
      <c r="Q40" s="19" t="str">
        <f t="shared" si="7"/>
        <v/>
      </c>
    </row>
    <row r="41" spans="1:17" s="50" customFormat="1" ht="14.25" customHeight="1" x14ac:dyDescent="0.35">
      <c r="A41" s="52" t="str">
        <f>IF('Values-Valeurs'!A38="","",'Values-Valeurs'!A38)</f>
        <v/>
      </c>
      <c r="B41" s="49" t="e">
        <f>VLOOKUP(A41,Variables!$A:$D,2,FALSE)</f>
        <v>#N/A</v>
      </c>
      <c r="C41" s="59" t="e">
        <f>VLOOKUP(A41,Variables!$A:$D,4,FALSE)</f>
        <v>#N/A</v>
      </c>
      <c r="D41" s="15">
        <f>'Values-Valeurs'!B38</f>
        <v>0</v>
      </c>
      <c r="E41" s="15">
        <f>'Values-Valeurs'!C38</f>
        <v>0</v>
      </c>
      <c r="F41" s="15">
        <f>'Values-Valeurs'!D38</f>
        <v>0</v>
      </c>
      <c r="G41" s="15">
        <f>'Values-Valeurs'!E38</f>
        <v>0</v>
      </c>
      <c r="H41" s="12">
        <f t="shared" si="0"/>
        <v>0</v>
      </c>
      <c r="I41" s="12">
        <f t="shared" si="1"/>
        <v>0</v>
      </c>
      <c r="J41" s="13" t="e">
        <f t="shared" si="2"/>
        <v>#DIV/0!</v>
      </c>
      <c r="K41" s="13" t="e">
        <f t="shared" si="3"/>
        <v>#DIV/0!</v>
      </c>
      <c r="L41" s="14" t="e">
        <f>VLOOKUP(B41,'Tableau 6'!$A$2:$P$377,16,FALSE)</f>
        <v>#N/A</v>
      </c>
      <c r="M41" s="19" t="str">
        <f t="shared" si="4"/>
        <v/>
      </c>
      <c r="N41" s="19" t="str">
        <f t="shared" si="5"/>
        <v/>
      </c>
      <c r="O41" s="20" t="e">
        <f>HLOOKUP($Q$1,'Tableau 6'!$A$2:$P$377,B41,FALSE)</f>
        <v>#REF!</v>
      </c>
      <c r="P41" s="19" t="str">
        <f t="shared" si="6"/>
        <v/>
      </c>
      <c r="Q41" s="19" t="str">
        <f t="shared" si="7"/>
        <v/>
      </c>
    </row>
    <row r="42" spans="1:17" s="50" customFormat="1" ht="14.25" customHeight="1" x14ac:dyDescent="0.35">
      <c r="A42" s="52" t="str">
        <f>IF('Values-Valeurs'!A39="","",'Values-Valeurs'!A39)</f>
        <v/>
      </c>
      <c r="B42" s="49" t="e">
        <f>VLOOKUP(A42,Variables!$A:$D,2,FALSE)</f>
        <v>#N/A</v>
      </c>
      <c r="C42" s="59" t="e">
        <f>VLOOKUP(A42,Variables!$A:$D,4,FALSE)</f>
        <v>#N/A</v>
      </c>
      <c r="D42" s="15">
        <f>'Values-Valeurs'!B39</f>
        <v>0</v>
      </c>
      <c r="E42" s="15">
        <f>'Values-Valeurs'!C39</f>
        <v>0</v>
      </c>
      <c r="F42" s="15">
        <f>'Values-Valeurs'!D39</f>
        <v>0</v>
      </c>
      <c r="G42" s="15">
        <f>'Values-Valeurs'!E39</f>
        <v>0</v>
      </c>
      <c r="H42" s="12">
        <f t="shared" si="0"/>
        <v>0</v>
      </c>
      <c r="I42" s="12">
        <f t="shared" si="1"/>
        <v>0</v>
      </c>
      <c r="J42" s="13" t="e">
        <f t="shared" si="2"/>
        <v>#DIV/0!</v>
      </c>
      <c r="K42" s="13" t="e">
        <f t="shared" si="3"/>
        <v>#DIV/0!</v>
      </c>
      <c r="L42" s="14" t="e">
        <f>VLOOKUP(B42,'Tableau 6'!$A$2:$P$377,16,FALSE)</f>
        <v>#N/A</v>
      </c>
      <c r="M42" s="19" t="str">
        <f t="shared" si="4"/>
        <v/>
      </c>
      <c r="N42" s="19" t="str">
        <f t="shared" si="5"/>
        <v/>
      </c>
      <c r="O42" s="20" t="e">
        <f>HLOOKUP($Q$1,'Tableau 6'!$A$2:$P$377,B42,FALSE)</f>
        <v>#REF!</v>
      </c>
      <c r="P42" s="19" t="str">
        <f t="shared" si="6"/>
        <v/>
      </c>
      <c r="Q42" s="19" t="str">
        <f t="shared" si="7"/>
        <v/>
      </c>
    </row>
    <row r="43" spans="1:17" s="50" customFormat="1" ht="14.25" customHeight="1" x14ac:dyDescent="0.35">
      <c r="A43" s="52" t="str">
        <f>IF('Values-Valeurs'!A40="","",'Values-Valeurs'!A40)</f>
        <v/>
      </c>
      <c r="B43" s="49" t="e">
        <f>VLOOKUP(A43,Variables!$A:$D,2,FALSE)</f>
        <v>#N/A</v>
      </c>
      <c r="C43" s="59" t="e">
        <f>VLOOKUP(A43,Variables!$A:$D,4,FALSE)</f>
        <v>#N/A</v>
      </c>
      <c r="D43" s="15">
        <f>'Values-Valeurs'!B40</f>
        <v>0</v>
      </c>
      <c r="E43" s="15">
        <f>'Values-Valeurs'!C40</f>
        <v>0</v>
      </c>
      <c r="F43" s="15">
        <f>'Values-Valeurs'!D40</f>
        <v>0</v>
      </c>
      <c r="G43" s="15">
        <f>'Values-Valeurs'!E40</f>
        <v>0</v>
      </c>
      <c r="H43" s="12">
        <f t="shared" si="0"/>
        <v>0</v>
      </c>
      <c r="I43" s="12">
        <f t="shared" si="1"/>
        <v>0</v>
      </c>
      <c r="J43" s="13" t="e">
        <f t="shared" si="2"/>
        <v>#DIV/0!</v>
      </c>
      <c r="K43" s="13" t="e">
        <f t="shared" si="3"/>
        <v>#DIV/0!</v>
      </c>
      <c r="L43" s="14" t="e">
        <f>VLOOKUP(B43,'Tableau 6'!$A$2:$P$377,16,FALSE)</f>
        <v>#N/A</v>
      </c>
      <c r="M43" s="19" t="str">
        <f t="shared" si="4"/>
        <v/>
      </c>
      <c r="N43" s="19" t="str">
        <f t="shared" si="5"/>
        <v/>
      </c>
      <c r="O43" s="20" t="e">
        <f>HLOOKUP($Q$1,'Tableau 6'!$A$2:$P$377,B43,FALSE)</f>
        <v>#REF!</v>
      </c>
      <c r="P43" s="19" t="str">
        <f t="shared" si="6"/>
        <v/>
      </c>
      <c r="Q43" s="19" t="str">
        <f t="shared" si="7"/>
        <v/>
      </c>
    </row>
    <row r="44" spans="1:17" s="50" customFormat="1" ht="14.25" customHeight="1" x14ac:dyDescent="0.35">
      <c r="A44" s="52" t="str">
        <f>IF('Values-Valeurs'!A41="","",'Values-Valeurs'!A41)</f>
        <v/>
      </c>
      <c r="B44" s="49" t="e">
        <f>VLOOKUP(A44,Variables!$A:$D,2,FALSE)</f>
        <v>#N/A</v>
      </c>
      <c r="C44" s="59" t="e">
        <f>VLOOKUP(A44,Variables!$A:$D,4,FALSE)</f>
        <v>#N/A</v>
      </c>
      <c r="D44" s="15">
        <f>'Values-Valeurs'!B41</f>
        <v>0</v>
      </c>
      <c r="E44" s="15">
        <f>'Values-Valeurs'!C41</f>
        <v>0</v>
      </c>
      <c r="F44" s="15">
        <f>'Values-Valeurs'!D41</f>
        <v>0</v>
      </c>
      <c r="G44" s="15">
        <f>'Values-Valeurs'!E41</f>
        <v>0</v>
      </c>
      <c r="H44" s="12">
        <f t="shared" si="0"/>
        <v>0</v>
      </c>
      <c r="I44" s="12">
        <f t="shared" si="1"/>
        <v>0</v>
      </c>
      <c r="J44" s="13" t="e">
        <f t="shared" si="2"/>
        <v>#DIV/0!</v>
      </c>
      <c r="K44" s="13" t="e">
        <f t="shared" si="3"/>
        <v>#DIV/0!</v>
      </c>
      <c r="L44" s="14" t="e">
        <f>VLOOKUP(B44,'Tableau 6'!$A$2:$P$377,16,FALSE)</f>
        <v>#N/A</v>
      </c>
      <c r="M44" s="19" t="str">
        <f t="shared" si="4"/>
        <v/>
      </c>
      <c r="N44" s="19" t="str">
        <f t="shared" si="5"/>
        <v/>
      </c>
      <c r="O44" s="20" t="e">
        <f>HLOOKUP($Q$1,'Tableau 6'!$A$2:$P$377,B44,FALSE)</f>
        <v>#REF!</v>
      </c>
      <c r="P44" s="19" t="str">
        <f t="shared" si="6"/>
        <v/>
      </c>
      <c r="Q44" s="19" t="str">
        <f t="shared" si="7"/>
        <v/>
      </c>
    </row>
    <row r="45" spans="1:17" s="50" customFormat="1" ht="14.25" customHeight="1" x14ac:dyDescent="0.35">
      <c r="A45" s="52" t="str">
        <f>IF('Values-Valeurs'!A42="","",'Values-Valeurs'!A42)</f>
        <v/>
      </c>
      <c r="B45" s="49" t="e">
        <f>VLOOKUP(A45,Variables!$A:$D,2,FALSE)</f>
        <v>#N/A</v>
      </c>
      <c r="C45" s="59" t="e">
        <f>VLOOKUP(A45,Variables!$A:$D,4,FALSE)</f>
        <v>#N/A</v>
      </c>
      <c r="D45" s="15">
        <f>'Values-Valeurs'!B42</f>
        <v>0</v>
      </c>
      <c r="E45" s="15">
        <f>'Values-Valeurs'!C42</f>
        <v>0</v>
      </c>
      <c r="F45" s="15">
        <f>'Values-Valeurs'!D42</f>
        <v>0</v>
      </c>
      <c r="G45" s="15">
        <f>'Values-Valeurs'!E42</f>
        <v>0</v>
      </c>
      <c r="H45" s="12">
        <f t="shared" si="0"/>
        <v>0</v>
      </c>
      <c r="I45" s="12">
        <f t="shared" si="1"/>
        <v>0</v>
      </c>
      <c r="J45" s="13" t="e">
        <f t="shared" si="2"/>
        <v>#DIV/0!</v>
      </c>
      <c r="K45" s="13" t="e">
        <f t="shared" si="3"/>
        <v>#DIV/0!</v>
      </c>
      <c r="L45" s="14" t="e">
        <f>VLOOKUP(B45,'Tableau 6'!$A$2:$P$377,16,FALSE)</f>
        <v>#N/A</v>
      </c>
      <c r="M45" s="19" t="str">
        <f t="shared" si="4"/>
        <v/>
      </c>
      <c r="N45" s="19" t="str">
        <f t="shared" si="5"/>
        <v/>
      </c>
      <c r="O45" s="20" t="e">
        <f>HLOOKUP($Q$1,'Tableau 6'!$A$2:$P$377,B45,FALSE)</f>
        <v>#REF!</v>
      </c>
      <c r="P45" s="19" t="str">
        <f t="shared" si="6"/>
        <v/>
      </c>
      <c r="Q45" s="19" t="str">
        <f t="shared" si="7"/>
        <v/>
      </c>
    </row>
    <row r="46" spans="1:17" s="50" customFormat="1" ht="14.25" customHeight="1" x14ac:dyDescent="0.35">
      <c r="A46" s="52" t="str">
        <f>IF('Values-Valeurs'!A43="","",'Values-Valeurs'!A43)</f>
        <v/>
      </c>
      <c r="B46" s="49" t="e">
        <f>VLOOKUP(A46,Variables!$A:$D,2,FALSE)</f>
        <v>#N/A</v>
      </c>
      <c r="C46" s="59" t="e">
        <f>VLOOKUP(A46,Variables!$A:$D,4,FALSE)</f>
        <v>#N/A</v>
      </c>
      <c r="D46" s="15">
        <f>'Values-Valeurs'!B43</f>
        <v>0</v>
      </c>
      <c r="E46" s="15">
        <f>'Values-Valeurs'!C43</f>
        <v>0</v>
      </c>
      <c r="F46" s="15">
        <f>'Values-Valeurs'!D43</f>
        <v>0</v>
      </c>
      <c r="G46" s="15">
        <f>'Values-Valeurs'!E43</f>
        <v>0</v>
      </c>
      <c r="H46" s="12">
        <f t="shared" si="0"/>
        <v>0</v>
      </c>
      <c r="I46" s="12">
        <f t="shared" si="1"/>
        <v>0</v>
      </c>
      <c r="J46" s="13" t="e">
        <f t="shared" si="2"/>
        <v>#DIV/0!</v>
      </c>
      <c r="K46" s="13" t="e">
        <f t="shared" si="3"/>
        <v>#DIV/0!</v>
      </c>
      <c r="L46" s="14" t="e">
        <f>VLOOKUP(B46,'Tableau 6'!$A$2:$P$377,16,FALSE)</f>
        <v>#N/A</v>
      </c>
      <c r="M46" s="19" t="str">
        <f t="shared" si="4"/>
        <v/>
      </c>
      <c r="N46" s="19" t="str">
        <f t="shared" si="5"/>
        <v/>
      </c>
      <c r="O46" s="20" t="e">
        <f>HLOOKUP($Q$1,'Tableau 6'!$A$2:$P$377,B46,FALSE)</f>
        <v>#REF!</v>
      </c>
      <c r="P46" s="19" t="str">
        <f t="shared" si="6"/>
        <v/>
      </c>
      <c r="Q46" s="19" t="str">
        <f t="shared" si="7"/>
        <v/>
      </c>
    </row>
    <row r="47" spans="1:17" s="50" customFormat="1" ht="14.25" customHeight="1" x14ac:dyDescent="0.35">
      <c r="A47" s="52" t="str">
        <f>IF('Values-Valeurs'!A44="","",'Values-Valeurs'!A44)</f>
        <v/>
      </c>
      <c r="B47" s="49" t="e">
        <f>VLOOKUP(A47,Variables!$A:$D,2,FALSE)</f>
        <v>#N/A</v>
      </c>
      <c r="C47" s="59" t="e">
        <f>VLOOKUP(A47,Variables!$A:$D,4,FALSE)</f>
        <v>#N/A</v>
      </c>
      <c r="D47" s="15">
        <f>'Values-Valeurs'!B44</f>
        <v>0</v>
      </c>
      <c r="E47" s="15">
        <f>'Values-Valeurs'!C44</f>
        <v>0</v>
      </c>
      <c r="F47" s="15">
        <f>'Values-Valeurs'!D44</f>
        <v>0</v>
      </c>
      <c r="G47" s="15">
        <f>'Values-Valeurs'!E44</f>
        <v>0</v>
      </c>
      <c r="H47" s="12">
        <f t="shared" si="0"/>
        <v>0</v>
      </c>
      <c r="I47" s="12">
        <f t="shared" si="1"/>
        <v>0</v>
      </c>
      <c r="J47" s="13" t="e">
        <f t="shared" si="2"/>
        <v>#DIV/0!</v>
      </c>
      <c r="K47" s="13" t="e">
        <f t="shared" si="3"/>
        <v>#DIV/0!</v>
      </c>
      <c r="L47" s="14" t="e">
        <f>VLOOKUP(B47,'Tableau 6'!$A$2:$P$377,16,FALSE)</f>
        <v>#N/A</v>
      </c>
      <c r="M47" s="19" t="str">
        <f t="shared" si="4"/>
        <v/>
      </c>
      <c r="N47" s="19" t="str">
        <f t="shared" si="5"/>
        <v/>
      </c>
      <c r="O47" s="20" t="e">
        <f>HLOOKUP($Q$1,'Tableau 6'!$A$2:$P$377,B47,FALSE)</f>
        <v>#REF!</v>
      </c>
      <c r="P47" s="19" t="str">
        <f t="shared" si="6"/>
        <v/>
      </c>
      <c r="Q47" s="19" t="str">
        <f t="shared" si="7"/>
        <v/>
      </c>
    </row>
    <row r="48" spans="1:17" s="50" customFormat="1" ht="14.25" customHeight="1" x14ac:dyDescent="0.35">
      <c r="A48" s="52" t="str">
        <f>IF('Values-Valeurs'!A45="","",'Values-Valeurs'!A45)</f>
        <v/>
      </c>
      <c r="B48" s="49" t="e">
        <f>VLOOKUP(A48,Variables!$A:$D,2,FALSE)</f>
        <v>#N/A</v>
      </c>
      <c r="C48" s="59" t="e">
        <f>VLOOKUP(A48,Variables!$A:$D,4,FALSE)</f>
        <v>#N/A</v>
      </c>
      <c r="D48" s="15">
        <f>'Values-Valeurs'!B45</f>
        <v>0</v>
      </c>
      <c r="E48" s="15">
        <f>'Values-Valeurs'!C45</f>
        <v>0</v>
      </c>
      <c r="F48" s="15">
        <f>'Values-Valeurs'!D45</f>
        <v>0</v>
      </c>
      <c r="G48" s="15">
        <f>'Values-Valeurs'!E45</f>
        <v>0</v>
      </c>
      <c r="H48" s="12">
        <f t="shared" si="0"/>
        <v>0</v>
      </c>
      <c r="I48" s="12">
        <f t="shared" si="1"/>
        <v>0</v>
      </c>
      <c r="J48" s="13" t="e">
        <f t="shared" si="2"/>
        <v>#DIV/0!</v>
      </c>
      <c r="K48" s="13" t="e">
        <f t="shared" si="3"/>
        <v>#DIV/0!</v>
      </c>
      <c r="L48" s="14" t="e">
        <f>VLOOKUP(B48,'Tableau 6'!$A$2:$P$377,16,FALSE)</f>
        <v>#N/A</v>
      </c>
      <c r="M48" s="19" t="str">
        <f t="shared" si="4"/>
        <v/>
      </c>
      <c r="N48" s="19" t="str">
        <f t="shared" si="5"/>
        <v/>
      </c>
      <c r="O48" s="20" t="e">
        <f>HLOOKUP($Q$1,'Tableau 6'!$A$2:$P$377,B48,FALSE)</f>
        <v>#REF!</v>
      </c>
      <c r="P48" s="19" t="str">
        <f t="shared" si="6"/>
        <v/>
      </c>
      <c r="Q48" s="19" t="str">
        <f t="shared" si="7"/>
        <v/>
      </c>
    </row>
    <row r="49" spans="1:17" s="50" customFormat="1" ht="14.25" customHeight="1" x14ac:dyDescent="0.35">
      <c r="A49" s="52" t="str">
        <f>IF('Values-Valeurs'!A46="","",'Values-Valeurs'!A46)</f>
        <v/>
      </c>
      <c r="B49" s="49" t="e">
        <f>VLOOKUP(A49,Variables!$A:$D,2,FALSE)</f>
        <v>#N/A</v>
      </c>
      <c r="C49" s="59" t="e">
        <f>VLOOKUP(A49,Variables!$A:$D,4,FALSE)</f>
        <v>#N/A</v>
      </c>
      <c r="D49" s="15">
        <f>'Values-Valeurs'!B46</f>
        <v>0</v>
      </c>
      <c r="E49" s="15">
        <f>'Values-Valeurs'!C46</f>
        <v>0</v>
      </c>
      <c r="F49" s="15">
        <f>'Values-Valeurs'!D46</f>
        <v>0</v>
      </c>
      <c r="G49" s="15">
        <f>'Values-Valeurs'!E46</f>
        <v>0</v>
      </c>
      <c r="H49" s="12">
        <f t="shared" si="0"/>
        <v>0</v>
      </c>
      <c r="I49" s="12">
        <f t="shared" si="1"/>
        <v>0</v>
      </c>
      <c r="J49" s="13" t="e">
        <f t="shared" si="2"/>
        <v>#DIV/0!</v>
      </c>
      <c r="K49" s="13" t="e">
        <f t="shared" si="3"/>
        <v>#DIV/0!</v>
      </c>
      <c r="L49" s="14" t="e">
        <f>VLOOKUP(B49,'Tableau 6'!$A$2:$P$377,16,FALSE)</f>
        <v>#N/A</v>
      </c>
      <c r="M49" s="19" t="str">
        <f t="shared" si="4"/>
        <v/>
      </c>
      <c r="N49" s="19" t="str">
        <f t="shared" si="5"/>
        <v/>
      </c>
      <c r="O49" s="20" t="e">
        <f>HLOOKUP($Q$1,'Tableau 6'!$A$2:$P$377,B49,FALSE)</f>
        <v>#REF!</v>
      </c>
      <c r="P49" s="19" t="str">
        <f t="shared" si="6"/>
        <v/>
      </c>
      <c r="Q49" s="19" t="str">
        <f t="shared" si="7"/>
        <v/>
      </c>
    </row>
    <row r="50" spans="1:17" s="50" customFormat="1" ht="14.25" customHeight="1" x14ac:dyDescent="0.35">
      <c r="A50" s="52" t="str">
        <f>IF('Values-Valeurs'!A47="","",'Values-Valeurs'!A47)</f>
        <v/>
      </c>
      <c r="B50" s="49" t="e">
        <f>VLOOKUP(A50,Variables!$A:$D,2,FALSE)</f>
        <v>#N/A</v>
      </c>
      <c r="C50" s="59" t="e">
        <f>VLOOKUP(A50,Variables!$A:$D,4,FALSE)</f>
        <v>#N/A</v>
      </c>
      <c r="D50" s="15">
        <f>'Values-Valeurs'!B47</f>
        <v>0</v>
      </c>
      <c r="E50" s="15">
        <f>'Values-Valeurs'!C47</f>
        <v>0</v>
      </c>
      <c r="F50" s="15">
        <f>'Values-Valeurs'!D47</f>
        <v>0</v>
      </c>
      <c r="G50" s="15">
        <f>'Values-Valeurs'!E47</f>
        <v>0</v>
      </c>
      <c r="H50" s="12">
        <f t="shared" si="0"/>
        <v>0</v>
      </c>
      <c r="I50" s="12">
        <f t="shared" si="1"/>
        <v>0</v>
      </c>
      <c r="J50" s="13" t="e">
        <f t="shared" si="2"/>
        <v>#DIV/0!</v>
      </c>
      <c r="K50" s="13" t="e">
        <f t="shared" si="3"/>
        <v>#DIV/0!</v>
      </c>
      <c r="L50" s="14" t="e">
        <f>VLOOKUP(B50,'Tableau 6'!$A$2:$P$377,16,FALSE)</f>
        <v>#N/A</v>
      </c>
      <c r="M50" s="19" t="str">
        <f t="shared" si="4"/>
        <v/>
      </c>
      <c r="N50" s="19" t="str">
        <f t="shared" si="5"/>
        <v/>
      </c>
      <c r="O50" s="20" t="e">
        <f>HLOOKUP($Q$1,'Tableau 6'!$A$2:$P$377,B50,FALSE)</f>
        <v>#REF!</v>
      </c>
      <c r="P50" s="19" t="str">
        <f t="shared" si="6"/>
        <v/>
      </c>
      <c r="Q50" s="19" t="str">
        <f t="shared" si="7"/>
        <v/>
      </c>
    </row>
    <row r="51" spans="1:17" s="50" customFormat="1" ht="14.25" customHeight="1" x14ac:dyDescent="0.35">
      <c r="A51" s="52" t="str">
        <f>IF('Values-Valeurs'!A48="","",'Values-Valeurs'!A48)</f>
        <v/>
      </c>
      <c r="B51" s="49" t="e">
        <f>VLOOKUP(A51,Variables!$A:$D,2,FALSE)</f>
        <v>#N/A</v>
      </c>
      <c r="C51" s="59" t="e">
        <f>VLOOKUP(A51,Variables!$A:$D,4,FALSE)</f>
        <v>#N/A</v>
      </c>
      <c r="D51" s="15">
        <f>'Values-Valeurs'!B48</f>
        <v>0</v>
      </c>
      <c r="E51" s="15">
        <f>'Values-Valeurs'!C48</f>
        <v>0</v>
      </c>
      <c r="F51" s="15">
        <f>'Values-Valeurs'!D48</f>
        <v>0</v>
      </c>
      <c r="G51" s="15">
        <f>'Values-Valeurs'!E48</f>
        <v>0</v>
      </c>
      <c r="H51" s="12">
        <f t="shared" si="0"/>
        <v>0</v>
      </c>
      <c r="I51" s="12">
        <f t="shared" si="1"/>
        <v>0</v>
      </c>
      <c r="J51" s="13" t="e">
        <f t="shared" si="2"/>
        <v>#DIV/0!</v>
      </c>
      <c r="K51" s="13" t="e">
        <f t="shared" si="3"/>
        <v>#DIV/0!</v>
      </c>
      <c r="L51" s="14" t="e">
        <f>VLOOKUP(B51,'Tableau 6'!$A$2:$P$377,16,FALSE)</f>
        <v>#N/A</v>
      </c>
      <c r="M51" s="19" t="str">
        <f t="shared" si="4"/>
        <v/>
      </c>
      <c r="N51" s="19" t="str">
        <f t="shared" si="5"/>
        <v/>
      </c>
      <c r="O51" s="20" t="e">
        <f>HLOOKUP($Q$1,'Tableau 6'!$A$2:$P$377,B51,FALSE)</f>
        <v>#REF!</v>
      </c>
      <c r="P51" s="19" t="str">
        <f t="shared" si="6"/>
        <v/>
      </c>
      <c r="Q51" s="19" t="str">
        <f t="shared" si="7"/>
        <v/>
      </c>
    </row>
    <row r="52" spans="1:17" s="50" customFormat="1" ht="14.25" customHeight="1" x14ac:dyDescent="0.35">
      <c r="A52" s="52" t="str">
        <f>IF('Values-Valeurs'!A49="","",'Values-Valeurs'!A49)</f>
        <v/>
      </c>
      <c r="B52" s="49" t="e">
        <f>VLOOKUP(A52,Variables!$A:$D,2,FALSE)</f>
        <v>#N/A</v>
      </c>
      <c r="C52" s="59" t="e">
        <f>VLOOKUP(A52,Variables!$A:$D,4,FALSE)</f>
        <v>#N/A</v>
      </c>
      <c r="D52" s="15">
        <f>'Values-Valeurs'!B49</f>
        <v>0</v>
      </c>
      <c r="E52" s="15">
        <f>'Values-Valeurs'!C49</f>
        <v>0</v>
      </c>
      <c r="F52" s="15">
        <f>'Values-Valeurs'!D49</f>
        <v>0</v>
      </c>
      <c r="G52" s="15">
        <f>'Values-Valeurs'!E49</f>
        <v>0</v>
      </c>
      <c r="H52" s="12">
        <f t="shared" si="0"/>
        <v>0</v>
      </c>
      <c r="I52" s="12">
        <f t="shared" si="1"/>
        <v>0</v>
      </c>
      <c r="J52" s="13" t="e">
        <f t="shared" si="2"/>
        <v>#DIV/0!</v>
      </c>
      <c r="K52" s="13" t="e">
        <f t="shared" si="3"/>
        <v>#DIV/0!</v>
      </c>
      <c r="L52" s="14" t="e">
        <f>VLOOKUP(B52,'Tableau 6'!$A$2:$P$377,16,FALSE)</f>
        <v>#N/A</v>
      </c>
      <c r="M52" s="19" t="str">
        <f t="shared" si="4"/>
        <v/>
      </c>
      <c r="N52" s="19" t="str">
        <f t="shared" si="5"/>
        <v/>
      </c>
      <c r="O52" s="20" t="e">
        <f>HLOOKUP($Q$1,'Tableau 6'!$A$2:$P$377,B52,FALSE)</f>
        <v>#REF!</v>
      </c>
      <c r="P52" s="19" t="str">
        <f t="shared" si="6"/>
        <v/>
      </c>
      <c r="Q52" s="19" t="str">
        <f t="shared" si="7"/>
        <v/>
      </c>
    </row>
    <row r="53" spans="1:17" s="50" customFormat="1" ht="14.25" customHeight="1" x14ac:dyDescent="0.35">
      <c r="A53" s="52" t="str">
        <f>IF('Values-Valeurs'!A50="","",'Values-Valeurs'!A50)</f>
        <v/>
      </c>
      <c r="B53" s="49" t="e">
        <f>VLOOKUP(A53,Variables!$A:$D,2,FALSE)</f>
        <v>#N/A</v>
      </c>
      <c r="C53" s="59" t="e">
        <f>VLOOKUP(A53,Variables!$A:$D,4,FALSE)</f>
        <v>#N/A</v>
      </c>
      <c r="D53" s="15">
        <f>'Values-Valeurs'!B50</f>
        <v>0</v>
      </c>
      <c r="E53" s="15">
        <f>'Values-Valeurs'!C50</f>
        <v>0</v>
      </c>
      <c r="F53" s="15">
        <f>'Values-Valeurs'!D50</f>
        <v>0</v>
      </c>
      <c r="G53" s="15">
        <f>'Values-Valeurs'!E50</f>
        <v>0</v>
      </c>
      <c r="H53" s="12">
        <f t="shared" si="0"/>
        <v>0</v>
      </c>
      <c r="I53" s="12">
        <f t="shared" si="1"/>
        <v>0</v>
      </c>
      <c r="J53" s="13" t="e">
        <f t="shared" si="2"/>
        <v>#DIV/0!</v>
      </c>
      <c r="K53" s="13" t="e">
        <f t="shared" si="3"/>
        <v>#DIV/0!</v>
      </c>
      <c r="L53" s="14" t="e">
        <f>VLOOKUP(B53,'Tableau 6'!$A$2:$P$377,16,FALSE)</f>
        <v>#N/A</v>
      </c>
      <c r="M53" s="19" t="str">
        <f t="shared" si="4"/>
        <v/>
      </c>
      <c r="N53" s="19" t="str">
        <f t="shared" si="5"/>
        <v/>
      </c>
      <c r="O53" s="20" t="e">
        <f>HLOOKUP($Q$1,'Tableau 6'!$A$2:$P$377,B53,FALSE)</f>
        <v>#REF!</v>
      </c>
      <c r="P53" s="19" t="str">
        <f t="shared" si="6"/>
        <v/>
      </c>
      <c r="Q53" s="19" t="str">
        <f t="shared" si="7"/>
        <v/>
      </c>
    </row>
    <row r="54" spans="1:17" s="50" customFormat="1" ht="14.25" customHeight="1" x14ac:dyDescent="0.35">
      <c r="A54" s="52" t="str">
        <f>IF('Values-Valeurs'!A51="","",'Values-Valeurs'!A51)</f>
        <v/>
      </c>
      <c r="B54" s="49" t="e">
        <f>VLOOKUP(A54,Variables!$A:$D,2,FALSE)</f>
        <v>#N/A</v>
      </c>
      <c r="C54" s="59" t="e">
        <f>VLOOKUP(A54,Variables!$A:$D,4,FALSE)</f>
        <v>#N/A</v>
      </c>
      <c r="D54" s="15">
        <f>'Values-Valeurs'!B51</f>
        <v>0</v>
      </c>
      <c r="E54" s="15">
        <f>'Values-Valeurs'!C51</f>
        <v>0</v>
      </c>
      <c r="F54" s="15">
        <f>'Values-Valeurs'!D51</f>
        <v>0</v>
      </c>
      <c r="G54" s="15">
        <f>'Values-Valeurs'!E51</f>
        <v>0</v>
      </c>
      <c r="H54" s="12">
        <f t="shared" si="0"/>
        <v>0</v>
      </c>
      <c r="I54" s="12">
        <f t="shared" si="1"/>
        <v>0</v>
      </c>
      <c r="J54" s="13" t="e">
        <f t="shared" si="2"/>
        <v>#DIV/0!</v>
      </c>
      <c r="K54" s="13" t="e">
        <f t="shared" si="3"/>
        <v>#DIV/0!</v>
      </c>
      <c r="L54" s="14" t="e">
        <f>VLOOKUP(B54,'Tableau 6'!$A$2:$P$377,16,FALSE)</f>
        <v>#N/A</v>
      </c>
      <c r="M54" s="19" t="str">
        <f t="shared" si="4"/>
        <v/>
      </c>
      <c r="N54" s="19" t="str">
        <f t="shared" si="5"/>
        <v/>
      </c>
      <c r="O54" s="20" t="e">
        <f>HLOOKUP($Q$1,'Tableau 6'!$A$2:$P$377,B54,FALSE)</f>
        <v>#REF!</v>
      </c>
      <c r="P54" s="19" t="str">
        <f t="shared" si="6"/>
        <v/>
      </c>
      <c r="Q54" s="19" t="str">
        <f t="shared" si="7"/>
        <v/>
      </c>
    </row>
    <row r="55" spans="1:17" s="50" customFormat="1" ht="14.25" customHeight="1" x14ac:dyDescent="0.35">
      <c r="A55" s="52" t="str">
        <f>IF('Values-Valeurs'!A52="","",'Values-Valeurs'!A52)</f>
        <v/>
      </c>
      <c r="B55" s="49" t="e">
        <f>VLOOKUP(A55,Variables!$A:$D,2,FALSE)</f>
        <v>#N/A</v>
      </c>
      <c r="C55" s="59" t="e">
        <f>VLOOKUP(A55,Variables!$A:$D,4,FALSE)</f>
        <v>#N/A</v>
      </c>
      <c r="D55" s="15">
        <f>'Values-Valeurs'!B52</f>
        <v>0</v>
      </c>
      <c r="E55" s="15">
        <f>'Values-Valeurs'!C52</f>
        <v>0</v>
      </c>
      <c r="F55" s="15">
        <f>'Values-Valeurs'!D52</f>
        <v>0</v>
      </c>
      <c r="G55" s="15">
        <f>'Values-Valeurs'!E52</f>
        <v>0</v>
      </c>
      <c r="H55" s="12">
        <f t="shared" si="0"/>
        <v>0</v>
      </c>
      <c r="I55" s="12">
        <f t="shared" si="1"/>
        <v>0</v>
      </c>
      <c r="J55" s="13" t="e">
        <f t="shared" si="2"/>
        <v>#DIV/0!</v>
      </c>
      <c r="K55" s="13" t="e">
        <f t="shared" si="3"/>
        <v>#DIV/0!</v>
      </c>
      <c r="L55" s="14" t="e">
        <f>VLOOKUP(B55,'Tableau 6'!$A$2:$P$377,16,FALSE)</f>
        <v>#N/A</v>
      </c>
      <c r="M55" s="19" t="str">
        <f t="shared" si="4"/>
        <v/>
      </c>
      <c r="N55" s="19" t="str">
        <f t="shared" si="5"/>
        <v/>
      </c>
      <c r="O55" s="20" t="e">
        <f>HLOOKUP($Q$1,'Tableau 6'!$A$2:$P$377,B55,FALSE)</f>
        <v>#REF!</v>
      </c>
      <c r="P55" s="19" t="str">
        <f t="shared" si="6"/>
        <v/>
      </c>
      <c r="Q55" s="19" t="str">
        <f t="shared" si="7"/>
        <v/>
      </c>
    </row>
    <row r="56" spans="1:17" s="50" customFormat="1" ht="14.25" customHeight="1" x14ac:dyDescent="0.35">
      <c r="A56" s="52" t="str">
        <f>IF('Values-Valeurs'!A53="","",'Values-Valeurs'!A53)</f>
        <v/>
      </c>
      <c r="B56" s="49" t="e">
        <f>VLOOKUP(A56,Variables!$A:$D,2,FALSE)</f>
        <v>#N/A</v>
      </c>
      <c r="C56" s="59" t="e">
        <f>VLOOKUP(A56,Variables!$A:$D,4,FALSE)</f>
        <v>#N/A</v>
      </c>
      <c r="D56" s="15">
        <f>'Values-Valeurs'!B53</f>
        <v>0</v>
      </c>
      <c r="E56" s="15">
        <f>'Values-Valeurs'!C53</f>
        <v>0</v>
      </c>
      <c r="F56" s="15">
        <f>'Values-Valeurs'!D53</f>
        <v>0</v>
      </c>
      <c r="G56" s="15">
        <f>'Values-Valeurs'!E53</f>
        <v>0</v>
      </c>
      <c r="H56" s="12">
        <f t="shared" si="0"/>
        <v>0</v>
      </c>
      <c r="I56" s="12">
        <f t="shared" si="1"/>
        <v>0</v>
      </c>
      <c r="J56" s="13" t="e">
        <f t="shared" si="2"/>
        <v>#DIV/0!</v>
      </c>
      <c r="K56" s="13" t="e">
        <f t="shared" si="3"/>
        <v>#DIV/0!</v>
      </c>
      <c r="L56" s="14" t="e">
        <f>VLOOKUP(B56,'Tableau 6'!$A$2:$P$377,16,FALSE)</f>
        <v>#N/A</v>
      </c>
      <c r="M56" s="19" t="str">
        <f t="shared" si="4"/>
        <v/>
      </c>
      <c r="N56" s="19" t="str">
        <f t="shared" si="5"/>
        <v/>
      </c>
      <c r="O56" s="20" t="e">
        <f>HLOOKUP($Q$1,'Tableau 6'!$A$2:$P$377,B56,FALSE)</f>
        <v>#REF!</v>
      </c>
      <c r="P56" s="19" t="str">
        <f t="shared" si="6"/>
        <v/>
      </c>
      <c r="Q56" s="19" t="str">
        <f t="shared" si="7"/>
        <v/>
      </c>
    </row>
    <row r="57" spans="1:17" s="50" customFormat="1" ht="14.25" customHeight="1" x14ac:dyDescent="0.35">
      <c r="A57" s="52" t="str">
        <f>IF('Values-Valeurs'!A54="","",'Values-Valeurs'!A54)</f>
        <v/>
      </c>
      <c r="B57" s="49" t="e">
        <f>VLOOKUP(A57,Variables!$A:$D,2,FALSE)</f>
        <v>#N/A</v>
      </c>
      <c r="C57" s="59" t="e">
        <f>VLOOKUP(A57,Variables!$A:$D,4,FALSE)</f>
        <v>#N/A</v>
      </c>
      <c r="D57" s="15">
        <f>'Values-Valeurs'!B54</f>
        <v>0</v>
      </c>
      <c r="E57" s="15">
        <f>'Values-Valeurs'!C54</f>
        <v>0</v>
      </c>
      <c r="F57" s="15">
        <f>'Values-Valeurs'!D54</f>
        <v>0</v>
      </c>
      <c r="G57" s="15">
        <f>'Values-Valeurs'!E54</f>
        <v>0</v>
      </c>
      <c r="H57" s="12">
        <f t="shared" si="0"/>
        <v>0</v>
      </c>
      <c r="I57" s="12">
        <f t="shared" si="1"/>
        <v>0</v>
      </c>
      <c r="J57" s="13" t="e">
        <f t="shared" si="2"/>
        <v>#DIV/0!</v>
      </c>
      <c r="K57" s="13" t="e">
        <f t="shared" si="3"/>
        <v>#DIV/0!</v>
      </c>
      <c r="L57" s="14" t="e">
        <f>VLOOKUP(B57,'Tableau 6'!$A$2:$P$377,16,FALSE)</f>
        <v>#N/A</v>
      </c>
      <c r="M57" s="19" t="str">
        <f t="shared" si="4"/>
        <v/>
      </c>
      <c r="N57" s="19" t="str">
        <f t="shared" si="5"/>
        <v/>
      </c>
      <c r="O57" s="20" t="e">
        <f>HLOOKUP($Q$1,'Tableau 6'!$A$2:$P$377,B57,FALSE)</f>
        <v>#REF!</v>
      </c>
      <c r="P57" s="19" t="str">
        <f t="shared" si="6"/>
        <v/>
      </c>
      <c r="Q57" s="19" t="str">
        <f t="shared" si="7"/>
        <v/>
      </c>
    </row>
    <row r="58" spans="1:17" s="50" customFormat="1" ht="14.25" customHeight="1" x14ac:dyDescent="0.35">
      <c r="A58" s="52" t="str">
        <f>IF('Values-Valeurs'!A55="","",'Values-Valeurs'!A55)</f>
        <v/>
      </c>
      <c r="B58" s="49" t="e">
        <f>VLOOKUP(A58,Variables!$A:$D,2,FALSE)</f>
        <v>#N/A</v>
      </c>
      <c r="C58" s="59" t="e">
        <f>VLOOKUP(A58,Variables!$A:$D,4,FALSE)</f>
        <v>#N/A</v>
      </c>
      <c r="D58" s="15">
        <f>'Values-Valeurs'!B55</f>
        <v>0</v>
      </c>
      <c r="E58" s="15">
        <f>'Values-Valeurs'!C55</f>
        <v>0</v>
      </c>
      <c r="F58" s="15">
        <f>'Values-Valeurs'!D55</f>
        <v>0</v>
      </c>
      <c r="G58" s="15">
        <f>'Values-Valeurs'!E55</f>
        <v>0</v>
      </c>
      <c r="H58" s="12">
        <f t="shared" si="0"/>
        <v>0</v>
      </c>
      <c r="I58" s="12">
        <f t="shared" si="1"/>
        <v>0</v>
      </c>
      <c r="J58" s="13" t="e">
        <f t="shared" si="2"/>
        <v>#DIV/0!</v>
      </c>
      <c r="K58" s="13" t="e">
        <f t="shared" si="3"/>
        <v>#DIV/0!</v>
      </c>
      <c r="L58" s="14" t="e">
        <f>VLOOKUP(B58,'Tableau 6'!$A$2:$P$377,16,FALSE)</f>
        <v>#N/A</v>
      </c>
      <c r="M58" s="19" t="str">
        <f t="shared" si="4"/>
        <v/>
      </c>
      <c r="N58" s="19" t="str">
        <f t="shared" si="5"/>
        <v/>
      </c>
      <c r="O58" s="20" t="e">
        <f>HLOOKUP($Q$1,'Tableau 6'!$A$2:$P$377,B58,FALSE)</f>
        <v>#REF!</v>
      </c>
      <c r="P58" s="19" t="str">
        <f t="shared" si="6"/>
        <v/>
      </c>
      <c r="Q58" s="19" t="str">
        <f t="shared" si="7"/>
        <v/>
      </c>
    </row>
    <row r="59" spans="1:17" s="50" customFormat="1" ht="14.25" customHeight="1" x14ac:dyDescent="0.35">
      <c r="A59" s="52" t="str">
        <f>IF('Values-Valeurs'!A56="","",'Values-Valeurs'!A56)</f>
        <v/>
      </c>
      <c r="B59" s="49" t="e">
        <f>VLOOKUP(A59,Variables!$A:$D,2,FALSE)</f>
        <v>#N/A</v>
      </c>
      <c r="C59" s="59" t="e">
        <f>VLOOKUP(A59,Variables!$A:$D,4,FALSE)</f>
        <v>#N/A</v>
      </c>
      <c r="D59" s="15">
        <f>'Values-Valeurs'!B56</f>
        <v>0</v>
      </c>
      <c r="E59" s="15">
        <f>'Values-Valeurs'!C56</f>
        <v>0</v>
      </c>
      <c r="F59" s="15">
        <f>'Values-Valeurs'!D56</f>
        <v>0</v>
      </c>
      <c r="G59" s="15">
        <f>'Values-Valeurs'!E56</f>
        <v>0</v>
      </c>
      <c r="H59" s="12">
        <f t="shared" si="0"/>
        <v>0</v>
      </c>
      <c r="I59" s="12">
        <f t="shared" si="1"/>
        <v>0</v>
      </c>
      <c r="J59" s="13" t="e">
        <f t="shared" si="2"/>
        <v>#DIV/0!</v>
      </c>
      <c r="K59" s="13" t="e">
        <f t="shared" si="3"/>
        <v>#DIV/0!</v>
      </c>
      <c r="L59" s="14" t="e">
        <f>VLOOKUP(B59,'Tableau 6'!$A$2:$P$377,16,FALSE)</f>
        <v>#N/A</v>
      </c>
      <c r="M59" s="19" t="str">
        <f t="shared" si="4"/>
        <v/>
      </c>
      <c r="N59" s="19" t="str">
        <f t="shared" si="5"/>
        <v/>
      </c>
      <c r="O59" s="20" t="e">
        <f>HLOOKUP($Q$1,'Tableau 6'!$A$2:$P$377,B59,FALSE)</f>
        <v>#REF!</v>
      </c>
      <c r="P59" s="19" t="str">
        <f t="shared" si="6"/>
        <v/>
      </c>
      <c r="Q59" s="19" t="str">
        <f t="shared" si="7"/>
        <v/>
      </c>
    </row>
    <row r="60" spans="1:17" s="50" customFormat="1" ht="14.25" customHeight="1" x14ac:dyDescent="0.35">
      <c r="A60" s="52" t="str">
        <f>IF('Values-Valeurs'!A57="","",'Values-Valeurs'!A57)</f>
        <v/>
      </c>
      <c r="B60" s="49" t="e">
        <f>VLOOKUP(A60,Variables!$A:$D,2,FALSE)</f>
        <v>#N/A</v>
      </c>
      <c r="C60" s="59" t="e">
        <f>VLOOKUP(A60,Variables!$A:$D,4,FALSE)</f>
        <v>#N/A</v>
      </c>
      <c r="D60" s="15">
        <f>'Values-Valeurs'!B57</f>
        <v>0</v>
      </c>
      <c r="E60" s="15">
        <f>'Values-Valeurs'!C57</f>
        <v>0</v>
      </c>
      <c r="F60" s="15">
        <f>'Values-Valeurs'!D57</f>
        <v>0</v>
      </c>
      <c r="G60" s="15">
        <f>'Values-Valeurs'!E57</f>
        <v>0</v>
      </c>
      <c r="H60" s="12">
        <f t="shared" si="0"/>
        <v>0</v>
      </c>
      <c r="I60" s="12">
        <f t="shared" si="1"/>
        <v>0</v>
      </c>
      <c r="J60" s="13" t="e">
        <f t="shared" si="2"/>
        <v>#DIV/0!</v>
      </c>
      <c r="K60" s="13" t="e">
        <f t="shared" si="3"/>
        <v>#DIV/0!</v>
      </c>
      <c r="L60" s="14" t="e">
        <f>VLOOKUP(B60,'Tableau 6'!$A$2:$P$377,16,FALSE)</f>
        <v>#N/A</v>
      </c>
      <c r="M60" s="19" t="str">
        <f t="shared" si="4"/>
        <v/>
      </c>
      <c r="N60" s="19" t="str">
        <f t="shared" si="5"/>
        <v/>
      </c>
      <c r="O60" s="20" t="e">
        <f>HLOOKUP($Q$1,'Tableau 6'!$A$2:$P$377,B60,FALSE)</f>
        <v>#REF!</v>
      </c>
      <c r="P60" s="19" t="str">
        <f t="shared" si="6"/>
        <v/>
      </c>
      <c r="Q60" s="19" t="str">
        <f t="shared" si="7"/>
        <v/>
      </c>
    </row>
    <row r="61" spans="1:17" s="50" customFormat="1" ht="14.25" customHeight="1" x14ac:dyDescent="0.35">
      <c r="A61" s="52" t="str">
        <f>IF('Values-Valeurs'!A58="","",'Values-Valeurs'!A58)</f>
        <v/>
      </c>
      <c r="B61" s="49" t="e">
        <f>VLOOKUP(A61,Variables!$A:$D,2,FALSE)</f>
        <v>#N/A</v>
      </c>
      <c r="C61" s="59" t="e">
        <f>VLOOKUP(A61,Variables!$A:$D,4,FALSE)</f>
        <v>#N/A</v>
      </c>
      <c r="D61" s="15">
        <f>'Values-Valeurs'!B58</f>
        <v>0</v>
      </c>
      <c r="E61" s="15">
        <f>'Values-Valeurs'!C58</f>
        <v>0</v>
      </c>
      <c r="F61" s="15">
        <f>'Values-Valeurs'!D58</f>
        <v>0</v>
      </c>
      <c r="G61" s="15">
        <f>'Values-Valeurs'!E58</f>
        <v>0</v>
      </c>
      <c r="H61" s="12">
        <f t="shared" si="0"/>
        <v>0</v>
      </c>
      <c r="I61" s="12">
        <f t="shared" si="1"/>
        <v>0</v>
      </c>
      <c r="J61" s="13" t="e">
        <f t="shared" si="2"/>
        <v>#DIV/0!</v>
      </c>
      <c r="K61" s="13" t="e">
        <f t="shared" si="3"/>
        <v>#DIV/0!</v>
      </c>
      <c r="L61" s="14" t="e">
        <f>VLOOKUP(B61,'Tableau 6'!$A$2:$P$377,16,FALSE)</f>
        <v>#N/A</v>
      </c>
      <c r="M61" s="19" t="str">
        <f t="shared" si="4"/>
        <v/>
      </c>
      <c r="N61" s="19" t="str">
        <f t="shared" si="5"/>
        <v/>
      </c>
      <c r="O61" s="20" t="e">
        <f>HLOOKUP($Q$1,'Tableau 6'!$A$2:$P$377,B61,FALSE)</f>
        <v>#REF!</v>
      </c>
      <c r="P61" s="19" t="str">
        <f t="shared" si="6"/>
        <v/>
      </c>
      <c r="Q61" s="19" t="str">
        <f t="shared" si="7"/>
        <v/>
      </c>
    </row>
    <row r="62" spans="1:17" s="50" customFormat="1" ht="14.25" customHeight="1" x14ac:dyDescent="0.35">
      <c r="A62" s="52" t="str">
        <f>IF('Values-Valeurs'!A59="","",'Values-Valeurs'!A59)</f>
        <v/>
      </c>
      <c r="B62" s="49" t="e">
        <f>VLOOKUP(A62,Variables!$A:$D,2,FALSE)</f>
        <v>#N/A</v>
      </c>
      <c r="C62" s="59" t="e">
        <f>VLOOKUP(A62,Variables!$A:$D,4,FALSE)</f>
        <v>#N/A</v>
      </c>
      <c r="D62" s="15">
        <f>'Values-Valeurs'!B59</f>
        <v>0</v>
      </c>
      <c r="E62" s="15">
        <f>'Values-Valeurs'!C59</f>
        <v>0</v>
      </c>
      <c r="F62" s="15">
        <f>'Values-Valeurs'!D59</f>
        <v>0</v>
      </c>
      <c r="G62" s="15">
        <f>'Values-Valeurs'!E59</f>
        <v>0</v>
      </c>
      <c r="H62" s="12">
        <f t="shared" si="0"/>
        <v>0</v>
      </c>
      <c r="I62" s="12">
        <f t="shared" si="1"/>
        <v>0</v>
      </c>
      <c r="J62" s="13" t="e">
        <f t="shared" si="2"/>
        <v>#DIV/0!</v>
      </c>
      <c r="K62" s="13" t="e">
        <f t="shared" si="3"/>
        <v>#DIV/0!</v>
      </c>
      <c r="L62" s="14" t="e">
        <f>VLOOKUP(B62,'Tableau 6'!$A$2:$P$377,16,FALSE)</f>
        <v>#N/A</v>
      </c>
      <c r="M62" s="19" t="str">
        <f t="shared" si="4"/>
        <v/>
      </c>
      <c r="N62" s="19" t="str">
        <f t="shared" si="5"/>
        <v/>
      </c>
      <c r="O62" s="20" t="e">
        <f>HLOOKUP($Q$1,'Tableau 6'!$A$2:$P$377,B62,FALSE)</f>
        <v>#REF!</v>
      </c>
      <c r="P62" s="19" t="str">
        <f t="shared" si="6"/>
        <v/>
      </c>
      <c r="Q62" s="19" t="str">
        <f t="shared" si="7"/>
        <v/>
      </c>
    </row>
    <row r="63" spans="1:17" s="50" customFormat="1" ht="14.25" customHeight="1" x14ac:dyDescent="0.35">
      <c r="A63" s="52" t="str">
        <f>IF('Values-Valeurs'!A60="","",'Values-Valeurs'!A60)</f>
        <v/>
      </c>
      <c r="B63" s="49" t="e">
        <f>VLOOKUP(A63,Variables!$A:$D,2,FALSE)</f>
        <v>#N/A</v>
      </c>
      <c r="C63" s="59" t="e">
        <f>VLOOKUP(A63,Variables!$A:$D,4,FALSE)</f>
        <v>#N/A</v>
      </c>
      <c r="D63" s="15">
        <f>'Values-Valeurs'!B60</f>
        <v>0</v>
      </c>
      <c r="E63" s="15">
        <f>'Values-Valeurs'!C60</f>
        <v>0</v>
      </c>
      <c r="F63" s="15">
        <f>'Values-Valeurs'!D60</f>
        <v>0</v>
      </c>
      <c r="G63" s="15">
        <f>'Values-Valeurs'!E60</f>
        <v>0</v>
      </c>
      <c r="H63" s="12">
        <f t="shared" si="0"/>
        <v>0</v>
      </c>
      <c r="I63" s="12">
        <f t="shared" si="1"/>
        <v>0</v>
      </c>
      <c r="J63" s="13" t="e">
        <f t="shared" si="2"/>
        <v>#DIV/0!</v>
      </c>
      <c r="K63" s="13" t="e">
        <f t="shared" si="3"/>
        <v>#DIV/0!</v>
      </c>
      <c r="L63" s="14" t="e">
        <f>VLOOKUP(B63,'Tableau 6'!$A$2:$P$377,16,FALSE)</f>
        <v>#N/A</v>
      </c>
      <c r="M63" s="19" t="str">
        <f t="shared" si="4"/>
        <v/>
      </c>
      <c r="N63" s="19" t="str">
        <f t="shared" si="5"/>
        <v/>
      </c>
      <c r="O63" s="20" t="e">
        <f>HLOOKUP($Q$1,'Tableau 6'!$A$2:$P$377,B63,FALSE)</f>
        <v>#REF!</v>
      </c>
      <c r="P63" s="19" t="str">
        <f t="shared" si="6"/>
        <v/>
      </c>
      <c r="Q63" s="19" t="str">
        <f t="shared" si="7"/>
        <v/>
      </c>
    </row>
    <row r="64" spans="1:17" s="50" customFormat="1" ht="14.25" customHeight="1" x14ac:dyDescent="0.35">
      <c r="A64" s="52" t="str">
        <f>IF('Values-Valeurs'!A61="","",'Values-Valeurs'!A61)</f>
        <v/>
      </c>
      <c r="B64" s="49" t="e">
        <f>VLOOKUP(A64,Variables!$A:$D,2,FALSE)</f>
        <v>#N/A</v>
      </c>
      <c r="C64" s="59" t="e">
        <f>VLOOKUP(A64,Variables!$A:$D,4,FALSE)</f>
        <v>#N/A</v>
      </c>
      <c r="D64" s="15">
        <f>'Values-Valeurs'!B61</f>
        <v>0</v>
      </c>
      <c r="E64" s="15">
        <f>'Values-Valeurs'!C61</f>
        <v>0</v>
      </c>
      <c r="F64" s="15">
        <f>'Values-Valeurs'!D61</f>
        <v>0</v>
      </c>
      <c r="G64" s="15">
        <f>'Values-Valeurs'!E61</f>
        <v>0</v>
      </c>
      <c r="H64" s="12">
        <f t="shared" si="0"/>
        <v>0</v>
      </c>
      <c r="I64" s="12">
        <f t="shared" si="1"/>
        <v>0</v>
      </c>
      <c r="J64" s="13" t="e">
        <f t="shared" si="2"/>
        <v>#DIV/0!</v>
      </c>
      <c r="K64" s="13" t="e">
        <f t="shared" si="3"/>
        <v>#DIV/0!</v>
      </c>
      <c r="L64" s="14" t="e">
        <f>VLOOKUP(B64,'Tableau 6'!$A$2:$P$377,16,FALSE)</f>
        <v>#N/A</v>
      </c>
      <c r="M64" s="19" t="str">
        <f t="shared" si="4"/>
        <v/>
      </c>
      <c r="N64" s="19" t="str">
        <f t="shared" si="5"/>
        <v/>
      </c>
      <c r="O64" s="20" t="e">
        <f>HLOOKUP($Q$1,'Tableau 6'!$A$2:$P$377,B64,FALSE)</f>
        <v>#REF!</v>
      </c>
      <c r="P64" s="19" t="str">
        <f t="shared" si="6"/>
        <v/>
      </c>
      <c r="Q64" s="19" t="str">
        <f t="shared" si="7"/>
        <v/>
      </c>
    </row>
    <row r="65" spans="1:17" s="50" customFormat="1" ht="14.25" customHeight="1" x14ac:dyDescent="0.35">
      <c r="A65" s="52" t="str">
        <f>IF('Values-Valeurs'!A62="","",'Values-Valeurs'!A62)</f>
        <v/>
      </c>
      <c r="B65" s="49" t="e">
        <f>VLOOKUP(A65,Variables!$A:$D,2,FALSE)</f>
        <v>#N/A</v>
      </c>
      <c r="C65" s="59" t="e">
        <f>VLOOKUP(A65,Variables!$A:$D,4,FALSE)</f>
        <v>#N/A</v>
      </c>
      <c r="D65" s="15">
        <f>'Values-Valeurs'!B62</f>
        <v>0</v>
      </c>
      <c r="E65" s="15">
        <f>'Values-Valeurs'!C62</f>
        <v>0</v>
      </c>
      <c r="F65" s="15">
        <f>'Values-Valeurs'!D62</f>
        <v>0</v>
      </c>
      <c r="G65" s="15">
        <f>'Values-Valeurs'!E62</f>
        <v>0</v>
      </c>
      <c r="H65" s="12">
        <f t="shared" si="0"/>
        <v>0</v>
      </c>
      <c r="I65" s="12">
        <f t="shared" si="1"/>
        <v>0</v>
      </c>
      <c r="J65" s="13" t="e">
        <f t="shared" si="2"/>
        <v>#DIV/0!</v>
      </c>
      <c r="K65" s="13" t="e">
        <f t="shared" si="3"/>
        <v>#DIV/0!</v>
      </c>
      <c r="L65" s="14" t="e">
        <f>VLOOKUP(B65,'Tableau 6'!$A$2:$P$377,16,FALSE)</f>
        <v>#N/A</v>
      </c>
      <c r="M65" s="19" t="str">
        <f t="shared" si="4"/>
        <v/>
      </c>
      <c r="N65" s="19" t="str">
        <f t="shared" si="5"/>
        <v/>
      </c>
      <c r="O65" s="20" t="e">
        <f>HLOOKUP($Q$1,'Tableau 6'!$A$2:$P$377,B65,FALSE)</f>
        <v>#REF!</v>
      </c>
      <c r="P65" s="19" t="str">
        <f t="shared" si="6"/>
        <v/>
      </c>
      <c r="Q65" s="19" t="str">
        <f t="shared" si="7"/>
        <v/>
      </c>
    </row>
    <row r="66" spans="1:17" s="50" customFormat="1" ht="14.25" customHeight="1" x14ac:dyDescent="0.35">
      <c r="A66" s="52" t="str">
        <f>IF('Values-Valeurs'!A63="","",'Values-Valeurs'!A63)</f>
        <v/>
      </c>
      <c r="B66" s="49" t="e">
        <f>VLOOKUP(A66,Variables!$A:$D,2,FALSE)</f>
        <v>#N/A</v>
      </c>
      <c r="C66" s="59" t="e">
        <f>VLOOKUP(A66,Variables!$A:$D,4,FALSE)</f>
        <v>#N/A</v>
      </c>
      <c r="D66" s="15">
        <f>'Values-Valeurs'!B63</f>
        <v>0</v>
      </c>
      <c r="E66" s="15">
        <f>'Values-Valeurs'!C63</f>
        <v>0</v>
      </c>
      <c r="F66" s="15">
        <f>'Values-Valeurs'!D63</f>
        <v>0</v>
      </c>
      <c r="G66" s="15">
        <f>'Values-Valeurs'!E63</f>
        <v>0</v>
      </c>
      <c r="H66" s="12">
        <f t="shared" si="0"/>
        <v>0</v>
      </c>
      <c r="I66" s="12">
        <f t="shared" si="1"/>
        <v>0</v>
      </c>
      <c r="J66" s="13" t="e">
        <f t="shared" si="2"/>
        <v>#DIV/0!</v>
      </c>
      <c r="K66" s="13" t="e">
        <f t="shared" si="3"/>
        <v>#DIV/0!</v>
      </c>
      <c r="L66" s="14" t="e">
        <f>VLOOKUP(B66,'Tableau 6'!$A$2:$P$377,16,FALSE)</f>
        <v>#N/A</v>
      </c>
      <c r="M66" s="19" t="str">
        <f t="shared" si="4"/>
        <v/>
      </c>
      <c r="N66" s="19" t="str">
        <f t="shared" si="5"/>
        <v/>
      </c>
      <c r="O66" s="20" t="e">
        <f>HLOOKUP($Q$1,'Tableau 6'!$A$2:$P$377,B66,FALSE)</f>
        <v>#REF!</v>
      </c>
      <c r="P66" s="19" t="str">
        <f t="shared" si="6"/>
        <v/>
      </c>
      <c r="Q66" s="19" t="str">
        <f t="shared" si="7"/>
        <v/>
      </c>
    </row>
    <row r="67" spans="1:17" s="50" customFormat="1" ht="14.25" customHeight="1" x14ac:dyDescent="0.35">
      <c r="A67" s="52" t="str">
        <f>IF('Values-Valeurs'!A64="","",'Values-Valeurs'!A64)</f>
        <v/>
      </c>
      <c r="B67" s="49" t="e">
        <f>VLOOKUP(A67,Variables!$A:$D,2,FALSE)</f>
        <v>#N/A</v>
      </c>
      <c r="C67" s="59" t="e">
        <f>VLOOKUP(A67,Variables!$A:$D,4,FALSE)</f>
        <v>#N/A</v>
      </c>
      <c r="D67" s="15">
        <f>'Values-Valeurs'!B64</f>
        <v>0</v>
      </c>
      <c r="E67" s="15">
        <f>'Values-Valeurs'!C64</f>
        <v>0</v>
      </c>
      <c r="F67" s="15">
        <f>'Values-Valeurs'!D64</f>
        <v>0</v>
      </c>
      <c r="G67" s="15">
        <f>'Values-Valeurs'!E64</f>
        <v>0</v>
      </c>
      <c r="H67" s="12">
        <f t="shared" si="0"/>
        <v>0</v>
      </c>
      <c r="I67" s="12">
        <f t="shared" si="1"/>
        <v>0</v>
      </c>
      <c r="J67" s="13" t="e">
        <f t="shared" si="2"/>
        <v>#DIV/0!</v>
      </c>
      <c r="K67" s="13" t="e">
        <f t="shared" si="3"/>
        <v>#DIV/0!</v>
      </c>
      <c r="L67" s="14" t="e">
        <f>VLOOKUP(B67,'Tableau 6'!$A$2:$P$377,16,FALSE)</f>
        <v>#N/A</v>
      </c>
      <c r="M67" s="19" t="str">
        <f t="shared" si="4"/>
        <v/>
      </c>
      <c r="N67" s="19" t="str">
        <f t="shared" si="5"/>
        <v/>
      </c>
      <c r="O67" s="20" t="e">
        <f>HLOOKUP($Q$1,'Tableau 6'!$A$2:$P$377,B67,FALSE)</f>
        <v>#REF!</v>
      </c>
      <c r="P67" s="19" t="str">
        <f t="shared" si="6"/>
        <v/>
      </c>
      <c r="Q67" s="19" t="str">
        <f t="shared" si="7"/>
        <v/>
      </c>
    </row>
    <row r="68" spans="1:17" s="50" customFormat="1" ht="14.25" customHeight="1" x14ac:dyDescent="0.35">
      <c r="A68" s="52" t="str">
        <f>IF('Values-Valeurs'!A65="","",'Values-Valeurs'!A65)</f>
        <v/>
      </c>
      <c r="B68" s="49" t="e">
        <f>VLOOKUP(A68,Variables!$A:$D,2,FALSE)</f>
        <v>#N/A</v>
      </c>
      <c r="C68" s="59" t="e">
        <f>VLOOKUP(A68,Variables!$A:$D,4,FALSE)</f>
        <v>#N/A</v>
      </c>
      <c r="D68" s="15">
        <f>'Values-Valeurs'!B65</f>
        <v>0</v>
      </c>
      <c r="E68" s="15">
        <f>'Values-Valeurs'!C65</f>
        <v>0</v>
      </c>
      <c r="F68" s="15">
        <f>'Values-Valeurs'!D65</f>
        <v>0</v>
      </c>
      <c r="G68" s="15">
        <f>'Values-Valeurs'!E65</f>
        <v>0</v>
      </c>
      <c r="H68" s="12">
        <f t="shared" si="0"/>
        <v>0</v>
      </c>
      <c r="I68" s="12">
        <f t="shared" si="1"/>
        <v>0</v>
      </c>
      <c r="J68" s="13" t="e">
        <f t="shared" si="2"/>
        <v>#DIV/0!</v>
      </c>
      <c r="K68" s="13" t="e">
        <f t="shared" si="3"/>
        <v>#DIV/0!</v>
      </c>
      <c r="L68" s="14" t="e">
        <f>VLOOKUP(B68,'Tableau 6'!$A$2:$P$377,16,FALSE)</f>
        <v>#N/A</v>
      </c>
      <c r="M68" s="19" t="str">
        <f t="shared" si="4"/>
        <v/>
      </c>
      <c r="N68" s="19" t="str">
        <f t="shared" si="5"/>
        <v/>
      </c>
      <c r="O68" s="20" t="e">
        <f>HLOOKUP($Q$1,'Tableau 6'!$A$2:$P$377,B68,FALSE)</f>
        <v>#REF!</v>
      </c>
      <c r="P68" s="19" t="str">
        <f t="shared" si="6"/>
        <v/>
      </c>
      <c r="Q68" s="19" t="str">
        <f t="shared" si="7"/>
        <v/>
      </c>
    </row>
    <row r="69" spans="1:17" s="50" customFormat="1" ht="14.25" customHeight="1" x14ac:dyDescent="0.35">
      <c r="A69" s="52" t="str">
        <f>IF('Values-Valeurs'!A66="","",'Values-Valeurs'!A66)</f>
        <v/>
      </c>
      <c r="B69" s="49" t="e">
        <f>VLOOKUP(A69,Variables!$A:$D,2,FALSE)</f>
        <v>#N/A</v>
      </c>
      <c r="C69" s="59" t="e">
        <f>VLOOKUP(A69,Variables!$A:$D,4,FALSE)</f>
        <v>#N/A</v>
      </c>
      <c r="D69" s="15">
        <f>'Values-Valeurs'!B66</f>
        <v>0</v>
      </c>
      <c r="E69" s="15">
        <f>'Values-Valeurs'!C66</f>
        <v>0</v>
      </c>
      <c r="F69" s="15">
        <f>'Values-Valeurs'!D66</f>
        <v>0</v>
      </c>
      <c r="G69" s="15">
        <f>'Values-Valeurs'!E66</f>
        <v>0</v>
      </c>
      <c r="H69" s="12">
        <f t="shared" si="0"/>
        <v>0</v>
      </c>
      <c r="I69" s="12">
        <f t="shared" si="1"/>
        <v>0</v>
      </c>
      <c r="J69" s="13" t="e">
        <f t="shared" si="2"/>
        <v>#DIV/0!</v>
      </c>
      <c r="K69" s="13" t="e">
        <f t="shared" si="3"/>
        <v>#DIV/0!</v>
      </c>
      <c r="L69" s="14" t="e">
        <f>VLOOKUP(B69,'Tableau 6'!$A$2:$P$377,16,FALSE)</f>
        <v>#N/A</v>
      </c>
      <c r="M69" s="19" t="str">
        <f t="shared" si="4"/>
        <v/>
      </c>
      <c r="N69" s="19" t="str">
        <f t="shared" si="5"/>
        <v/>
      </c>
      <c r="O69" s="20" t="e">
        <f>HLOOKUP($Q$1,'Tableau 6'!$A$2:$P$377,B69,FALSE)</f>
        <v>#REF!</v>
      </c>
      <c r="P69" s="19" t="str">
        <f t="shared" si="6"/>
        <v/>
      </c>
      <c r="Q69" s="19" t="str">
        <f t="shared" si="7"/>
        <v/>
      </c>
    </row>
    <row r="70" spans="1:17" s="50" customFormat="1" ht="14.25" customHeight="1" x14ac:dyDescent="0.35">
      <c r="A70" s="52" t="str">
        <f>IF('Values-Valeurs'!A67="","",'Values-Valeurs'!A67)</f>
        <v/>
      </c>
      <c r="B70" s="49" t="e">
        <f>VLOOKUP(A70,Variables!$A:$D,2,FALSE)</f>
        <v>#N/A</v>
      </c>
      <c r="C70" s="59" t="e">
        <f>VLOOKUP(A70,Variables!$A:$D,4,FALSE)</f>
        <v>#N/A</v>
      </c>
      <c r="D70" s="15">
        <f>'Values-Valeurs'!B67</f>
        <v>0</v>
      </c>
      <c r="E70" s="15">
        <f>'Values-Valeurs'!C67</f>
        <v>0</v>
      </c>
      <c r="F70" s="15">
        <f>'Values-Valeurs'!D67</f>
        <v>0</v>
      </c>
      <c r="G70" s="15">
        <f>'Values-Valeurs'!E67</f>
        <v>0</v>
      </c>
      <c r="H70" s="12">
        <f t="shared" ref="H70:H133" si="8">D70+E70</f>
        <v>0</v>
      </c>
      <c r="I70" s="12">
        <f t="shared" ref="I70:I133" si="9">D70+E70+F70</f>
        <v>0</v>
      </c>
      <c r="J70" s="13" t="e">
        <f t="shared" ref="J70:J133" si="10">IF((COUNTA(D70)=0),0,(D70)/(D70+F70))</f>
        <v>#DIV/0!</v>
      </c>
      <c r="K70" s="13" t="e">
        <f t="shared" ref="K70:K133" si="11">IF((COUNTA(D70:E70)=0),0,(D70+E70)/(D70+E70+F70))</f>
        <v>#DIV/0!</v>
      </c>
      <c r="L70" s="14" t="e">
        <f>VLOOKUP(B70,'Tableau 6'!$A$2:$P$377,16,FALSE)</f>
        <v>#N/A</v>
      </c>
      <c r="M70" s="19" t="str">
        <f t="shared" ref="M70:M133" si="12">IF(I70=0,"",IF(L70="no data","",((IF(AND($H70&lt;=$I70,$H70&gt;=0),BINOMDIST($H70,$I70,L70/100,0),"")))))</f>
        <v/>
      </c>
      <c r="N70" s="19" t="str">
        <f t="shared" ref="N70:N133" si="13">IF(I70=0,"",(IF(AND(M70&lt;=0.05,K70*100&gt;L70),"Alert",IF(AND(M70&lt;=0.05,K70*100&lt;L70),"protective",""))))</f>
        <v/>
      </c>
      <c r="O70" s="20" t="e">
        <f>HLOOKUP($Q$1,'Tableau 6'!$A$2:$P$377,B70,FALSE)</f>
        <v>#REF!</v>
      </c>
      <c r="P70" s="19" t="str">
        <f t="shared" ref="P70:P133" si="14">IF(I70=0,"",IF(O70="no data","",(IF(AND($H70&lt;=$I70,$H70&gt;=0),BINOMDIST($H70,$I70,O70/100,0),""))))</f>
        <v/>
      </c>
      <c r="Q70" s="19" t="str">
        <f t="shared" ref="Q70:Q133" si="15">IF(I70=0,"",(IF(AND(P70&lt;=0.05,K70*100&gt;O70),"Alert",IF(AND(P70&lt;=0.05,K70*100&lt;O70),"protective",""))))</f>
        <v/>
      </c>
    </row>
    <row r="71" spans="1:17" s="50" customFormat="1" ht="14.25" customHeight="1" x14ac:dyDescent="0.35">
      <c r="A71" s="52" t="str">
        <f>IF('Values-Valeurs'!A68="","",'Values-Valeurs'!A68)</f>
        <v/>
      </c>
      <c r="B71" s="49" t="e">
        <f>VLOOKUP(A71,Variables!$A:$D,2,FALSE)</f>
        <v>#N/A</v>
      </c>
      <c r="C71" s="59" t="e">
        <f>VLOOKUP(A71,Variables!$A:$D,4,FALSE)</f>
        <v>#N/A</v>
      </c>
      <c r="D71" s="15">
        <f>'Values-Valeurs'!B68</f>
        <v>0</v>
      </c>
      <c r="E71" s="15">
        <f>'Values-Valeurs'!C68</f>
        <v>0</v>
      </c>
      <c r="F71" s="15">
        <f>'Values-Valeurs'!D68</f>
        <v>0</v>
      </c>
      <c r="G71" s="15">
        <f>'Values-Valeurs'!E68</f>
        <v>0</v>
      </c>
      <c r="H71" s="12">
        <f t="shared" si="8"/>
        <v>0</v>
      </c>
      <c r="I71" s="12">
        <f t="shared" si="9"/>
        <v>0</v>
      </c>
      <c r="J71" s="13" t="e">
        <f t="shared" si="10"/>
        <v>#DIV/0!</v>
      </c>
      <c r="K71" s="13" t="e">
        <f t="shared" si="11"/>
        <v>#DIV/0!</v>
      </c>
      <c r="L71" s="14" t="e">
        <f>VLOOKUP(B71,'Tableau 6'!$A$2:$P$377,16,FALSE)</f>
        <v>#N/A</v>
      </c>
      <c r="M71" s="19" t="str">
        <f t="shared" si="12"/>
        <v/>
      </c>
      <c r="N71" s="19" t="str">
        <f t="shared" si="13"/>
        <v/>
      </c>
      <c r="O71" s="20" t="e">
        <f>HLOOKUP($Q$1,'Tableau 6'!$A$2:$P$377,B71,FALSE)</f>
        <v>#REF!</v>
      </c>
      <c r="P71" s="19" t="str">
        <f t="shared" si="14"/>
        <v/>
      </c>
      <c r="Q71" s="19" t="str">
        <f t="shared" si="15"/>
        <v/>
      </c>
    </row>
    <row r="72" spans="1:17" s="50" customFormat="1" ht="14.25" customHeight="1" x14ac:dyDescent="0.35">
      <c r="A72" s="52" t="str">
        <f>IF('Values-Valeurs'!A69="","",'Values-Valeurs'!A69)</f>
        <v/>
      </c>
      <c r="B72" s="49" t="e">
        <f>VLOOKUP(A72,Variables!$A:$D,2,FALSE)</f>
        <v>#N/A</v>
      </c>
      <c r="C72" s="59" t="e">
        <f>VLOOKUP(A72,Variables!$A:$D,4,FALSE)</f>
        <v>#N/A</v>
      </c>
      <c r="D72" s="15">
        <f>'Values-Valeurs'!B69</f>
        <v>0</v>
      </c>
      <c r="E72" s="15">
        <f>'Values-Valeurs'!C69</f>
        <v>0</v>
      </c>
      <c r="F72" s="15">
        <f>'Values-Valeurs'!D69</f>
        <v>0</v>
      </c>
      <c r="G72" s="15">
        <f>'Values-Valeurs'!E69</f>
        <v>0</v>
      </c>
      <c r="H72" s="12">
        <f t="shared" si="8"/>
        <v>0</v>
      </c>
      <c r="I72" s="12">
        <f t="shared" si="9"/>
        <v>0</v>
      </c>
      <c r="J72" s="13" t="e">
        <f t="shared" si="10"/>
        <v>#DIV/0!</v>
      </c>
      <c r="K72" s="13" t="e">
        <f t="shared" si="11"/>
        <v>#DIV/0!</v>
      </c>
      <c r="L72" s="14" t="e">
        <f>VLOOKUP(B72,'Tableau 6'!$A$2:$P$377,16,FALSE)</f>
        <v>#N/A</v>
      </c>
      <c r="M72" s="19" t="str">
        <f t="shared" si="12"/>
        <v/>
      </c>
      <c r="N72" s="19" t="str">
        <f t="shared" si="13"/>
        <v/>
      </c>
      <c r="O72" s="20" t="e">
        <f>HLOOKUP($Q$1,'Tableau 6'!$A$2:$P$377,B72,FALSE)</f>
        <v>#REF!</v>
      </c>
      <c r="P72" s="19" t="str">
        <f t="shared" si="14"/>
        <v/>
      </c>
      <c r="Q72" s="19" t="str">
        <f t="shared" si="15"/>
        <v/>
      </c>
    </row>
    <row r="73" spans="1:17" s="50" customFormat="1" ht="14.25" customHeight="1" x14ac:dyDescent="0.35">
      <c r="A73" s="52" t="str">
        <f>IF('Values-Valeurs'!A70="","",'Values-Valeurs'!A70)</f>
        <v/>
      </c>
      <c r="B73" s="49" t="e">
        <f>VLOOKUP(A73,Variables!$A:$D,2,FALSE)</f>
        <v>#N/A</v>
      </c>
      <c r="C73" s="59" t="e">
        <f>VLOOKUP(A73,Variables!$A:$D,4,FALSE)</f>
        <v>#N/A</v>
      </c>
      <c r="D73" s="15">
        <f>'Values-Valeurs'!B70</f>
        <v>0</v>
      </c>
      <c r="E73" s="15">
        <f>'Values-Valeurs'!C70</f>
        <v>0</v>
      </c>
      <c r="F73" s="15">
        <f>'Values-Valeurs'!D70</f>
        <v>0</v>
      </c>
      <c r="G73" s="15">
        <f>'Values-Valeurs'!E70</f>
        <v>0</v>
      </c>
      <c r="H73" s="12">
        <f t="shared" si="8"/>
        <v>0</v>
      </c>
      <c r="I73" s="12">
        <f t="shared" si="9"/>
        <v>0</v>
      </c>
      <c r="J73" s="13" t="e">
        <f t="shared" si="10"/>
        <v>#DIV/0!</v>
      </c>
      <c r="K73" s="13" t="e">
        <f t="shared" si="11"/>
        <v>#DIV/0!</v>
      </c>
      <c r="L73" s="14" t="e">
        <f>VLOOKUP(B73,'Tableau 6'!$A$2:$P$377,16,FALSE)</f>
        <v>#N/A</v>
      </c>
      <c r="M73" s="19" t="str">
        <f t="shared" si="12"/>
        <v/>
      </c>
      <c r="N73" s="19" t="str">
        <f t="shared" si="13"/>
        <v/>
      </c>
      <c r="O73" s="20" t="e">
        <f>HLOOKUP($Q$1,'Tableau 6'!$A$2:$P$377,B73,FALSE)</f>
        <v>#REF!</v>
      </c>
      <c r="P73" s="19" t="str">
        <f t="shared" si="14"/>
        <v/>
      </c>
      <c r="Q73" s="19" t="str">
        <f t="shared" si="15"/>
        <v/>
      </c>
    </row>
    <row r="74" spans="1:17" s="50" customFormat="1" ht="14.25" customHeight="1" x14ac:dyDescent="0.35">
      <c r="A74" s="52" t="str">
        <f>IF('Values-Valeurs'!A71="","",'Values-Valeurs'!A71)</f>
        <v/>
      </c>
      <c r="B74" s="49" t="e">
        <f>VLOOKUP(A74,Variables!$A:$D,2,FALSE)</f>
        <v>#N/A</v>
      </c>
      <c r="C74" s="59" t="e">
        <f>VLOOKUP(A74,Variables!$A:$D,4,FALSE)</f>
        <v>#N/A</v>
      </c>
      <c r="D74" s="15">
        <f>'Values-Valeurs'!B71</f>
        <v>0</v>
      </c>
      <c r="E74" s="15">
        <f>'Values-Valeurs'!C71</f>
        <v>0</v>
      </c>
      <c r="F74" s="15">
        <f>'Values-Valeurs'!D71</f>
        <v>0</v>
      </c>
      <c r="G74" s="15">
        <f>'Values-Valeurs'!E71</f>
        <v>0</v>
      </c>
      <c r="H74" s="12">
        <f t="shared" si="8"/>
        <v>0</v>
      </c>
      <c r="I74" s="12">
        <f t="shared" si="9"/>
        <v>0</v>
      </c>
      <c r="J74" s="13" t="e">
        <f t="shared" si="10"/>
        <v>#DIV/0!</v>
      </c>
      <c r="K74" s="13" t="e">
        <f t="shared" si="11"/>
        <v>#DIV/0!</v>
      </c>
      <c r="L74" s="14" t="e">
        <f>VLOOKUP(B74,'Tableau 6'!$A$2:$P$377,16,FALSE)</f>
        <v>#N/A</v>
      </c>
      <c r="M74" s="19" t="str">
        <f t="shared" si="12"/>
        <v/>
      </c>
      <c r="N74" s="19" t="str">
        <f t="shared" si="13"/>
        <v/>
      </c>
      <c r="O74" s="20" t="e">
        <f>HLOOKUP($Q$1,'Tableau 6'!$A$2:$P$377,B74,FALSE)</f>
        <v>#REF!</v>
      </c>
      <c r="P74" s="19" t="str">
        <f t="shared" si="14"/>
        <v/>
      </c>
      <c r="Q74" s="19" t="str">
        <f t="shared" si="15"/>
        <v/>
      </c>
    </row>
    <row r="75" spans="1:17" s="50" customFormat="1" ht="14.25" customHeight="1" x14ac:dyDescent="0.35">
      <c r="A75" s="52" t="str">
        <f>IF('Values-Valeurs'!A72="","",'Values-Valeurs'!A72)</f>
        <v/>
      </c>
      <c r="B75" s="49" t="e">
        <f>VLOOKUP(A75,Variables!$A:$D,2,FALSE)</f>
        <v>#N/A</v>
      </c>
      <c r="C75" s="59" t="e">
        <f>VLOOKUP(A75,Variables!$A:$D,4,FALSE)</f>
        <v>#N/A</v>
      </c>
      <c r="D75" s="15">
        <f>'Values-Valeurs'!B72</f>
        <v>0</v>
      </c>
      <c r="E75" s="15">
        <f>'Values-Valeurs'!C72</f>
        <v>0</v>
      </c>
      <c r="F75" s="15">
        <f>'Values-Valeurs'!D72</f>
        <v>0</v>
      </c>
      <c r="G75" s="15">
        <f>'Values-Valeurs'!E72</f>
        <v>0</v>
      </c>
      <c r="H75" s="12">
        <f t="shared" si="8"/>
        <v>0</v>
      </c>
      <c r="I75" s="12">
        <f t="shared" si="9"/>
        <v>0</v>
      </c>
      <c r="J75" s="13" t="e">
        <f t="shared" si="10"/>
        <v>#DIV/0!</v>
      </c>
      <c r="K75" s="13" t="e">
        <f t="shared" si="11"/>
        <v>#DIV/0!</v>
      </c>
      <c r="L75" s="14" t="e">
        <f>VLOOKUP(B75,'Tableau 6'!$A$2:$P$377,16,FALSE)</f>
        <v>#N/A</v>
      </c>
      <c r="M75" s="19" t="str">
        <f t="shared" si="12"/>
        <v/>
      </c>
      <c r="N75" s="19" t="str">
        <f t="shared" si="13"/>
        <v/>
      </c>
      <c r="O75" s="20" t="e">
        <f>HLOOKUP($Q$1,'Tableau 6'!$A$2:$P$377,B75,FALSE)</f>
        <v>#REF!</v>
      </c>
      <c r="P75" s="19" t="str">
        <f t="shared" si="14"/>
        <v/>
      </c>
      <c r="Q75" s="19" t="str">
        <f t="shared" si="15"/>
        <v/>
      </c>
    </row>
    <row r="76" spans="1:17" s="50" customFormat="1" ht="14.25" customHeight="1" x14ac:dyDescent="0.35">
      <c r="A76" s="52" t="str">
        <f>IF('Values-Valeurs'!A73="","",'Values-Valeurs'!A73)</f>
        <v/>
      </c>
      <c r="B76" s="49" t="e">
        <f>VLOOKUP(A76,Variables!$A:$D,2,FALSE)</f>
        <v>#N/A</v>
      </c>
      <c r="C76" s="59" t="e">
        <f>VLOOKUP(A76,Variables!$A:$D,4,FALSE)</f>
        <v>#N/A</v>
      </c>
      <c r="D76" s="15">
        <f>'Values-Valeurs'!B73</f>
        <v>0</v>
      </c>
      <c r="E76" s="15">
        <f>'Values-Valeurs'!C73</f>
        <v>0</v>
      </c>
      <c r="F76" s="15">
        <f>'Values-Valeurs'!D73</f>
        <v>0</v>
      </c>
      <c r="G76" s="15">
        <f>'Values-Valeurs'!E73</f>
        <v>0</v>
      </c>
      <c r="H76" s="12">
        <f t="shared" si="8"/>
        <v>0</v>
      </c>
      <c r="I76" s="12">
        <f t="shared" si="9"/>
        <v>0</v>
      </c>
      <c r="J76" s="13" t="e">
        <f t="shared" si="10"/>
        <v>#DIV/0!</v>
      </c>
      <c r="K76" s="13" t="e">
        <f t="shared" si="11"/>
        <v>#DIV/0!</v>
      </c>
      <c r="L76" s="14" t="e">
        <f>VLOOKUP(B76,'Tableau 6'!$A$2:$P$377,16,FALSE)</f>
        <v>#N/A</v>
      </c>
      <c r="M76" s="19" t="str">
        <f t="shared" si="12"/>
        <v/>
      </c>
      <c r="N76" s="19" t="str">
        <f t="shared" si="13"/>
        <v/>
      </c>
      <c r="O76" s="20" t="e">
        <f>HLOOKUP($Q$1,'Tableau 6'!$A$2:$P$377,B76,FALSE)</f>
        <v>#REF!</v>
      </c>
      <c r="P76" s="19" t="str">
        <f t="shared" si="14"/>
        <v/>
      </c>
      <c r="Q76" s="19" t="str">
        <f t="shared" si="15"/>
        <v/>
      </c>
    </row>
    <row r="77" spans="1:17" s="50" customFormat="1" ht="14.25" customHeight="1" x14ac:dyDescent="0.35">
      <c r="A77" s="52" t="str">
        <f>IF('Values-Valeurs'!A74="","",'Values-Valeurs'!A74)</f>
        <v/>
      </c>
      <c r="B77" s="49" t="e">
        <f>VLOOKUP(A77,Variables!$A:$D,2,FALSE)</f>
        <v>#N/A</v>
      </c>
      <c r="C77" s="59" t="e">
        <f>VLOOKUP(A77,Variables!$A:$D,4,FALSE)</f>
        <v>#N/A</v>
      </c>
      <c r="D77" s="15">
        <f>'Values-Valeurs'!B74</f>
        <v>0</v>
      </c>
      <c r="E77" s="15">
        <f>'Values-Valeurs'!C74</f>
        <v>0</v>
      </c>
      <c r="F77" s="15">
        <f>'Values-Valeurs'!D74</f>
        <v>0</v>
      </c>
      <c r="G77" s="15">
        <f>'Values-Valeurs'!E74</f>
        <v>0</v>
      </c>
      <c r="H77" s="12">
        <f t="shared" si="8"/>
        <v>0</v>
      </c>
      <c r="I77" s="12">
        <f t="shared" si="9"/>
        <v>0</v>
      </c>
      <c r="J77" s="13" t="e">
        <f t="shared" si="10"/>
        <v>#DIV/0!</v>
      </c>
      <c r="K77" s="13" t="e">
        <f t="shared" si="11"/>
        <v>#DIV/0!</v>
      </c>
      <c r="L77" s="14" t="e">
        <f>VLOOKUP(B77,'Tableau 6'!$A$2:$P$377,16,FALSE)</f>
        <v>#N/A</v>
      </c>
      <c r="M77" s="19" t="str">
        <f t="shared" si="12"/>
        <v/>
      </c>
      <c r="N77" s="19" t="str">
        <f t="shared" si="13"/>
        <v/>
      </c>
      <c r="O77" s="20" t="e">
        <f>HLOOKUP($Q$1,'Tableau 6'!$A$2:$P$377,B77,FALSE)</f>
        <v>#REF!</v>
      </c>
      <c r="P77" s="19" t="str">
        <f t="shared" si="14"/>
        <v/>
      </c>
      <c r="Q77" s="19" t="str">
        <f t="shared" si="15"/>
        <v/>
      </c>
    </row>
    <row r="78" spans="1:17" s="50" customFormat="1" ht="14.25" customHeight="1" x14ac:dyDescent="0.35">
      <c r="A78" s="52" t="str">
        <f>IF('Values-Valeurs'!A75="","",'Values-Valeurs'!A75)</f>
        <v/>
      </c>
      <c r="B78" s="49" t="e">
        <f>VLOOKUP(A78,Variables!$A:$D,2,FALSE)</f>
        <v>#N/A</v>
      </c>
      <c r="C78" s="59" t="e">
        <f>VLOOKUP(A78,Variables!$A:$D,4,FALSE)</f>
        <v>#N/A</v>
      </c>
      <c r="D78" s="15">
        <f>'Values-Valeurs'!B75</f>
        <v>0</v>
      </c>
      <c r="E78" s="15">
        <f>'Values-Valeurs'!C75</f>
        <v>0</v>
      </c>
      <c r="F78" s="15">
        <f>'Values-Valeurs'!D75</f>
        <v>0</v>
      </c>
      <c r="G78" s="15">
        <f>'Values-Valeurs'!E75</f>
        <v>0</v>
      </c>
      <c r="H78" s="12">
        <f t="shared" si="8"/>
        <v>0</v>
      </c>
      <c r="I78" s="12">
        <f t="shared" si="9"/>
        <v>0</v>
      </c>
      <c r="J78" s="13" t="e">
        <f t="shared" si="10"/>
        <v>#DIV/0!</v>
      </c>
      <c r="K78" s="13" t="e">
        <f t="shared" si="11"/>
        <v>#DIV/0!</v>
      </c>
      <c r="L78" s="14" t="e">
        <f>VLOOKUP(B78,'Tableau 6'!$A$2:$P$377,16,FALSE)</f>
        <v>#N/A</v>
      </c>
      <c r="M78" s="19" t="str">
        <f t="shared" si="12"/>
        <v/>
      </c>
      <c r="N78" s="19" t="str">
        <f t="shared" si="13"/>
        <v/>
      </c>
      <c r="O78" s="20" t="e">
        <f>HLOOKUP($Q$1,'Tableau 6'!$A$2:$P$377,B78,FALSE)</f>
        <v>#REF!</v>
      </c>
      <c r="P78" s="19" t="str">
        <f t="shared" si="14"/>
        <v/>
      </c>
      <c r="Q78" s="19" t="str">
        <f t="shared" si="15"/>
        <v/>
      </c>
    </row>
    <row r="79" spans="1:17" s="50" customFormat="1" ht="14.25" customHeight="1" x14ac:dyDescent="0.35">
      <c r="A79" s="52" t="str">
        <f>IF('Values-Valeurs'!A76="","",'Values-Valeurs'!A76)</f>
        <v/>
      </c>
      <c r="B79" s="49" t="e">
        <f>VLOOKUP(A79,Variables!$A:$D,2,FALSE)</f>
        <v>#N/A</v>
      </c>
      <c r="C79" s="59" t="e">
        <f>VLOOKUP(A79,Variables!$A:$D,4,FALSE)</f>
        <v>#N/A</v>
      </c>
      <c r="D79" s="15">
        <f>'Values-Valeurs'!B76</f>
        <v>0</v>
      </c>
      <c r="E79" s="15">
        <f>'Values-Valeurs'!C76</f>
        <v>0</v>
      </c>
      <c r="F79" s="15">
        <f>'Values-Valeurs'!D76</f>
        <v>0</v>
      </c>
      <c r="G79" s="15">
        <f>'Values-Valeurs'!E76</f>
        <v>0</v>
      </c>
      <c r="H79" s="12">
        <f t="shared" si="8"/>
        <v>0</v>
      </c>
      <c r="I79" s="12">
        <f t="shared" si="9"/>
        <v>0</v>
      </c>
      <c r="J79" s="13" t="e">
        <f t="shared" si="10"/>
        <v>#DIV/0!</v>
      </c>
      <c r="K79" s="13" t="e">
        <f t="shared" si="11"/>
        <v>#DIV/0!</v>
      </c>
      <c r="L79" s="14" t="e">
        <f>VLOOKUP(B79,'Tableau 6'!$A$2:$P$377,16,FALSE)</f>
        <v>#N/A</v>
      </c>
      <c r="M79" s="19" t="str">
        <f t="shared" si="12"/>
        <v/>
      </c>
      <c r="N79" s="19" t="str">
        <f t="shared" si="13"/>
        <v/>
      </c>
      <c r="O79" s="20" t="e">
        <f>HLOOKUP($Q$1,'Tableau 6'!$A$2:$P$377,B79,FALSE)</f>
        <v>#REF!</v>
      </c>
      <c r="P79" s="19" t="str">
        <f t="shared" si="14"/>
        <v/>
      </c>
      <c r="Q79" s="19" t="str">
        <f t="shared" si="15"/>
        <v/>
      </c>
    </row>
    <row r="80" spans="1:17" s="50" customFormat="1" ht="14.25" customHeight="1" x14ac:dyDescent="0.35">
      <c r="A80" s="52" t="str">
        <f>IF('Values-Valeurs'!A77="","",'Values-Valeurs'!A77)</f>
        <v/>
      </c>
      <c r="B80" s="49" t="e">
        <f>VLOOKUP(A80,Variables!$A:$D,2,FALSE)</f>
        <v>#N/A</v>
      </c>
      <c r="C80" s="59" t="e">
        <f>VLOOKUP(A80,Variables!$A:$D,4,FALSE)</f>
        <v>#N/A</v>
      </c>
      <c r="D80" s="15">
        <f>'Values-Valeurs'!B77</f>
        <v>0</v>
      </c>
      <c r="E80" s="15">
        <f>'Values-Valeurs'!C77</f>
        <v>0</v>
      </c>
      <c r="F80" s="15">
        <f>'Values-Valeurs'!D77</f>
        <v>0</v>
      </c>
      <c r="G80" s="15">
        <f>'Values-Valeurs'!E77</f>
        <v>0</v>
      </c>
      <c r="H80" s="12">
        <f t="shared" si="8"/>
        <v>0</v>
      </c>
      <c r="I80" s="12">
        <f t="shared" si="9"/>
        <v>0</v>
      </c>
      <c r="J80" s="13" t="e">
        <f t="shared" si="10"/>
        <v>#DIV/0!</v>
      </c>
      <c r="K80" s="13" t="e">
        <f t="shared" si="11"/>
        <v>#DIV/0!</v>
      </c>
      <c r="L80" s="14" t="e">
        <f>VLOOKUP(B80,'Tableau 6'!$A$2:$P$377,16,FALSE)</f>
        <v>#N/A</v>
      </c>
      <c r="M80" s="19" t="str">
        <f t="shared" si="12"/>
        <v/>
      </c>
      <c r="N80" s="19" t="str">
        <f t="shared" si="13"/>
        <v/>
      </c>
      <c r="O80" s="20" t="e">
        <f>HLOOKUP($Q$1,'Tableau 6'!$A$2:$P$377,B80,FALSE)</f>
        <v>#REF!</v>
      </c>
      <c r="P80" s="19" t="str">
        <f t="shared" si="14"/>
        <v/>
      </c>
      <c r="Q80" s="19" t="str">
        <f t="shared" si="15"/>
        <v/>
      </c>
    </row>
    <row r="81" spans="1:17" s="50" customFormat="1" ht="14.25" customHeight="1" x14ac:dyDescent="0.35">
      <c r="A81" s="52" t="str">
        <f>IF('Values-Valeurs'!A78="","",'Values-Valeurs'!A78)</f>
        <v/>
      </c>
      <c r="B81" s="49" t="e">
        <f>VLOOKUP(A81,Variables!$A:$D,2,FALSE)</f>
        <v>#N/A</v>
      </c>
      <c r="C81" s="59" t="e">
        <f>VLOOKUP(A81,Variables!$A:$D,4,FALSE)</f>
        <v>#N/A</v>
      </c>
      <c r="D81" s="15">
        <f>'Values-Valeurs'!B78</f>
        <v>0</v>
      </c>
      <c r="E81" s="15">
        <f>'Values-Valeurs'!C78</f>
        <v>0</v>
      </c>
      <c r="F81" s="15">
        <f>'Values-Valeurs'!D78</f>
        <v>0</v>
      </c>
      <c r="G81" s="15">
        <f>'Values-Valeurs'!E78</f>
        <v>0</v>
      </c>
      <c r="H81" s="12">
        <f t="shared" si="8"/>
        <v>0</v>
      </c>
      <c r="I81" s="12">
        <f t="shared" si="9"/>
        <v>0</v>
      </c>
      <c r="J81" s="13" t="e">
        <f t="shared" si="10"/>
        <v>#DIV/0!</v>
      </c>
      <c r="K81" s="13" t="e">
        <f t="shared" si="11"/>
        <v>#DIV/0!</v>
      </c>
      <c r="L81" s="14" t="e">
        <f>VLOOKUP(B81,'Tableau 6'!$A$2:$P$377,16,FALSE)</f>
        <v>#N/A</v>
      </c>
      <c r="M81" s="19" t="str">
        <f t="shared" si="12"/>
        <v/>
      </c>
      <c r="N81" s="19" t="str">
        <f t="shared" si="13"/>
        <v/>
      </c>
      <c r="O81" s="20" t="e">
        <f>HLOOKUP($Q$1,'Tableau 6'!$A$2:$P$377,B81,FALSE)</f>
        <v>#REF!</v>
      </c>
      <c r="P81" s="19" t="str">
        <f t="shared" si="14"/>
        <v/>
      </c>
      <c r="Q81" s="19" t="str">
        <f t="shared" si="15"/>
        <v/>
      </c>
    </row>
    <row r="82" spans="1:17" s="50" customFormat="1" ht="14.25" customHeight="1" x14ac:dyDescent="0.35">
      <c r="A82" s="52" t="str">
        <f>IF('Values-Valeurs'!A79="","",'Values-Valeurs'!A79)</f>
        <v/>
      </c>
      <c r="B82" s="49" t="e">
        <f>VLOOKUP(A82,Variables!$A:$D,2,FALSE)</f>
        <v>#N/A</v>
      </c>
      <c r="C82" s="59" t="e">
        <f>VLOOKUP(A82,Variables!$A:$D,4,FALSE)</f>
        <v>#N/A</v>
      </c>
      <c r="D82" s="15">
        <f>'Values-Valeurs'!B79</f>
        <v>0</v>
      </c>
      <c r="E82" s="15">
        <f>'Values-Valeurs'!C79</f>
        <v>0</v>
      </c>
      <c r="F82" s="15">
        <f>'Values-Valeurs'!D79</f>
        <v>0</v>
      </c>
      <c r="G82" s="15">
        <f>'Values-Valeurs'!E79</f>
        <v>0</v>
      </c>
      <c r="H82" s="12">
        <f t="shared" si="8"/>
        <v>0</v>
      </c>
      <c r="I82" s="12">
        <f t="shared" si="9"/>
        <v>0</v>
      </c>
      <c r="J82" s="13" t="e">
        <f t="shared" si="10"/>
        <v>#DIV/0!</v>
      </c>
      <c r="K82" s="13" t="e">
        <f t="shared" si="11"/>
        <v>#DIV/0!</v>
      </c>
      <c r="L82" s="14" t="e">
        <f>VLOOKUP(B82,'Tableau 6'!$A$2:$P$377,16,FALSE)</f>
        <v>#N/A</v>
      </c>
      <c r="M82" s="19" t="str">
        <f t="shared" si="12"/>
        <v/>
      </c>
      <c r="N82" s="19" t="str">
        <f t="shared" si="13"/>
        <v/>
      </c>
      <c r="O82" s="20" t="e">
        <f>HLOOKUP($Q$1,'Tableau 6'!$A$2:$P$377,B82,FALSE)</f>
        <v>#REF!</v>
      </c>
      <c r="P82" s="19" t="str">
        <f t="shared" si="14"/>
        <v/>
      </c>
      <c r="Q82" s="19" t="str">
        <f t="shared" si="15"/>
        <v/>
      </c>
    </row>
    <row r="83" spans="1:17" s="50" customFormat="1" ht="14.25" customHeight="1" x14ac:dyDescent="0.35">
      <c r="A83" s="52" t="str">
        <f>IF('Values-Valeurs'!A80="","",'Values-Valeurs'!A80)</f>
        <v/>
      </c>
      <c r="B83" s="49" t="e">
        <f>VLOOKUP(A83,Variables!$A:$D,2,FALSE)</f>
        <v>#N/A</v>
      </c>
      <c r="C83" s="59" t="e">
        <f>VLOOKUP(A83,Variables!$A:$D,4,FALSE)</f>
        <v>#N/A</v>
      </c>
      <c r="D83" s="15">
        <f>'Values-Valeurs'!B80</f>
        <v>0</v>
      </c>
      <c r="E83" s="15">
        <f>'Values-Valeurs'!C80</f>
        <v>0</v>
      </c>
      <c r="F83" s="15">
        <f>'Values-Valeurs'!D80</f>
        <v>0</v>
      </c>
      <c r="G83" s="15">
        <f>'Values-Valeurs'!E80</f>
        <v>0</v>
      </c>
      <c r="H83" s="12">
        <f t="shared" si="8"/>
        <v>0</v>
      </c>
      <c r="I83" s="12">
        <f t="shared" si="9"/>
        <v>0</v>
      </c>
      <c r="J83" s="13" t="e">
        <f t="shared" si="10"/>
        <v>#DIV/0!</v>
      </c>
      <c r="K83" s="13" t="e">
        <f t="shared" si="11"/>
        <v>#DIV/0!</v>
      </c>
      <c r="L83" s="14" t="e">
        <f>VLOOKUP(B83,'Tableau 6'!$A$2:$P$377,16,FALSE)</f>
        <v>#N/A</v>
      </c>
      <c r="M83" s="19" t="str">
        <f t="shared" si="12"/>
        <v/>
      </c>
      <c r="N83" s="19" t="str">
        <f t="shared" si="13"/>
        <v/>
      </c>
      <c r="O83" s="20" t="e">
        <f>HLOOKUP($Q$1,'Tableau 6'!$A$2:$P$377,B83,FALSE)</f>
        <v>#REF!</v>
      </c>
      <c r="P83" s="19" t="str">
        <f t="shared" si="14"/>
        <v/>
      </c>
      <c r="Q83" s="19" t="str">
        <f t="shared" si="15"/>
        <v/>
      </c>
    </row>
    <row r="84" spans="1:17" s="50" customFormat="1" ht="14.25" customHeight="1" x14ac:dyDescent="0.35">
      <c r="A84" s="52" t="str">
        <f>IF('Values-Valeurs'!A81="","",'Values-Valeurs'!A81)</f>
        <v/>
      </c>
      <c r="B84" s="49" t="e">
        <f>VLOOKUP(A84,Variables!$A:$D,2,FALSE)</f>
        <v>#N/A</v>
      </c>
      <c r="C84" s="59" t="e">
        <f>VLOOKUP(A84,Variables!$A:$D,4,FALSE)</f>
        <v>#N/A</v>
      </c>
      <c r="D84" s="15">
        <f>'Values-Valeurs'!B81</f>
        <v>0</v>
      </c>
      <c r="E84" s="15">
        <f>'Values-Valeurs'!C81</f>
        <v>0</v>
      </c>
      <c r="F84" s="15">
        <f>'Values-Valeurs'!D81</f>
        <v>0</v>
      </c>
      <c r="G84" s="15">
        <f>'Values-Valeurs'!E81</f>
        <v>0</v>
      </c>
      <c r="H84" s="12">
        <f t="shared" si="8"/>
        <v>0</v>
      </c>
      <c r="I84" s="12">
        <f t="shared" si="9"/>
        <v>0</v>
      </c>
      <c r="J84" s="13" t="e">
        <f t="shared" si="10"/>
        <v>#DIV/0!</v>
      </c>
      <c r="K84" s="13" t="e">
        <f t="shared" si="11"/>
        <v>#DIV/0!</v>
      </c>
      <c r="L84" s="14" t="e">
        <f>VLOOKUP(B84,'Tableau 6'!$A$2:$P$377,16,FALSE)</f>
        <v>#N/A</v>
      </c>
      <c r="M84" s="19" t="str">
        <f t="shared" si="12"/>
        <v/>
      </c>
      <c r="N84" s="19" t="str">
        <f t="shared" si="13"/>
        <v/>
      </c>
      <c r="O84" s="20" t="e">
        <f>HLOOKUP($Q$1,'Tableau 6'!$A$2:$P$377,B84,FALSE)</f>
        <v>#REF!</v>
      </c>
      <c r="P84" s="19" t="str">
        <f t="shared" si="14"/>
        <v/>
      </c>
      <c r="Q84" s="19" t="str">
        <f t="shared" si="15"/>
        <v/>
      </c>
    </row>
    <row r="85" spans="1:17" s="50" customFormat="1" ht="14.25" customHeight="1" x14ac:dyDescent="0.35">
      <c r="A85" s="52" t="str">
        <f>IF('Values-Valeurs'!A82="","",'Values-Valeurs'!A82)</f>
        <v/>
      </c>
      <c r="B85" s="49" t="e">
        <f>VLOOKUP(A85,Variables!$A:$D,2,FALSE)</f>
        <v>#N/A</v>
      </c>
      <c r="C85" s="59" t="e">
        <f>VLOOKUP(A85,Variables!$A:$D,4,FALSE)</f>
        <v>#N/A</v>
      </c>
      <c r="D85" s="15">
        <f>'Values-Valeurs'!B82</f>
        <v>0</v>
      </c>
      <c r="E85" s="15">
        <f>'Values-Valeurs'!C82</f>
        <v>0</v>
      </c>
      <c r="F85" s="15">
        <f>'Values-Valeurs'!D82</f>
        <v>0</v>
      </c>
      <c r="G85" s="15">
        <f>'Values-Valeurs'!E82</f>
        <v>0</v>
      </c>
      <c r="H85" s="12">
        <f t="shared" si="8"/>
        <v>0</v>
      </c>
      <c r="I85" s="12">
        <f t="shared" si="9"/>
        <v>0</v>
      </c>
      <c r="J85" s="13" t="e">
        <f t="shared" si="10"/>
        <v>#DIV/0!</v>
      </c>
      <c r="K85" s="13" t="e">
        <f t="shared" si="11"/>
        <v>#DIV/0!</v>
      </c>
      <c r="L85" s="14" t="e">
        <f>VLOOKUP(B85,'Tableau 6'!$A$2:$P$377,16,FALSE)</f>
        <v>#N/A</v>
      </c>
      <c r="M85" s="19" t="str">
        <f t="shared" si="12"/>
        <v/>
      </c>
      <c r="N85" s="19" t="str">
        <f t="shared" si="13"/>
        <v/>
      </c>
      <c r="O85" s="20" t="e">
        <f>HLOOKUP($Q$1,'Tableau 6'!$A$2:$P$377,B85,FALSE)</f>
        <v>#REF!</v>
      </c>
      <c r="P85" s="19" t="str">
        <f t="shared" si="14"/>
        <v/>
      </c>
      <c r="Q85" s="19" t="str">
        <f t="shared" si="15"/>
        <v/>
      </c>
    </row>
    <row r="86" spans="1:17" s="50" customFormat="1" ht="14.25" customHeight="1" x14ac:dyDescent="0.35">
      <c r="A86" s="52" t="str">
        <f>IF('Values-Valeurs'!A83="","",'Values-Valeurs'!A83)</f>
        <v/>
      </c>
      <c r="B86" s="49" t="e">
        <f>VLOOKUP(A86,Variables!$A:$D,2,FALSE)</f>
        <v>#N/A</v>
      </c>
      <c r="C86" s="59" t="e">
        <f>VLOOKUP(A86,Variables!$A:$D,4,FALSE)</f>
        <v>#N/A</v>
      </c>
      <c r="D86" s="15">
        <f>'Values-Valeurs'!B83</f>
        <v>0</v>
      </c>
      <c r="E86" s="15">
        <f>'Values-Valeurs'!C83</f>
        <v>0</v>
      </c>
      <c r="F86" s="15">
        <f>'Values-Valeurs'!D83</f>
        <v>0</v>
      </c>
      <c r="G86" s="15">
        <f>'Values-Valeurs'!E83</f>
        <v>0</v>
      </c>
      <c r="H86" s="12">
        <f t="shared" si="8"/>
        <v>0</v>
      </c>
      <c r="I86" s="12">
        <f t="shared" si="9"/>
        <v>0</v>
      </c>
      <c r="J86" s="13" t="e">
        <f t="shared" si="10"/>
        <v>#DIV/0!</v>
      </c>
      <c r="K86" s="13" t="e">
        <f t="shared" si="11"/>
        <v>#DIV/0!</v>
      </c>
      <c r="L86" s="14" t="e">
        <f>VLOOKUP(B86,'Tableau 6'!$A$2:$P$377,16,FALSE)</f>
        <v>#N/A</v>
      </c>
      <c r="M86" s="19" t="str">
        <f t="shared" si="12"/>
        <v/>
      </c>
      <c r="N86" s="19" t="str">
        <f t="shared" si="13"/>
        <v/>
      </c>
      <c r="O86" s="20" t="e">
        <f>HLOOKUP($Q$1,'Tableau 6'!$A$2:$P$377,B86,FALSE)</f>
        <v>#REF!</v>
      </c>
      <c r="P86" s="19" t="str">
        <f t="shared" si="14"/>
        <v/>
      </c>
      <c r="Q86" s="19" t="str">
        <f t="shared" si="15"/>
        <v/>
      </c>
    </row>
    <row r="87" spans="1:17" s="50" customFormat="1" ht="14.25" customHeight="1" x14ac:dyDescent="0.35">
      <c r="A87" s="52" t="str">
        <f>IF('Values-Valeurs'!A84="","",'Values-Valeurs'!A84)</f>
        <v/>
      </c>
      <c r="B87" s="49" t="e">
        <f>VLOOKUP(A87,Variables!$A:$D,2,FALSE)</f>
        <v>#N/A</v>
      </c>
      <c r="C87" s="59" t="e">
        <f>VLOOKUP(A87,Variables!$A:$D,4,FALSE)</f>
        <v>#N/A</v>
      </c>
      <c r="D87" s="15">
        <f>'Values-Valeurs'!B84</f>
        <v>0</v>
      </c>
      <c r="E87" s="15">
        <f>'Values-Valeurs'!C84</f>
        <v>0</v>
      </c>
      <c r="F87" s="15">
        <f>'Values-Valeurs'!D84</f>
        <v>0</v>
      </c>
      <c r="G87" s="15">
        <f>'Values-Valeurs'!E84</f>
        <v>0</v>
      </c>
      <c r="H87" s="12">
        <f t="shared" si="8"/>
        <v>0</v>
      </c>
      <c r="I87" s="12">
        <f t="shared" si="9"/>
        <v>0</v>
      </c>
      <c r="J87" s="13" t="e">
        <f t="shared" si="10"/>
        <v>#DIV/0!</v>
      </c>
      <c r="K87" s="13" t="e">
        <f t="shared" si="11"/>
        <v>#DIV/0!</v>
      </c>
      <c r="L87" s="14" t="e">
        <f>VLOOKUP(B87,'Tableau 6'!$A$2:$P$377,16,FALSE)</f>
        <v>#N/A</v>
      </c>
      <c r="M87" s="19" t="str">
        <f t="shared" si="12"/>
        <v/>
      </c>
      <c r="N87" s="19" t="str">
        <f t="shared" si="13"/>
        <v/>
      </c>
      <c r="O87" s="20" t="e">
        <f>HLOOKUP($Q$1,'Tableau 6'!$A$2:$P$377,B87,FALSE)</f>
        <v>#REF!</v>
      </c>
      <c r="P87" s="19" t="str">
        <f t="shared" si="14"/>
        <v/>
      </c>
      <c r="Q87" s="19" t="str">
        <f t="shared" si="15"/>
        <v/>
      </c>
    </row>
    <row r="88" spans="1:17" s="50" customFormat="1" ht="14.25" customHeight="1" x14ac:dyDescent="0.35">
      <c r="A88" s="52" t="str">
        <f>IF('Values-Valeurs'!A85="","",'Values-Valeurs'!A85)</f>
        <v/>
      </c>
      <c r="B88" s="49" t="e">
        <f>VLOOKUP(A88,Variables!$A:$D,2,FALSE)</f>
        <v>#N/A</v>
      </c>
      <c r="C88" s="59" t="e">
        <f>VLOOKUP(A88,Variables!$A:$D,4,FALSE)</f>
        <v>#N/A</v>
      </c>
      <c r="D88" s="15">
        <f>'Values-Valeurs'!B85</f>
        <v>0</v>
      </c>
      <c r="E88" s="15">
        <f>'Values-Valeurs'!C85</f>
        <v>0</v>
      </c>
      <c r="F88" s="15">
        <f>'Values-Valeurs'!D85</f>
        <v>0</v>
      </c>
      <c r="G88" s="15">
        <f>'Values-Valeurs'!E85</f>
        <v>0</v>
      </c>
      <c r="H88" s="12">
        <f t="shared" si="8"/>
        <v>0</v>
      </c>
      <c r="I88" s="12">
        <f t="shared" si="9"/>
        <v>0</v>
      </c>
      <c r="J88" s="13" t="e">
        <f t="shared" si="10"/>
        <v>#DIV/0!</v>
      </c>
      <c r="K88" s="13" t="e">
        <f t="shared" si="11"/>
        <v>#DIV/0!</v>
      </c>
      <c r="L88" s="14" t="e">
        <f>VLOOKUP(B88,'Tableau 6'!$A$2:$P$377,16,FALSE)</f>
        <v>#N/A</v>
      </c>
      <c r="M88" s="19" t="str">
        <f t="shared" si="12"/>
        <v/>
      </c>
      <c r="N88" s="19" t="str">
        <f t="shared" si="13"/>
        <v/>
      </c>
      <c r="O88" s="20" t="e">
        <f>HLOOKUP($Q$1,'Tableau 6'!$A$2:$P$377,B88,FALSE)</f>
        <v>#REF!</v>
      </c>
      <c r="P88" s="19" t="str">
        <f t="shared" si="14"/>
        <v/>
      </c>
      <c r="Q88" s="19" t="str">
        <f t="shared" si="15"/>
        <v/>
      </c>
    </row>
    <row r="89" spans="1:17" s="50" customFormat="1" ht="14.25" customHeight="1" x14ac:dyDescent="0.35">
      <c r="A89" s="52" t="str">
        <f>IF('Values-Valeurs'!A86="","",'Values-Valeurs'!A86)</f>
        <v/>
      </c>
      <c r="B89" s="49" t="e">
        <f>VLOOKUP(A89,Variables!$A:$D,2,FALSE)</f>
        <v>#N/A</v>
      </c>
      <c r="C89" s="59" t="e">
        <f>VLOOKUP(A89,Variables!$A:$D,4,FALSE)</f>
        <v>#N/A</v>
      </c>
      <c r="D89" s="15">
        <f>'Values-Valeurs'!B86</f>
        <v>0</v>
      </c>
      <c r="E89" s="15">
        <f>'Values-Valeurs'!C86</f>
        <v>0</v>
      </c>
      <c r="F89" s="15">
        <f>'Values-Valeurs'!D86</f>
        <v>0</v>
      </c>
      <c r="G89" s="15">
        <f>'Values-Valeurs'!E86</f>
        <v>0</v>
      </c>
      <c r="H89" s="12">
        <f t="shared" si="8"/>
        <v>0</v>
      </c>
      <c r="I89" s="12">
        <f t="shared" si="9"/>
        <v>0</v>
      </c>
      <c r="J89" s="13" t="e">
        <f t="shared" si="10"/>
        <v>#DIV/0!</v>
      </c>
      <c r="K89" s="13" t="e">
        <f t="shared" si="11"/>
        <v>#DIV/0!</v>
      </c>
      <c r="L89" s="14" t="e">
        <f>VLOOKUP(B89,'Tableau 6'!$A$2:$P$377,16,FALSE)</f>
        <v>#N/A</v>
      </c>
      <c r="M89" s="19" t="str">
        <f t="shared" si="12"/>
        <v/>
      </c>
      <c r="N89" s="19" t="str">
        <f t="shared" si="13"/>
        <v/>
      </c>
      <c r="O89" s="20" t="e">
        <f>HLOOKUP($Q$1,'Tableau 6'!$A$2:$P$377,B89,FALSE)</f>
        <v>#REF!</v>
      </c>
      <c r="P89" s="19" t="str">
        <f t="shared" si="14"/>
        <v/>
      </c>
      <c r="Q89" s="19" t="str">
        <f t="shared" si="15"/>
        <v/>
      </c>
    </row>
    <row r="90" spans="1:17" s="50" customFormat="1" ht="14.25" customHeight="1" x14ac:dyDescent="0.35">
      <c r="A90" s="52" t="str">
        <f>IF('Values-Valeurs'!A87="","",'Values-Valeurs'!A87)</f>
        <v/>
      </c>
      <c r="B90" s="49" t="e">
        <f>VLOOKUP(A90,Variables!$A:$D,2,FALSE)</f>
        <v>#N/A</v>
      </c>
      <c r="C90" s="59" t="e">
        <f>VLOOKUP(A90,Variables!$A:$D,4,FALSE)</f>
        <v>#N/A</v>
      </c>
      <c r="D90" s="15">
        <f>'Values-Valeurs'!B87</f>
        <v>0</v>
      </c>
      <c r="E90" s="15">
        <f>'Values-Valeurs'!C87</f>
        <v>0</v>
      </c>
      <c r="F90" s="15">
        <f>'Values-Valeurs'!D87</f>
        <v>0</v>
      </c>
      <c r="G90" s="15">
        <f>'Values-Valeurs'!E87</f>
        <v>0</v>
      </c>
      <c r="H90" s="12">
        <f t="shared" si="8"/>
        <v>0</v>
      </c>
      <c r="I90" s="12">
        <f t="shared" si="9"/>
        <v>0</v>
      </c>
      <c r="J90" s="13" t="e">
        <f t="shared" si="10"/>
        <v>#DIV/0!</v>
      </c>
      <c r="K90" s="13" t="e">
        <f t="shared" si="11"/>
        <v>#DIV/0!</v>
      </c>
      <c r="L90" s="14" t="e">
        <f>VLOOKUP(B90,'Tableau 6'!$A$2:$P$377,16,FALSE)</f>
        <v>#N/A</v>
      </c>
      <c r="M90" s="19" t="str">
        <f t="shared" si="12"/>
        <v/>
      </c>
      <c r="N90" s="19" t="str">
        <f t="shared" si="13"/>
        <v/>
      </c>
      <c r="O90" s="20" t="e">
        <f>HLOOKUP($Q$1,'Tableau 6'!$A$2:$P$377,B90,FALSE)</f>
        <v>#REF!</v>
      </c>
      <c r="P90" s="19" t="str">
        <f t="shared" si="14"/>
        <v/>
      </c>
      <c r="Q90" s="19" t="str">
        <f t="shared" si="15"/>
        <v/>
      </c>
    </row>
    <row r="91" spans="1:17" s="50" customFormat="1" ht="14.25" customHeight="1" x14ac:dyDescent="0.35">
      <c r="A91" s="52" t="str">
        <f>IF('Values-Valeurs'!A88="","",'Values-Valeurs'!A88)</f>
        <v/>
      </c>
      <c r="B91" s="49" t="e">
        <f>VLOOKUP(A91,Variables!$A:$D,2,FALSE)</f>
        <v>#N/A</v>
      </c>
      <c r="C91" s="59" t="e">
        <f>VLOOKUP(A91,Variables!$A:$D,4,FALSE)</f>
        <v>#N/A</v>
      </c>
      <c r="D91" s="15">
        <f>'Values-Valeurs'!B88</f>
        <v>0</v>
      </c>
      <c r="E91" s="15">
        <f>'Values-Valeurs'!C88</f>
        <v>0</v>
      </c>
      <c r="F91" s="15">
        <f>'Values-Valeurs'!D88</f>
        <v>0</v>
      </c>
      <c r="G91" s="15">
        <f>'Values-Valeurs'!E88</f>
        <v>0</v>
      </c>
      <c r="H91" s="12">
        <f t="shared" si="8"/>
        <v>0</v>
      </c>
      <c r="I91" s="12">
        <f t="shared" si="9"/>
        <v>0</v>
      </c>
      <c r="J91" s="13" t="e">
        <f t="shared" si="10"/>
        <v>#DIV/0!</v>
      </c>
      <c r="K91" s="13" t="e">
        <f t="shared" si="11"/>
        <v>#DIV/0!</v>
      </c>
      <c r="L91" s="14" t="e">
        <f>VLOOKUP(B91,'Tableau 6'!$A$2:$P$377,16,FALSE)</f>
        <v>#N/A</v>
      </c>
      <c r="M91" s="19" t="str">
        <f t="shared" si="12"/>
        <v/>
      </c>
      <c r="N91" s="19" t="str">
        <f t="shared" si="13"/>
        <v/>
      </c>
      <c r="O91" s="20" t="e">
        <f>HLOOKUP($Q$1,'Tableau 6'!$A$2:$P$377,B91,FALSE)</f>
        <v>#REF!</v>
      </c>
      <c r="P91" s="19" t="str">
        <f t="shared" si="14"/>
        <v/>
      </c>
      <c r="Q91" s="19" t="str">
        <f t="shared" si="15"/>
        <v/>
      </c>
    </row>
    <row r="92" spans="1:17" s="50" customFormat="1" ht="14.25" customHeight="1" x14ac:dyDescent="0.35">
      <c r="A92" s="52" t="str">
        <f>IF('Values-Valeurs'!A89="","",'Values-Valeurs'!A89)</f>
        <v/>
      </c>
      <c r="B92" s="49" t="e">
        <f>VLOOKUP(A92,Variables!$A:$D,2,FALSE)</f>
        <v>#N/A</v>
      </c>
      <c r="C92" s="59" t="e">
        <f>VLOOKUP(A92,Variables!$A:$D,4,FALSE)</f>
        <v>#N/A</v>
      </c>
      <c r="D92" s="15">
        <f>'Values-Valeurs'!B89</f>
        <v>0</v>
      </c>
      <c r="E92" s="15">
        <f>'Values-Valeurs'!C89</f>
        <v>0</v>
      </c>
      <c r="F92" s="15">
        <f>'Values-Valeurs'!D89</f>
        <v>0</v>
      </c>
      <c r="G92" s="15">
        <f>'Values-Valeurs'!E89</f>
        <v>0</v>
      </c>
      <c r="H92" s="12">
        <f t="shared" si="8"/>
        <v>0</v>
      </c>
      <c r="I92" s="12">
        <f t="shared" si="9"/>
        <v>0</v>
      </c>
      <c r="J92" s="13" t="e">
        <f t="shared" si="10"/>
        <v>#DIV/0!</v>
      </c>
      <c r="K92" s="13" t="e">
        <f t="shared" si="11"/>
        <v>#DIV/0!</v>
      </c>
      <c r="L92" s="14" t="e">
        <f>VLOOKUP(B92,'Tableau 6'!$A$2:$P$377,16,FALSE)</f>
        <v>#N/A</v>
      </c>
      <c r="M92" s="19" t="str">
        <f t="shared" si="12"/>
        <v/>
      </c>
      <c r="N92" s="19" t="str">
        <f t="shared" si="13"/>
        <v/>
      </c>
      <c r="O92" s="20" t="e">
        <f>HLOOKUP($Q$1,'Tableau 6'!$A$2:$P$377,B92,FALSE)</f>
        <v>#REF!</v>
      </c>
      <c r="P92" s="19" t="str">
        <f t="shared" si="14"/>
        <v/>
      </c>
      <c r="Q92" s="19" t="str">
        <f t="shared" si="15"/>
        <v/>
      </c>
    </row>
    <row r="93" spans="1:17" s="50" customFormat="1" ht="14.25" customHeight="1" x14ac:dyDescent="0.35">
      <c r="A93" s="52" t="str">
        <f>IF('Values-Valeurs'!A90="","",'Values-Valeurs'!A90)</f>
        <v/>
      </c>
      <c r="B93" s="49" t="e">
        <f>VLOOKUP(A93,Variables!$A:$D,2,FALSE)</f>
        <v>#N/A</v>
      </c>
      <c r="C93" s="59" t="e">
        <f>VLOOKUP(A93,Variables!$A:$D,4,FALSE)</f>
        <v>#N/A</v>
      </c>
      <c r="D93" s="15">
        <f>'Values-Valeurs'!B90</f>
        <v>0</v>
      </c>
      <c r="E93" s="15">
        <f>'Values-Valeurs'!C90</f>
        <v>0</v>
      </c>
      <c r="F93" s="15">
        <f>'Values-Valeurs'!D90</f>
        <v>0</v>
      </c>
      <c r="G93" s="15">
        <f>'Values-Valeurs'!E90</f>
        <v>0</v>
      </c>
      <c r="H93" s="12">
        <f t="shared" si="8"/>
        <v>0</v>
      </c>
      <c r="I93" s="12">
        <f t="shared" si="9"/>
        <v>0</v>
      </c>
      <c r="J93" s="13" t="e">
        <f t="shared" si="10"/>
        <v>#DIV/0!</v>
      </c>
      <c r="K93" s="13" t="e">
        <f t="shared" si="11"/>
        <v>#DIV/0!</v>
      </c>
      <c r="L93" s="14" t="e">
        <f>VLOOKUP(B93,'Tableau 6'!$A$2:$P$377,16,FALSE)</f>
        <v>#N/A</v>
      </c>
      <c r="M93" s="19" t="str">
        <f t="shared" si="12"/>
        <v/>
      </c>
      <c r="N93" s="19" t="str">
        <f t="shared" si="13"/>
        <v/>
      </c>
      <c r="O93" s="20" t="e">
        <f>HLOOKUP($Q$1,'Tableau 6'!$A$2:$P$377,B93,FALSE)</f>
        <v>#REF!</v>
      </c>
      <c r="P93" s="19" t="str">
        <f t="shared" si="14"/>
        <v/>
      </c>
      <c r="Q93" s="19" t="str">
        <f t="shared" si="15"/>
        <v/>
      </c>
    </row>
    <row r="94" spans="1:17" s="50" customFormat="1" ht="14.25" customHeight="1" x14ac:dyDescent="0.35">
      <c r="A94" s="52" t="str">
        <f>IF('Values-Valeurs'!A91="","",'Values-Valeurs'!A91)</f>
        <v/>
      </c>
      <c r="B94" s="49" t="e">
        <f>VLOOKUP(A94,Variables!$A:$D,2,FALSE)</f>
        <v>#N/A</v>
      </c>
      <c r="C94" s="59" t="e">
        <f>VLOOKUP(A94,Variables!$A:$D,4,FALSE)</f>
        <v>#N/A</v>
      </c>
      <c r="D94" s="15">
        <f>'Values-Valeurs'!B91</f>
        <v>0</v>
      </c>
      <c r="E94" s="15">
        <f>'Values-Valeurs'!C91</f>
        <v>0</v>
      </c>
      <c r="F94" s="15">
        <f>'Values-Valeurs'!D91</f>
        <v>0</v>
      </c>
      <c r="G94" s="15">
        <f>'Values-Valeurs'!E91</f>
        <v>0</v>
      </c>
      <c r="H94" s="12">
        <f t="shared" si="8"/>
        <v>0</v>
      </c>
      <c r="I94" s="12">
        <f t="shared" si="9"/>
        <v>0</v>
      </c>
      <c r="J94" s="13" t="e">
        <f t="shared" si="10"/>
        <v>#DIV/0!</v>
      </c>
      <c r="K94" s="13" t="e">
        <f t="shared" si="11"/>
        <v>#DIV/0!</v>
      </c>
      <c r="L94" s="14" t="e">
        <f>VLOOKUP(B94,'Tableau 6'!$A$2:$P$377,16,FALSE)</f>
        <v>#N/A</v>
      </c>
      <c r="M94" s="19" t="str">
        <f t="shared" si="12"/>
        <v/>
      </c>
      <c r="N94" s="19" t="str">
        <f t="shared" si="13"/>
        <v/>
      </c>
      <c r="O94" s="20" t="e">
        <f>HLOOKUP($Q$1,'Tableau 6'!$A$2:$P$377,B94,FALSE)</f>
        <v>#REF!</v>
      </c>
      <c r="P94" s="19" t="str">
        <f t="shared" si="14"/>
        <v/>
      </c>
      <c r="Q94" s="19" t="str">
        <f t="shared" si="15"/>
        <v/>
      </c>
    </row>
    <row r="95" spans="1:17" s="50" customFormat="1" ht="14.25" customHeight="1" x14ac:dyDescent="0.35">
      <c r="A95" s="52" t="str">
        <f>IF('Values-Valeurs'!A92="","",'Values-Valeurs'!A92)</f>
        <v/>
      </c>
      <c r="B95" s="49" t="e">
        <f>VLOOKUP(A95,Variables!$A:$D,2,FALSE)</f>
        <v>#N/A</v>
      </c>
      <c r="C95" s="59" t="e">
        <f>VLOOKUP(A95,Variables!$A:$D,4,FALSE)</f>
        <v>#N/A</v>
      </c>
      <c r="D95" s="15">
        <f>'Values-Valeurs'!B92</f>
        <v>0</v>
      </c>
      <c r="E95" s="15">
        <f>'Values-Valeurs'!C92</f>
        <v>0</v>
      </c>
      <c r="F95" s="15">
        <f>'Values-Valeurs'!D92</f>
        <v>0</v>
      </c>
      <c r="G95" s="15">
        <f>'Values-Valeurs'!E92</f>
        <v>0</v>
      </c>
      <c r="H95" s="12">
        <f t="shared" si="8"/>
        <v>0</v>
      </c>
      <c r="I95" s="12">
        <f t="shared" si="9"/>
        <v>0</v>
      </c>
      <c r="J95" s="13" t="e">
        <f t="shared" si="10"/>
        <v>#DIV/0!</v>
      </c>
      <c r="K95" s="13" t="e">
        <f t="shared" si="11"/>
        <v>#DIV/0!</v>
      </c>
      <c r="L95" s="14" t="e">
        <f>VLOOKUP(B95,'Tableau 6'!$A$2:$P$377,16,FALSE)</f>
        <v>#N/A</v>
      </c>
      <c r="M95" s="19" t="str">
        <f t="shared" si="12"/>
        <v/>
      </c>
      <c r="N95" s="19" t="str">
        <f t="shared" si="13"/>
        <v/>
      </c>
      <c r="O95" s="20" t="e">
        <f>HLOOKUP($Q$1,'Tableau 6'!$A$2:$P$377,B95,FALSE)</f>
        <v>#REF!</v>
      </c>
      <c r="P95" s="19" t="str">
        <f t="shared" si="14"/>
        <v/>
      </c>
      <c r="Q95" s="19" t="str">
        <f t="shared" si="15"/>
        <v/>
      </c>
    </row>
    <row r="96" spans="1:17" s="50" customFormat="1" ht="14.25" customHeight="1" x14ac:dyDescent="0.35">
      <c r="A96" s="52" t="str">
        <f>IF('Values-Valeurs'!A93="","",'Values-Valeurs'!A93)</f>
        <v/>
      </c>
      <c r="B96" s="49" t="e">
        <f>VLOOKUP(A96,Variables!$A:$D,2,FALSE)</f>
        <v>#N/A</v>
      </c>
      <c r="C96" s="59" t="e">
        <f>VLOOKUP(A96,Variables!$A:$D,4,FALSE)</f>
        <v>#N/A</v>
      </c>
      <c r="D96" s="15">
        <f>'Values-Valeurs'!B93</f>
        <v>0</v>
      </c>
      <c r="E96" s="15">
        <f>'Values-Valeurs'!C93</f>
        <v>0</v>
      </c>
      <c r="F96" s="15">
        <f>'Values-Valeurs'!D93</f>
        <v>0</v>
      </c>
      <c r="G96" s="15">
        <f>'Values-Valeurs'!E93</f>
        <v>0</v>
      </c>
      <c r="H96" s="12">
        <f t="shared" si="8"/>
        <v>0</v>
      </c>
      <c r="I96" s="12">
        <f t="shared" si="9"/>
        <v>0</v>
      </c>
      <c r="J96" s="13" t="e">
        <f t="shared" si="10"/>
        <v>#DIV/0!</v>
      </c>
      <c r="K96" s="13" t="e">
        <f t="shared" si="11"/>
        <v>#DIV/0!</v>
      </c>
      <c r="L96" s="14" t="e">
        <f>VLOOKUP(B96,'Tableau 6'!$A$2:$P$377,16,FALSE)</f>
        <v>#N/A</v>
      </c>
      <c r="M96" s="19" t="str">
        <f t="shared" si="12"/>
        <v/>
      </c>
      <c r="N96" s="19" t="str">
        <f t="shared" si="13"/>
        <v/>
      </c>
      <c r="O96" s="20" t="e">
        <f>HLOOKUP($Q$1,'Tableau 6'!$A$2:$P$377,B96,FALSE)</f>
        <v>#REF!</v>
      </c>
      <c r="P96" s="19" t="str">
        <f t="shared" si="14"/>
        <v/>
      </c>
      <c r="Q96" s="19" t="str">
        <f t="shared" si="15"/>
        <v/>
      </c>
    </row>
    <row r="97" spans="1:17" s="50" customFormat="1" ht="14.25" customHeight="1" x14ac:dyDescent="0.35">
      <c r="A97" s="52" t="str">
        <f>IF('Values-Valeurs'!A94="","",'Values-Valeurs'!A94)</f>
        <v/>
      </c>
      <c r="B97" s="49" t="e">
        <f>VLOOKUP(A97,Variables!$A:$D,2,FALSE)</f>
        <v>#N/A</v>
      </c>
      <c r="C97" s="59" t="e">
        <f>VLOOKUP(A97,Variables!$A:$D,4,FALSE)</f>
        <v>#N/A</v>
      </c>
      <c r="D97" s="15">
        <f>'Values-Valeurs'!B94</f>
        <v>0</v>
      </c>
      <c r="E97" s="15">
        <f>'Values-Valeurs'!C94</f>
        <v>0</v>
      </c>
      <c r="F97" s="15">
        <f>'Values-Valeurs'!D94</f>
        <v>0</v>
      </c>
      <c r="G97" s="15">
        <f>'Values-Valeurs'!E94</f>
        <v>0</v>
      </c>
      <c r="H97" s="12">
        <f t="shared" si="8"/>
        <v>0</v>
      </c>
      <c r="I97" s="12">
        <f t="shared" si="9"/>
        <v>0</v>
      </c>
      <c r="J97" s="13" t="e">
        <f t="shared" si="10"/>
        <v>#DIV/0!</v>
      </c>
      <c r="K97" s="13" t="e">
        <f t="shared" si="11"/>
        <v>#DIV/0!</v>
      </c>
      <c r="L97" s="14" t="e">
        <f>VLOOKUP(B97,'Tableau 6'!$A$2:$P$377,16,FALSE)</f>
        <v>#N/A</v>
      </c>
      <c r="M97" s="19" t="str">
        <f t="shared" si="12"/>
        <v/>
      </c>
      <c r="N97" s="19" t="str">
        <f t="shared" si="13"/>
        <v/>
      </c>
      <c r="O97" s="20" t="e">
        <f>HLOOKUP($Q$1,'Tableau 6'!$A$2:$P$377,B97,FALSE)</f>
        <v>#REF!</v>
      </c>
      <c r="P97" s="19" t="str">
        <f t="shared" si="14"/>
        <v/>
      </c>
      <c r="Q97" s="19" t="str">
        <f t="shared" si="15"/>
        <v/>
      </c>
    </row>
    <row r="98" spans="1:17" s="50" customFormat="1" ht="14.25" customHeight="1" x14ac:dyDescent="0.35">
      <c r="A98" s="52" t="str">
        <f>IF('Values-Valeurs'!A95="","",'Values-Valeurs'!A95)</f>
        <v/>
      </c>
      <c r="B98" s="49" t="e">
        <f>VLOOKUP(A98,Variables!$A:$D,2,FALSE)</f>
        <v>#N/A</v>
      </c>
      <c r="C98" s="59" t="e">
        <f>VLOOKUP(A98,Variables!$A:$D,4,FALSE)</f>
        <v>#N/A</v>
      </c>
      <c r="D98" s="15">
        <f>'Values-Valeurs'!B95</f>
        <v>0</v>
      </c>
      <c r="E98" s="15">
        <f>'Values-Valeurs'!C95</f>
        <v>0</v>
      </c>
      <c r="F98" s="15">
        <f>'Values-Valeurs'!D95</f>
        <v>0</v>
      </c>
      <c r="G98" s="15">
        <f>'Values-Valeurs'!E95</f>
        <v>0</v>
      </c>
      <c r="H98" s="12">
        <f t="shared" si="8"/>
        <v>0</v>
      </c>
      <c r="I98" s="12">
        <f t="shared" si="9"/>
        <v>0</v>
      </c>
      <c r="J98" s="13" t="e">
        <f t="shared" si="10"/>
        <v>#DIV/0!</v>
      </c>
      <c r="K98" s="13" t="e">
        <f t="shared" si="11"/>
        <v>#DIV/0!</v>
      </c>
      <c r="L98" s="14" t="e">
        <f>VLOOKUP(B98,'Tableau 6'!$A$2:$P$377,16,FALSE)</f>
        <v>#N/A</v>
      </c>
      <c r="M98" s="19" t="str">
        <f t="shared" si="12"/>
        <v/>
      </c>
      <c r="N98" s="19" t="str">
        <f t="shared" si="13"/>
        <v/>
      </c>
      <c r="O98" s="20" t="e">
        <f>HLOOKUP($Q$1,'Tableau 6'!$A$2:$P$377,B98,FALSE)</f>
        <v>#REF!</v>
      </c>
      <c r="P98" s="19" t="str">
        <f t="shared" si="14"/>
        <v/>
      </c>
      <c r="Q98" s="19" t="str">
        <f t="shared" si="15"/>
        <v/>
      </c>
    </row>
    <row r="99" spans="1:17" s="50" customFormat="1" ht="14.25" customHeight="1" x14ac:dyDescent="0.35">
      <c r="A99" s="52" t="str">
        <f>IF('Values-Valeurs'!A96="","",'Values-Valeurs'!A96)</f>
        <v/>
      </c>
      <c r="B99" s="49" t="e">
        <f>VLOOKUP(A99,Variables!$A:$D,2,FALSE)</f>
        <v>#N/A</v>
      </c>
      <c r="C99" s="59" t="e">
        <f>VLOOKUP(A99,Variables!$A:$D,4,FALSE)</f>
        <v>#N/A</v>
      </c>
      <c r="D99" s="15">
        <f>'Values-Valeurs'!B96</f>
        <v>0</v>
      </c>
      <c r="E99" s="15">
        <f>'Values-Valeurs'!C96</f>
        <v>0</v>
      </c>
      <c r="F99" s="15">
        <f>'Values-Valeurs'!D96</f>
        <v>0</v>
      </c>
      <c r="G99" s="15">
        <f>'Values-Valeurs'!E96</f>
        <v>0</v>
      </c>
      <c r="H99" s="12">
        <f t="shared" si="8"/>
        <v>0</v>
      </c>
      <c r="I99" s="12">
        <f t="shared" si="9"/>
        <v>0</v>
      </c>
      <c r="J99" s="13" t="e">
        <f t="shared" si="10"/>
        <v>#DIV/0!</v>
      </c>
      <c r="K99" s="13" t="e">
        <f t="shared" si="11"/>
        <v>#DIV/0!</v>
      </c>
      <c r="L99" s="14" t="e">
        <f>VLOOKUP(B99,'Tableau 6'!$A$2:$P$377,16,FALSE)</f>
        <v>#N/A</v>
      </c>
      <c r="M99" s="19" t="str">
        <f t="shared" si="12"/>
        <v/>
      </c>
      <c r="N99" s="19" t="str">
        <f t="shared" si="13"/>
        <v/>
      </c>
      <c r="O99" s="20" t="e">
        <f>HLOOKUP($Q$1,'Tableau 6'!$A$2:$P$377,B99,FALSE)</f>
        <v>#REF!</v>
      </c>
      <c r="P99" s="19" t="str">
        <f t="shared" si="14"/>
        <v/>
      </c>
      <c r="Q99" s="19" t="str">
        <f t="shared" si="15"/>
        <v/>
      </c>
    </row>
    <row r="100" spans="1:17" s="50" customFormat="1" ht="14.25" customHeight="1" x14ac:dyDescent="0.35">
      <c r="A100" s="52" t="str">
        <f>IF('Values-Valeurs'!A97="","",'Values-Valeurs'!A97)</f>
        <v/>
      </c>
      <c r="B100" s="49" t="e">
        <f>VLOOKUP(A100,Variables!$A:$D,2,FALSE)</f>
        <v>#N/A</v>
      </c>
      <c r="C100" s="59" t="e">
        <f>VLOOKUP(A100,Variables!$A:$D,4,FALSE)</f>
        <v>#N/A</v>
      </c>
      <c r="D100" s="15">
        <f>'Values-Valeurs'!B97</f>
        <v>0</v>
      </c>
      <c r="E100" s="15">
        <f>'Values-Valeurs'!C97</f>
        <v>0</v>
      </c>
      <c r="F100" s="15">
        <f>'Values-Valeurs'!D97</f>
        <v>0</v>
      </c>
      <c r="G100" s="15">
        <f>'Values-Valeurs'!E97</f>
        <v>0</v>
      </c>
      <c r="H100" s="12">
        <f t="shared" si="8"/>
        <v>0</v>
      </c>
      <c r="I100" s="12">
        <f t="shared" si="9"/>
        <v>0</v>
      </c>
      <c r="J100" s="13" t="e">
        <f t="shared" si="10"/>
        <v>#DIV/0!</v>
      </c>
      <c r="K100" s="13" t="e">
        <f t="shared" si="11"/>
        <v>#DIV/0!</v>
      </c>
      <c r="L100" s="14" t="e">
        <f>VLOOKUP(B100,'Tableau 6'!$A$2:$P$377,16,FALSE)</f>
        <v>#N/A</v>
      </c>
      <c r="M100" s="19" t="str">
        <f t="shared" si="12"/>
        <v/>
      </c>
      <c r="N100" s="19" t="str">
        <f t="shared" si="13"/>
        <v/>
      </c>
      <c r="O100" s="20" t="e">
        <f>HLOOKUP($Q$1,'Tableau 6'!$A$2:$P$377,B100,FALSE)</f>
        <v>#REF!</v>
      </c>
      <c r="P100" s="19" t="str">
        <f t="shared" si="14"/>
        <v/>
      </c>
      <c r="Q100" s="19" t="str">
        <f t="shared" si="15"/>
        <v/>
      </c>
    </row>
    <row r="101" spans="1:17" s="50" customFormat="1" ht="14.25" customHeight="1" x14ac:dyDescent="0.35">
      <c r="A101" s="52" t="str">
        <f>IF('Values-Valeurs'!A98="","",'Values-Valeurs'!A98)</f>
        <v/>
      </c>
      <c r="B101" s="49" t="e">
        <f>VLOOKUP(A101,Variables!$A:$D,2,FALSE)</f>
        <v>#N/A</v>
      </c>
      <c r="C101" s="59" t="e">
        <f>VLOOKUP(A101,Variables!$A:$D,4,FALSE)</f>
        <v>#N/A</v>
      </c>
      <c r="D101" s="15">
        <f>'Values-Valeurs'!B98</f>
        <v>0</v>
      </c>
      <c r="E101" s="15">
        <f>'Values-Valeurs'!C98</f>
        <v>0</v>
      </c>
      <c r="F101" s="15">
        <f>'Values-Valeurs'!D98</f>
        <v>0</v>
      </c>
      <c r="G101" s="15">
        <f>'Values-Valeurs'!E98</f>
        <v>0</v>
      </c>
      <c r="H101" s="12">
        <f t="shared" si="8"/>
        <v>0</v>
      </c>
      <c r="I101" s="12">
        <f t="shared" si="9"/>
        <v>0</v>
      </c>
      <c r="J101" s="13" t="e">
        <f t="shared" si="10"/>
        <v>#DIV/0!</v>
      </c>
      <c r="K101" s="13" t="e">
        <f t="shared" si="11"/>
        <v>#DIV/0!</v>
      </c>
      <c r="L101" s="14" t="e">
        <f>VLOOKUP(B101,'Tableau 6'!$A$2:$P$377,16,FALSE)</f>
        <v>#N/A</v>
      </c>
      <c r="M101" s="19" t="str">
        <f t="shared" si="12"/>
        <v/>
      </c>
      <c r="N101" s="19" t="str">
        <f t="shared" si="13"/>
        <v/>
      </c>
      <c r="O101" s="20" t="e">
        <f>HLOOKUP($Q$1,'Tableau 6'!$A$2:$P$377,B101,FALSE)</f>
        <v>#REF!</v>
      </c>
      <c r="P101" s="19" t="str">
        <f t="shared" si="14"/>
        <v/>
      </c>
      <c r="Q101" s="19" t="str">
        <f t="shared" si="15"/>
        <v/>
      </c>
    </row>
    <row r="102" spans="1:17" s="50" customFormat="1" ht="14.25" customHeight="1" x14ac:dyDescent="0.35">
      <c r="A102" s="52" t="str">
        <f>IF('Values-Valeurs'!A99="","",'Values-Valeurs'!A99)</f>
        <v/>
      </c>
      <c r="B102" s="49" t="e">
        <f>VLOOKUP(A102,Variables!$A:$D,2,FALSE)</f>
        <v>#N/A</v>
      </c>
      <c r="C102" s="59" t="e">
        <f>VLOOKUP(A102,Variables!$A:$D,4,FALSE)</f>
        <v>#N/A</v>
      </c>
      <c r="D102" s="15">
        <f>'Values-Valeurs'!B99</f>
        <v>0</v>
      </c>
      <c r="E102" s="15">
        <f>'Values-Valeurs'!C99</f>
        <v>0</v>
      </c>
      <c r="F102" s="15">
        <f>'Values-Valeurs'!D99</f>
        <v>0</v>
      </c>
      <c r="G102" s="15">
        <f>'Values-Valeurs'!E99</f>
        <v>0</v>
      </c>
      <c r="H102" s="12">
        <f t="shared" si="8"/>
        <v>0</v>
      </c>
      <c r="I102" s="12">
        <f t="shared" si="9"/>
        <v>0</v>
      </c>
      <c r="J102" s="13" t="e">
        <f t="shared" si="10"/>
        <v>#DIV/0!</v>
      </c>
      <c r="K102" s="13" t="e">
        <f t="shared" si="11"/>
        <v>#DIV/0!</v>
      </c>
      <c r="L102" s="14" t="e">
        <f>VLOOKUP(B102,'Tableau 6'!$A$2:$P$377,16,FALSE)</f>
        <v>#N/A</v>
      </c>
      <c r="M102" s="19" t="str">
        <f t="shared" si="12"/>
        <v/>
      </c>
      <c r="N102" s="19" t="str">
        <f t="shared" si="13"/>
        <v/>
      </c>
      <c r="O102" s="20" t="e">
        <f>HLOOKUP($Q$1,'Tableau 6'!$A$2:$P$377,B102,FALSE)</f>
        <v>#REF!</v>
      </c>
      <c r="P102" s="19" t="str">
        <f t="shared" si="14"/>
        <v/>
      </c>
      <c r="Q102" s="19" t="str">
        <f t="shared" si="15"/>
        <v/>
      </c>
    </row>
    <row r="103" spans="1:17" s="50" customFormat="1" ht="14.25" customHeight="1" x14ac:dyDescent="0.35">
      <c r="A103" s="52" t="str">
        <f>IF('Values-Valeurs'!A100="","",'Values-Valeurs'!A100)</f>
        <v/>
      </c>
      <c r="B103" s="49" t="e">
        <f>VLOOKUP(A103,Variables!$A:$D,2,FALSE)</f>
        <v>#N/A</v>
      </c>
      <c r="C103" s="59" t="e">
        <f>VLOOKUP(A103,Variables!$A:$D,4,FALSE)</f>
        <v>#N/A</v>
      </c>
      <c r="D103" s="15">
        <f>'Values-Valeurs'!B100</f>
        <v>0</v>
      </c>
      <c r="E103" s="15">
        <f>'Values-Valeurs'!C100</f>
        <v>0</v>
      </c>
      <c r="F103" s="15">
        <f>'Values-Valeurs'!D100</f>
        <v>0</v>
      </c>
      <c r="G103" s="15">
        <f>'Values-Valeurs'!E100</f>
        <v>0</v>
      </c>
      <c r="H103" s="12">
        <f t="shared" si="8"/>
        <v>0</v>
      </c>
      <c r="I103" s="12">
        <f t="shared" si="9"/>
        <v>0</v>
      </c>
      <c r="J103" s="13" t="e">
        <f t="shared" si="10"/>
        <v>#DIV/0!</v>
      </c>
      <c r="K103" s="13" t="e">
        <f t="shared" si="11"/>
        <v>#DIV/0!</v>
      </c>
      <c r="L103" s="14" t="e">
        <f>VLOOKUP(B103,'Tableau 6'!$A$2:$P$377,16,FALSE)</f>
        <v>#N/A</v>
      </c>
      <c r="M103" s="19" t="str">
        <f t="shared" si="12"/>
        <v/>
      </c>
      <c r="N103" s="19" t="str">
        <f t="shared" si="13"/>
        <v/>
      </c>
      <c r="O103" s="20" t="e">
        <f>HLOOKUP($Q$1,'Tableau 6'!$A$2:$P$377,B103,FALSE)</f>
        <v>#REF!</v>
      </c>
      <c r="P103" s="19" t="str">
        <f t="shared" si="14"/>
        <v/>
      </c>
      <c r="Q103" s="19" t="str">
        <f t="shared" si="15"/>
        <v/>
      </c>
    </row>
    <row r="104" spans="1:17" s="50" customFormat="1" ht="14.25" customHeight="1" x14ac:dyDescent="0.35">
      <c r="A104" s="52" t="str">
        <f>IF('Values-Valeurs'!A101="","",'Values-Valeurs'!A101)</f>
        <v/>
      </c>
      <c r="B104" s="49" t="e">
        <f>VLOOKUP(A104,Variables!$A:$D,2,FALSE)</f>
        <v>#N/A</v>
      </c>
      <c r="C104" s="59" t="e">
        <f>VLOOKUP(A104,Variables!$A:$D,4,FALSE)</f>
        <v>#N/A</v>
      </c>
      <c r="D104" s="15">
        <f>'Values-Valeurs'!B101</f>
        <v>0</v>
      </c>
      <c r="E104" s="15">
        <f>'Values-Valeurs'!C101</f>
        <v>0</v>
      </c>
      <c r="F104" s="15">
        <f>'Values-Valeurs'!D101</f>
        <v>0</v>
      </c>
      <c r="G104" s="15">
        <f>'Values-Valeurs'!E101</f>
        <v>0</v>
      </c>
      <c r="H104" s="12">
        <f t="shared" si="8"/>
        <v>0</v>
      </c>
      <c r="I104" s="12">
        <f t="shared" si="9"/>
        <v>0</v>
      </c>
      <c r="J104" s="13" t="e">
        <f t="shared" si="10"/>
        <v>#DIV/0!</v>
      </c>
      <c r="K104" s="13" t="e">
        <f t="shared" si="11"/>
        <v>#DIV/0!</v>
      </c>
      <c r="L104" s="14" t="e">
        <f>VLOOKUP(B104,'Tableau 6'!$A$2:$P$377,16,FALSE)</f>
        <v>#N/A</v>
      </c>
      <c r="M104" s="19" t="str">
        <f t="shared" si="12"/>
        <v/>
      </c>
      <c r="N104" s="19" t="str">
        <f t="shared" si="13"/>
        <v/>
      </c>
      <c r="O104" s="20" t="e">
        <f>HLOOKUP($Q$1,'Tableau 6'!$A$2:$P$377,B104,FALSE)</f>
        <v>#REF!</v>
      </c>
      <c r="P104" s="19" t="str">
        <f t="shared" si="14"/>
        <v/>
      </c>
      <c r="Q104" s="19" t="str">
        <f t="shared" si="15"/>
        <v/>
      </c>
    </row>
    <row r="105" spans="1:17" s="50" customFormat="1" ht="14.25" customHeight="1" x14ac:dyDescent="0.35">
      <c r="A105" s="52" t="str">
        <f>IF('Values-Valeurs'!A102="","",'Values-Valeurs'!A102)</f>
        <v/>
      </c>
      <c r="B105" s="49" t="e">
        <f>VLOOKUP(A105,Variables!$A:$D,2,FALSE)</f>
        <v>#N/A</v>
      </c>
      <c r="C105" s="59" t="e">
        <f>VLOOKUP(A105,Variables!$A:$D,4,FALSE)</f>
        <v>#N/A</v>
      </c>
      <c r="D105" s="15">
        <f>'Values-Valeurs'!B102</f>
        <v>0</v>
      </c>
      <c r="E105" s="15">
        <f>'Values-Valeurs'!C102</f>
        <v>0</v>
      </c>
      <c r="F105" s="15">
        <f>'Values-Valeurs'!D102</f>
        <v>0</v>
      </c>
      <c r="G105" s="15">
        <f>'Values-Valeurs'!E102</f>
        <v>0</v>
      </c>
      <c r="H105" s="12">
        <f t="shared" si="8"/>
        <v>0</v>
      </c>
      <c r="I105" s="12">
        <f t="shared" si="9"/>
        <v>0</v>
      </c>
      <c r="J105" s="13" t="e">
        <f t="shared" si="10"/>
        <v>#DIV/0!</v>
      </c>
      <c r="K105" s="13" t="e">
        <f t="shared" si="11"/>
        <v>#DIV/0!</v>
      </c>
      <c r="L105" s="14" t="e">
        <f>VLOOKUP(B105,'Tableau 6'!$A$2:$P$377,16,FALSE)</f>
        <v>#N/A</v>
      </c>
      <c r="M105" s="19" t="str">
        <f t="shared" si="12"/>
        <v/>
      </c>
      <c r="N105" s="19" t="str">
        <f t="shared" si="13"/>
        <v/>
      </c>
      <c r="O105" s="20" t="e">
        <f>HLOOKUP($Q$1,'Tableau 6'!$A$2:$P$377,B105,FALSE)</f>
        <v>#REF!</v>
      </c>
      <c r="P105" s="19" t="str">
        <f t="shared" si="14"/>
        <v/>
      </c>
      <c r="Q105" s="19" t="str">
        <f t="shared" si="15"/>
        <v/>
      </c>
    </row>
    <row r="106" spans="1:17" s="50" customFormat="1" ht="14.25" customHeight="1" x14ac:dyDescent="0.35">
      <c r="A106" s="52" t="str">
        <f>IF('Values-Valeurs'!A103="","",'Values-Valeurs'!A103)</f>
        <v/>
      </c>
      <c r="B106" s="49" t="e">
        <f>VLOOKUP(A106,Variables!$A:$D,2,FALSE)</f>
        <v>#N/A</v>
      </c>
      <c r="C106" s="59" t="e">
        <f>VLOOKUP(A106,Variables!$A:$D,4,FALSE)</f>
        <v>#N/A</v>
      </c>
      <c r="D106" s="15">
        <f>'Values-Valeurs'!B103</f>
        <v>0</v>
      </c>
      <c r="E106" s="15">
        <f>'Values-Valeurs'!C103</f>
        <v>0</v>
      </c>
      <c r="F106" s="15">
        <f>'Values-Valeurs'!D103</f>
        <v>0</v>
      </c>
      <c r="G106" s="15">
        <f>'Values-Valeurs'!E103</f>
        <v>0</v>
      </c>
      <c r="H106" s="12">
        <f t="shared" si="8"/>
        <v>0</v>
      </c>
      <c r="I106" s="12">
        <f t="shared" si="9"/>
        <v>0</v>
      </c>
      <c r="J106" s="13" t="e">
        <f t="shared" si="10"/>
        <v>#DIV/0!</v>
      </c>
      <c r="K106" s="13" t="e">
        <f t="shared" si="11"/>
        <v>#DIV/0!</v>
      </c>
      <c r="L106" s="14" t="e">
        <f>VLOOKUP(B106,'Tableau 6'!$A$2:$P$377,16,FALSE)</f>
        <v>#N/A</v>
      </c>
      <c r="M106" s="19" t="str">
        <f t="shared" si="12"/>
        <v/>
      </c>
      <c r="N106" s="19" t="str">
        <f t="shared" si="13"/>
        <v/>
      </c>
      <c r="O106" s="20" t="e">
        <f>HLOOKUP($Q$1,'Tableau 6'!$A$2:$P$377,B106,FALSE)</f>
        <v>#REF!</v>
      </c>
      <c r="P106" s="19" t="str">
        <f t="shared" si="14"/>
        <v/>
      </c>
      <c r="Q106" s="19" t="str">
        <f t="shared" si="15"/>
        <v/>
      </c>
    </row>
    <row r="107" spans="1:17" s="50" customFormat="1" ht="14.25" customHeight="1" x14ac:dyDescent="0.35">
      <c r="A107" s="52" t="str">
        <f>IF('Values-Valeurs'!A104="","",'Values-Valeurs'!A104)</f>
        <v/>
      </c>
      <c r="B107" s="49" t="e">
        <f>VLOOKUP(A107,Variables!$A:$D,2,FALSE)</f>
        <v>#N/A</v>
      </c>
      <c r="C107" s="59" t="e">
        <f>VLOOKUP(A107,Variables!$A:$D,4,FALSE)</f>
        <v>#N/A</v>
      </c>
      <c r="D107" s="15">
        <f>'Values-Valeurs'!B104</f>
        <v>0</v>
      </c>
      <c r="E107" s="15">
        <f>'Values-Valeurs'!C104</f>
        <v>0</v>
      </c>
      <c r="F107" s="15">
        <f>'Values-Valeurs'!D104</f>
        <v>0</v>
      </c>
      <c r="G107" s="15">
        <f>'Values-Valeurs'!E104</f>
        <v>0</v>
      </c>
      <c r="H107" s="12">
        <f t="shared" si="8"/>
        <v>0</v>
      </c>
      <c r="I107" s="12">
        <f t="shared" si="9"/>
        <v>0</v>
      </c>
      <c r="J107" s="13" t="e">
        <f t="shared" si="10"/>
        <v>#DIV/0!</v>
      </c>
      <c r="K107" s="13" t="e">
        <f t="shared" si="11"/>
        <v>#DIV/0!</v>
      </c>
      <c r="L107" s="14" t="e">
        <f>VLOOKUP(B107,'Tableau 6'!$A$2:$P$377,16,FALSE)</f>
        <v>#N/A</v>
      </c>
      <c r="M107" s="19" t="str">
        <f t="shared" si="12"/>
        <v/>
      </c>
      <c r="N107" s="19" t="str">
        <f t="shared" si="13"/>
        <v/>
      </c>
      <c r="O107" s="20" t="e">
        <f>HLOOKUP($Q$1,'Tableau 6'!$A$2:$P$377,B107,FALSE)</f>
        <v>#REF!</v>
      </c>
      <c r="P107" s="19" t="str">
        <f t="shared" si="14"/>
        <v/>
      </c>
      <c r="Q107" s="19" t="str">
        <f t="shared" si="15"/>
        <v/>
      </c>
    </row>
    <row r="108" spans="1:17" s="50" customFormat="1" ht="14.25" customHeight="1" x14ac:dyDescent="0.35">
      <c r="A108" s="52" t="str">
        <f>IF('Values-Valeurs'!A105="","",'Values-Valeurs'!A105)</f>
        <v/>
      </c>
      <c r="B108" s="49" t="e">
        <f>VLOOKUP(A108,Variables!$A:$D,2,FALSE)</f>
        <v>#N/A</v>
      </c>
      <c r="C108" s="59" t="e">
        <f>VLOOKUP(A108,Variables!$A:$D,4,FALSE)</f>
        <v>#N/A</v>
      </c>
      <c r="D108" s="15">
        <f>'Values-Valeurs'!B105</f>
        <v>0</v>
      </c>
      <c r="E108" s="15">
        <f>'Values-Valeurs'!C105</f>
        <v>0</v>
      </c>
      <c r="F108" s="15">
        <f>'Values-Valeurs'!D105</f>
        <v>0</v>
      </c>
      <c r="G108" s="15">
        <f>'Values-Valeurs'!E105</f>
        <v>0</v>
      </c>
      <c r="H108" s="12">
        <f t="shared" si="8"/>
        <v>0</v>
      </c>
      <c r="I108" s="12">
        <f t="shared" si="9"/>
        <v>0</v>
      </c>
      <c r="J108" s="13" t="e">
        <f t="shared" si="10"/>
        <v>#DIV/0!</v>
      </c>
      <c r="K108" s="13" t="e">
        <f t="shared" si="11"/>
        <v>#DIV/0!</v>
      </c>
      <c r="L108" s="14" t="e">
        <f>VLOOKUP(B108,'Tableau 6'!$A$2:$P$377,16,FALSE)</f>
        <v>#N/A</v>
      </c>
      <c r="M108" s="19" t="str">
        <f t="shared" si="12"/>
        <v/>
      </c>
      <c r="N108" s="19" t="str">
        <f t="shared" si="13"/>
        <v/>
      </c>
      <c r="O108" s="20" t="e">
        <f>HLOOKUP($Q$1,'Tableau 6'!$A$2:$P$377,B108,FALSE)</f>
        <v>#REF!</v>
      </c>
      <c r="P108" s="19" t="str">
        <f t="shared" si="14"/>
        <v/>
      </c>
      <c r="Q108" s="19" t="str">
        <f t="shared" si="15"/>
        <v/>
      </c>
    </row>
    <row r="109" spans="1:17" s="50" customFormat="1" ht="14.25" customHeight="1" x14ac:dyDescent="0.35">
      <c r="A109" s="52" t="str">
        <f>IF('Values-Valeurs'!A106="","",'Values-Valeurs'!A106)</f>
        <v/>
      </c>
      <c r="B109" s="49" t="e">
        <f>VLOOKUP(A109,Variables!$A:$D,2,FALSE)</f>
        <v>#N/A</v>
      </c>
      <c r="C109" s="59" t="e">
        <f>VLOOKUP(A109,Variables!$A:$D,4,FALSE)</f>
        <v>#N/A</v>
      </c>
      <c r="D109" s="15">
        <f>'Values-Valeurs'!B106</f>
        <v>0</v>
      </c>
      <c r="E109" s="15">
        <f>'Values-Valeurs'!C106</f>
        <v>0</v>
      </c>
      <c r="F109" s="15">
        <f>'Values-Valeurs'!D106</f>
        <v>0</v>
      </c>
      <c r="G109" s="15">
        <f>'Values-Valeurs'!E106</f>
        <v>0</v>
      </c>
      <c r="H109" s="12">
        <f t="shared" si="8"/>
        <v>0</v>
      </c>
      <c r="I109" s="12">
        <f t="shared" si="9"/>
        <v>0</v>
      </c>
      <c r="J109" s="13" t="e">
        <f t="shared" si="10"/>
        <v>#DIV/0!</v>
      </c>
      <c r="K109" s="13" t="e">
        <f t="shared" si="11"/>
        <v>#DIV/0!</v>
      </c>
      <c r="L109" s="14" t="e">
        <f>VLOOKUP(B109,'Tableau 6'!$A$2:$P$377,16,FALSE)</f>
        <v>#N/A</v>
      </c>
      <c r="M109" s="19" t="str">
        <f t="shared" si="12"/>
        <v/>
      </c>
      <c r="N109" s="19" t="str">
        <f t="shared" si="13"/>
        <v/>
      </c>
      <c r="O109" s="20" t="e">
        <f>HLOOKUP($Q$1,'Tableau 6'!$A$2:$P$377,B109,FALSE)</f>
        <v>#REF!</v>
      </c>
      <c r="P109" s="19" t="str">
        <f t="shared" si="14"/>
        <v/>
      </c>
      <c r="Q109" s="19" t="str">
        <f t="shared" si="15"/>
        <v/>
      </c>
    </row>
    <row r="110" spans="1:17" s="50" customFormat="1" ht="14.25" customHeight="1" x14ac:dyDescent="0.35">
      <c r="A110" s="52" t="str">
        <f>IF('Values-Valeurs'!A107="","",'Values-Valeurs'!A107)</f>
        <v/>
      </c>
      <c r="B110" s="49" t="e">
        <f>VLOOKUP(A110,Variables!$A:$D,2,FALSE)</f>
        <v>#N/A</v>
      </c>
      <c r="C110" s="59" t="e">
        <f>VLOOKUP(A110,Variables!$A:$D,4,FALSE)</f>
        <v>#N/A</v>
      </c>
      <c r="D110" s="15">
        <f>'Values-Valeurs'!B107</f>
        <v>0</v>
      </c>
      <c r="E110" s="15">
        <f>'Values-Valeurs'!C107</f>
        <v>0</v>
      </c>
      <c r="F110" s="15">
        <f>'Values-Valeurs'!D107</f>
        <v>0</v>
      </c>
      <c r="G110" s="15">
        <f>'Values-Valeurs'!E107</f>
        <v>0</v>
      </c>
      <c r="H110" s="12">
        <f t="shared" si="8"/>
        <v>0</v>
      </c>
      <c r="I110" s="12">
        <f t="shared" si="9"/>
        <v>0</v>
      </c>
      <c r="J110" s="13" t="e">
        <f t="shared" si="10"/>
        <v>#DIV/0!</v>
      </c>
      <c r="K110" s="13" t="e">
        <f t="shared" si="11"/>
        <v>#DIV/0!</v>
      </c>
      <c r="L110" s="14" t="e">
        <f>VLOOKUP(B110,'Tableau 6'!$A$2:$P$377,16,FALSE)</f>
        <v>#N/A</v>
      </c>
      <c r="M110" s="19" t="str">
        <f t="shared" si="12"/>
        <v/>
      </c>
      <c r="N110" s="19" t="str">
        <f t="shared" si="13"/>
        <v/>
      </c>
      <c r="O110" s="20" t="e">
        <f>HLOOKUP($Q$1,'Tableau 6'!$A$2:$P$377,B110,FALSE)</f>
        <v>#REF!</v>
      </c>
      <c r="P110" s="19" t="str">
        <f t="shared" si="14"/>
        <v/>
      </c>
      <c r="Q110" s="19" t="str">
        <f t="shared" si="15"/>
        <v/>
      </c>
    </row>
    <row r="111" spans="1:17" s="50" customFormat="1" ht="14.25" customHeight="1" x14ac:dyDescent="0.35">
      <c r="A111" s="52" t="str">
        <f>IF('Values-Valeurs'!A108="","",'Values-Valeurs'!A108)</f>
        <v/>
      </c>
      <c r="B111" s="49" t="e">
        <f>VLOOKUP(A111,Variables!$A:$D,2,FALSE)</f>
        <v>#N/A</v>
      </c>
      <c r="C111" s="59" t="e">
        <f>VLOOKUP(A111,Variables!$A:$D,4,FALSE)</f>
        <v>#N/A</v>
      </c>
      <c r="D111" s="15">
        <f>'Values-Valeurs'!B108</f>
        <v>0</v>
      </c>
      <c r="E111" s="15">
        <f>'Values-Valeurs'!C108</f>
        <v>0</v>
      </c>
      <c r="F111" s="15">
        <f>'Values-Valeurs'!D108</f>
        <v>0</v>
      </c>
      <c r="G111" s="15">
        <f>'Values-Valeurs'!E108</f>
        <v>0</v>
      </c>
      <c r="H111" s="12">
        <f t="shared" si="8"/>
        <v>0</v>
      </c>
      <c r="I111" s="12">
        <f t="shared" si="9"/>
        <v>0</v>
      </c>
      <c r="J111" s="13" t="e">
        <f t="shared" si="10"/>
        <v>#DIV/0!</v>
      </c>
      <c r="K111" s="13" t="e">
        <f t="shared" si="11"/>
        <v>#DIV/0!</v>
      </c>
      <c r="L111" s="14" t="e">
        <f>VLOOKUP(B111,'Tableau 6'!$A$2:$P$377,16,FALSE)</f>
        <v>#N/A</v>
      </c>
      <c r="M111" s="19" t="str">
        <f t="shared" si="12"/>
        <v/>
      </c>
      <c r="N111" s="19" t="str">
        <f t="shared" si="13"/>
        <v/>
      </c>
      <c r="O111" s="20" t="e">
        <f>HLOOKUP($Q$1,'Tableau 6'!$A$2:$P$377,B111,FALSE)</f>
        <v>#REF!</v>
      </c>
      <c r="P111" s="19" t="str">
        <f t="shared" si="14"/>
        <v/>
      </c>
      <c r="Q111" s="19" t="str">
        <f t="shared" si="15"/>
        <v/>
      </c>
    </row>
    <row r="112" spans="1:17" s="50" customFormat="1" ht="14.25" customHeight="1" x14ac:dyDescent="0.35">
      <c r="A112" s="52" t="str">
        <f>IF('Values-Valeurs'!A109="","",'Values-Valeurs'!A109)</f>
        <v/>
      </c>
      <c r="B112" s="49" t="e">
        <f>VLOOKUP(A112,Variables!$A:$D,2,FALSE)</f>
        <v>#N/A</v>
      </c>
      <c r="C112" s="59" t="e">
        <f>VLOOKUP(A112,Variables!$A:$D,4,FALSE)</f>
        <v>#N/A</v>
      </c>
      <c r="D112" s="15">
        <f>'Values-Valeurs'!B109</f>
        <v>0</v>
      </c>
      <c r="E112" s="15">
        <f>'Values-Valeurs'!C109</f>
        <v>0</v>
      </c>
      <c r="F112" s="15">
        <f>'Values-Valeurs'!D109</f>
        <v>0</v>
      </c>
      <c r="G112" s="15">
        <f>'Values-Valeurs'!E109</f>
        <v>0</v>
      </c>
      <c r="H112" s="12">
        <f t="shared" si="8"/>
        <v>0</v>
      </c>
      <c r="I112" s="12">
        <f t="shared" si="9"/>
        <v>0</v>
      </c>
      <c r="J112" s="13" t="e">
        <f t="shared" si="10"/>
        <v>#DIV/0!</v>
      </c>
      <c r="K112" s="13" t="e">
        <f t="shared" si="11"/>
        <v>#DIV/0!</v>
      </c>
      <c r="L112" s="14" t="e">
        <f>VLOOKUP(B112,'Tableau 6'!$A$2:$P$377,16,FALSE)</f>
        <v>#N/A</v>
      </c>
      <c r="M112" s="19" t="str">
        <f t="shared" si="12"/>
        <v/>
      </c>
      <c r="N112" s="19" t="str">
        <f t="shared" si="13"/>
        <v/>
      </c>
      <c r="O112" s="20" t="e">
        <f>HLOOKUP($Q$1,'Tableau 6'!$A$2:$P$377,B112,FALSE)</f>
        <v>#REF!</v>
      </c>
      <c r="P112" s="19" t="str">
        <f t="shared" si="14"/>
        <v/>
      </c>
      <c r="Q112" s="19" t="str">
        <f t="shared" si="15"/>
        <v/>
      </c>
    </row>
    <row r="113" spans="1:17" s="50" customFormat="1" ht="14.25" customHeight="1" x14ac:dyDescent="0.35">
      <c r="A113" s="52" t="str">
        <f>IF('Values-Valeurs'!A110="","",'Values-Valeurs'!A110)</f>
        <v/>
      </c>
      <c r="B113" s="49" t="e">
        <f>VLOOKUP(A113,Variables!$A:$D,2,FALSE)</f>
        <v>#N/A</v>
      </c>
      <c r="C113" s="59" t="e">
        <f>VLOOKUP(A113,Variables!$A:$D,4,FALSE)</f>
        <v>#N/A</v>
      </c>
      <c r="D113" s="15">
        <f>'Values-Valeurs'!B110</f>
        <v>0</v>
      </c>
      <c r="E113" s="15">
        <f>'Values-Valeurs'!C110</f>
        <v>0</v>
      </c>
      <c r="F113" s="15">
        <f>'Values-Valeurs'!D110</f>
        <v>0</v>
      </c>
      <c r="G113" s="15">
        <f>'Values-Valeurs'!E110</f>
        <v>0</v>
      </c>
      <c r="H113" s="12">
        <f t="shared" si="8"/>
        <v>0</v>
      </c>
      <c r="I113" s="12">
        <f t="shared" si="9"/>
        <v>0</v>
      </c>
      <c r="J113" s="13" t="e">
        <f t="shared" si="10"/>
        <v>#DIV/0!</v>
      </c>
      <c r="K113" s="13" t="e">
        <f t="shared" si="11"/>
        <v>#DIV/0!</v>
      </c>
      <c r="L113" s="14" t="e">
        <f>VLOOKUP(B113,'Tableau 6'!$A$2:$P$377,16,FALSE)</f>
        <v>#N/A</v>
      </c>
      <c r="M113" s="19" t="str">
        <f t="shared" si="12"/>
        <v/>
      </c>
      <c r="N113" s="19" t="str">
        <f t="shared" si="13"/>
        <v/>
      </c>
      <c r="O113" s="20" t="e">
        <f>HLOOKUP($Q$1,'Tableau 6'!$A$2:$P$377,B113,FALSE)</f>
        <v>#REF!</v>
      </c>
      <c r="P113" s="19" t="str">
        <f t="shared" si="14"/>
        <v/>
      </c>
      <c r="Q113" s="19" t="str">
        <f t="shared" si="15"/>
        <v/>
      </c>
    </row>
    <row r="114" spans="1:17" s="50" customFormat="1" ht="14.25" customHeight="1" x14ac:dyDescent="0.35">
      <c r="A114" s="52" t="str">
        <f>IF('Values-Valeurs'!A111="","",'Values-Valeurs'!A111)</f>
        <v/>
      </c>
      <c r="B114" s="49" t="e">
        <f>VLOOKUP(A114,Variables!$A:$D,2,FALSE)</f>
        <v>#N/A</v>
      </c>
      <c r="C114" s="59" t="e">
        <f>VLOOKUP(A114,Variables!$A:$D,4,FALSE)</f>
        <v>#N/A</v>
      </c>
      <c r="D114" s="15">
        <f>'Values-Valeurs'!B111</f>
        <v>0</v>
      </c>
      <c r="E114" s="15">
        <f>'Values-Valeurs'!C111</f>
        <v>0</v>
      </c>
      <c r="F114" s="15">
        <f>'Values-Valeurs'!D111</f>
        <v>0</v>
      </c>
      <c r="G114" s="15">
        <f>'Values-Valeurs'!E111</f>
        <v>0</v>
      </c>
      <c r="H114" s="12">
        <f t="shared" si="8"/>
        <v>0</v>
      </c>
      <c r="I114" s="12">
        <f t="shared" si="9"/>
        <v>0</v>
      </c>
      <c r="J114" s="13" t="e">
        <f t="shared" si="10"/>
        <v>#DIV/0!</v>
      </c>
      <c r="K114" s="13" t="e">
        <f t="shared" si="11"/>
        <v>#DIV/0!</v>
      </c>
      <c r="L114" s="14" t="e">
        <f>VLOOKUP(B114,'Tableau 6'!$A$2:$P$377,16,FALSE)</f>
        <v>#N/A</v>
      </c>
      <c r="M114" s="19" t="str">
        <f t="shared" si="12"/>
        <v/>
      </c>
      <c r="N114" s="19" t="str">
        <f t="shared" si="13"/>
        <v/>
      </c>
      <c r="O114" s="20" t="e">
        <f>HLOOKUP($Q$1,'Tableau 6'!$A$2:$P$377,B114,FALSE)</f>
        <v>#REF!</v>
      </c>
      <c r="P114" s="19" t="str">
        <f t="shared" si="14"/>
        <v/>
      </c>
      <c r="Q114" s="19" t="str">
        <f t="shared" si="15"/>
        <v/>
      </c>
    </row>
    <row r="115" spans="1:17" s="50" customFormat="1" ht="14.25" customHeight="1" x14ac:dyDescent="0.35">
      <c r="A115" s="52" t="str">
        <f>IF('Values-Valeurs'!A112="","",'Values-Valeurs'!A112)</f>
        <v/>
      </c>
      <c r="B115" s="49" t="e">
        <f>VLOOKUP(A115,Variables!$A:$D,2,FALSE)</f>
        <v>#N/A</v>
      </c>
      <c r="C115" s="59" t="e">
        <f>VLOOKUP(A115,Variables!$A:$D,4,FALSE)</f>
        <v>#N/A</v>
      </c>
      <c r="D115" s="15">
        <f>'Values-Valeurs'!B112</f>
        <v>0</v>
      </c>
      <c r="E115" s="15">
        <f>'Values-Valeurs'!C112</f>
        <v>0</v>
      </c>
      <c r="F115" s="15">
        <f>'Values-Valeurs'!D112</f>
        <v>0</v>
      </c>
      <c r="G115" s="15">
        <f>'Values-Valeurs'!E112</f>
        <v>0</v>
      </c>
      <c r="H115" s="12">
        <f t="shared" si="8"/>
        <v>0</v>
      </c>
      <c r="I115" s="12">
        <f t="shared" si="9"/>
        <v>0</v>
      </c>
      <c r="J115" s="13" t="e">
        <f t="shared" si="10"/>
        <v>#DIV/0!</v>
      </c>
      <c r="K115" s="13" t="e">
        <f t="shared" si="11"/>
        <v>#DIV/0!</v>
      </c>
      <c r="L115" s="14" t="e">
        <f>VLOOKUP(B115,'Tableau 6'!$A$2:$P$377,16,FALSE)</f>
        <v>#N/A</v>
      </c>
      <c r="M115" s="19" t="str">
        <f t="shared" si="12"/>
        <v/>
      </c>
      <c r="N115" s="19" t="str">
        <f t="shared" si="13"/>
        <v/>
      </c>
      <c r="O115" s="20" t="e">
        <f>HLOOKUP($Q$1,'Tableau 6'!$A$2:$P$377,B115,FALSE)</f>
        <v>#REF!</v>
      </c>
      <c r="P115" s="19" t="str">
        <f t="shared" si="14"/>
        <v/>
      </c>
      <c r="Q115" s="19" t="str">
        <f t="shared" si="15"/>
        <v/>
      </c>
    </row>
    <row r="116" spans="1:17" s="50" customFormat="1" ht="14.25" customHeight="1" x14ac:dyDescent="0.35">
      <c r="A116" s="52" t="str">
        <f>IF('Values-Valeurs'!A113="","",'Values-Valeurs'!A113)</f>
        <v/>
      </c>
      <c r="B116" s="49" t="e">
        <f>VLOOKUP(A116,Variables!$A:$D,2,FALSE)</f>
        <v>#N/A</v>
      </c>
      <c r="C116" s="59" t="e">
        <f>VLOOKUP(A116,Variables!$A:$D,4,FALSE)</f>
        <v>#N/A</v>
      </c>
      <c r="D116" s="15">
        <f>'Values-Valeurs'!B113</f>
        <v>0</v>
      </c>
      <c r="E116" s="15">
        <f>'Values-Valeurs'!C113</f>
        <v>0</v>
      </c>
      <c r="F116" s="15">
        <f>'Values-Valeurs'!D113</f>
        <v>0</v>
      </c>
      <c r="G116" s="15">
        <f>'Values-Valeurs'!E113</f>
        <v>0</v>
      </c>
      <c r="H116" s="12">
        <f t="shared" si="8"/>
        <v>0</v>
      </c>
      <c r="I116" s="12">
        <f t="shared" si="9"/>
        <v>0</v>
      </c>
      <c r="J116" s="13" t="e">
        <f t="shared" si="10"/>
        <v>#DIV/0!</v>
      </c>
      <c r="K116" s="13" t="e">
        <f t="shared" si="11"/>
        <v>#DIV/0!</v>
      </c>
      <c r="L116" s="14" t="e">
        <f>VLOOKUP(B116,'Tableau 6'!$A$2:$P$377,16,FALSE)</f>
        <v>#N/A</v>
      </c>
      <c r="M116" s="19" t="str">
        <f t="shared" si="12"/>
        <v/>
      </c>
      <c r="N116" s="19" t="str">
        <f t="shared" si="13"/>
        <v/>
      </c>
      <c r="O116" s="20" t="e">
        <f>HLOOKUP($Q$1,'Tableau 6'!$A$2:$P$377,B116,FALSE)</f>
        <v>#REF!</v>
      </c>
      <c r="P116" s="19" t="str">
        <f t="shared" si="14"/>
        <v/>
      </c>
      <c r="Q116" s="19" t="str">
        <f t="shared" si="15"/>
        <v/>
      </c>
    </row>
    <row r="117" spans="1:17" s="50" customFormat="1" ht="14.25" customHeight="1" x14ac:dyDescent="0.35">
      <c r="A117" s="52" t="str">
        <f>IF('Values-Valeurs'!A114="","",'Values-Valeurs'!A114)</f>
        <v/>
      </c>
      <c r="B117" s="49" t="e">
        <f>VLOOKUP(A117,Variables!$A:$D,2,FALSE)</f>
        <v>#N/A</v>
      </c>
      <c r="C117" s="59" t="e">
        <f>VLOOKUP(A117,Variables!$A:$D,4,FALSE)</f>
        <v>#N/A</v>
      </c>
      <c r="D117" s="15">
        <f>'Values-Valeurs'!B114</f>
        <v>0</v>
      </c>
      <c r="E117" s="15">
        <f>'Values-Valeurs'!C114</f>
        <v>0</v>
      </c>
      <c r="F117" s="15">
        <f>'Values-Valeurs'!D114</f>
        <v>0</v>
      </c>
      <c r="G117" s="15">
        <f>'Values-Valeurs'!E114</f>
        <v>0</v>
      </c>
      <c r="H117" s="12">
        <f t="shared" si="8"/>
        <v>0</v>
      </c>
      <c r="I117" s="12">
        <f t="shared" si="9"/>
        <v>0</v>
      </c>
      <c r="J117" s="13" t="e">
        <f t="shared" si="10"/>
        <v>#DIV/0!</v>
      </c>
      <c r="K117" s="13" t="e">
        <f t="shared" si="11"/>
        <v>#DIV/0!</v>
      </c>
      <c r="L117" s="14" t="e">
        <f>VLOOKUP(B117,'Tableau 6'!$A$2:$P$377,16,FALSE)</f>
        <v>#N/A</v>
      </c>
      <c r="M117" s="19" t="str">
        <f t="shared" si="12"/>
        <v/>
      </c>
      <c r="N117" s="19" t="str">
        <f t="shared" si="13"/>
        <v/>
      </c>
      <c r="O117" s="20" t="e">
        <f>HLOOKUP($Q$1,'Tableau 6'!$A$2:$P$377,B117,FALSE)</f>
        <v>#REF!</v>
      </c>
      <c r="P117" s="19" t="str">
        <f t="shared" si="14"/>
        <v/>
      </c>
      <c r="Q117" s="19" t="str">
        <f t="shared" si="15"/>
        <v/>
      </c>
    </row>
    <row r="118" spans="1:17" s="50" customFormat="1" ht="14.25" customHeight="1" x14ac:dyDescent="0.35">
      <c r="A118" s="52" t="str">
        <f>IF('Values-Valeurs'!A115="","",'Values-Valeurs'!A115)</f>
        <v/>
      </c>
      <c r="B118" s="49" t="e">
        <f>VLOOKUP(A118,Variables!$A:$D,2,FALSE)</f>
        <v>#N/A</v>
      </c>
      <c r="C118" s="59" t="e">
        <f>VLOOKUP(A118,Variables!$A:$D,4,FALSE)</f>
        <v>#N/A</v>
      </c>
      <c r="D118" s="15">
        <f>'Values-Valeurs'!B115</f>
        <v>0</v>
      </c>
      <c r="E118" s="15">
        <f>'Values-Valeurs'!C115</f>
        <v>0</v>
      </c>
      <c r="F118" s="15">
        <f>'Values-Valeurs'!D115</f>
        <v>0</v>
      </c>
      <c r="G118" s="15">
        <f>'Values-Valeurs'!E115</f>
        <v>0</v>
      </c>
      <c r="H118" s="12">
        <f t="shared" si="8"/>
        <v>0</v>
      </c>
      <c r="I118" s="12">
        <f t="shared" si="9"/>
        <v>0</v>
      </c>
      <c r="J118" s="13" t="e">
        <f t="shared" si="10"/>
        <v>#DIV/0!</v>
      </c>
      <c r="K118" s="13" t="e">
        <f t="shared" si="11"/>
        <v>#DIV/0!</v>
      </c>
      <c r="L118" s="14" t="e">
        <f>VLOOKUP(B118,'Tableau 6'!$A$2:$P$377,16,FALSE)</f>
        <v>#N/A</v>
      </c>
      <c r="M118" s="19" t="str">
        <f t="shared" si="12"/>
        <v/>
      </c>
      <c r="N118" s="19" t="str">
        <f t="shared" si="13"/>
        <v/>
      </c>
      <c r="O118" s="20" t="e">
        <f>HLOOKUP($Q$1,'Tableau 6'!$A$2:$P$377,B118,FALSE)</f>
        <v>#REF!</v>
      </c>
      <c r="P118" s="19" t="str">
        <f t="shared" si="14"/>
        <v/>
      </c>
      <c r="Q118" s="19" t="str">
        <f t="shared" si="15"/>
        <v/>
      </c>
    </row>
    <row r="119" spans="1:17" s="50" customFormat="1" ht="14.25" customHeight="1" x14ac:dyDescent="0.35">
      <c r="A119" s="52" t="str">
        <f>IF('Values-Valeurs'!A116="","",'Values-Valeurs'!A116)</f>
        <v/>
      </c>
      <c r="B119" s="49" t="e">
        <f>VLOOKUP(A119,Variables!$A:$D,2,FALSE)</f>
        <v>#N/A</v>
      </c>
      <c r="C119" s="59" t="e">
        <f>VLOOKUP(A119,Variables!$A:$D,4,FALSE)</f>
        <v>#N/A</v>
      </c>
      <c r="D119" s="15">
        <f>'Values-Valeurs'!B116</f>
        <v>0</v>
      </c>
      <c r="E119" s="15">
        <f>'Values-Valeurs'!C116</f>
        <v>0</v>
      </c>
      <c r="F119" s="15">
        <f>'Values-Valeurs'!D116</f>
        <v>0</v>
      </c>
      <c r="G119" s="15">
        <f>'Values-Valeurs'!E116</f>
        <v>0</v>
      </c>
      <c r="H119" s="12">
        <f t="shared" si="8"/>
        <v>0</v>
      </c>
      <c r="I119" s="12">
        <f t="shared" si="9"/>
        <v>0</v>
      </c>
      <c r="J119" s="13" t="e">
        <f t="shared" si="10"/>
        <v>#DIV/0!</v>
      </c>
      <c r="K119" s="13" t="e">
        <f t="shared" si="11"/>
        <v>#DIV/0!</v>
      </c>
      <c r="L119" s="14" t="e">
        <f>VLOOKUP(B119,'Tableau 6'!$A$2:$P$377,16,FALSE)</f>
        <v>#N/A</v>
      </c>
      <c r="M119" s="19" t="str">
        <f t="shared" si="12"/>
        <v/>
      </c>
      <c r="N119" s="19" t="str">
        <f t="shared" si="13"/>
        <v/>
      </c>
      <c r="O119" s="20" t="e">
        <f>HLOOKUP($Q$1,'Tableau 6'!$A$2:$P$377,B119,FALSE)</f>
        <v>#REF!</v>
      </c>
      <c r="P119" s="19" t="str">
        <f t="shared" si="14"/>
        <v/>
      </c>
      <c r="Q119" s="19" t="str">
        <f t="shared" si="15"/>
        <v/>
      </c>
    </row>
    <row r="120" spans="1:17" s="50" customFormat="1" ht="14.25" customHeight="1" x14ac:dyDescent="0.35">
      <c r="A120" s="52" t="str">
        <f>IF('Values-Valeurs'!A117="","",'Values-Valeurs'!A117)</f>
        <v/>
      </c>
      <c r="B120" s="49" t="e">
        <f>VLOOKUP(A120,Variables!$A:$D,2,FALSE)</f>
        <v>#N/A</v>
      </c>
      <c r="C120" s="59" t="e">
        <f>VLOOKUP(A120,Variables!$A:$D,4,FALSE)</f>
        <v>#N/A</v>
      </c>
      <c r="D120" s="15">
        <f>'Values-Valeurs'!B117</f>
        <v>0</v>
      </c>
      <c r="E120" s="15">
        <f>'Values-Valeurs'!C117</f>
        <v>0</v>
      </c>
      <c r="F120" s="15">
        <f>'Values-Valeurs'!D117</f>
        <v>0</v>
      </c>
      <c r="G120" s="15">
        <f>'Values-Valeurs'!E117</f>
        <v>0</v>
      </c>
      <c r="H120" s="12">
        <f t="shared" si="8"/>
        <v>0</v>
      </c>
      <c r="I120" s="12">
        <f t="shared" si="9"/>
        <v>0</v>
      </c>
      <c r="J120" s="13" t="e">
        <f t="shared" si="10"/>
        <v>#DIV/0!</v>
      </c>
      <c r="K120" s="13" t="e">
        <f t="shared" si="11"/>
        <v>#DIV/0!</v>
      </c>
      <c r="L120" s="14" t="e">
        <f>VLOOKUP(B120,'Tableau 6'!$A$2:$P$377,16,FALSE)</f>
        <v>#N/A</v>
      </c>
      <c r="M120" s="19" t="str">
        <f t="shared" si="12"/>
        <v/>
      </c>
      <c r="N120" s="19" t="str">
        <f t="shared" si="13"/>
        <v/>
      </c>
      <c r="O120" s="20" t="e">
        <f>HLOOKUP($Q$1,'Tableau 6'!$A$2:$P$377,B120,FALSE)</f>
        <v>#REF!</v>
      </c>
      <c r="P120" s="19" t="str">
        <f t="shared" si="14"/>
        <v/>
      </c>
      <c r="Q120" s="19" t="str">
        <f t="shared" si="15"/>
        <v/>
      </c>
    </row>
    <row r="121" spans="1:17" s="50" customFormat="1" ht="14.25" customHeight="1" x14ac:dyDescent="0.35">
      <c r="A121" s="52" t="str">
        <f>IF('Values-Valeurs'!A118="","",'Values-Valeurs'!A118)</f>
        <v/>
      </c>
      <c r="B121" s="49" t="e">
        <f>VLOOKUP(A121,Variables!$A:$D,2,FALSE)</f>
        <v>#N/A</v>
      </c>
      <c r="C121" s="59" t="e">
        <f>VLOOKUP(A121,Variables!$A:$D,4,FALSE)</f>
        <v>#N/A</v>
      </c>
      <c r="D121" s="15">
        <f>'Values-Valeurs'!B118</f>
        <v>0</v>
      </c>
      <c r="E121" s="15">
        <f>'Values-Valeurs'!C118</f>
        <v>0</v>
      </c>
      <c r="F121" s="15">
        <f>'Values-Valeurs'!D118</f>
        <v>0</v>
      </c>
      <c r="G121" s="15">
        <f>'Values-Valeurs'!E118</f>
        <v>0</v>
      </c>
      <c r="H121" s="12">
        <f t="shared" si="8"/>
        <v>0</v>
      </c>
      <c r="I121" s="12">
        <f t="shared" si="9"/>
        <v>0</v>
      </c>
      <c r="J121" s="13" t="e">
        <f t="shared" si="10"/>
        <v>#DIV/0!</v>
      </c>
      <c r="K121" s="13" t="e">
        <f t="shared" si="11"/>
        <v>#DIV/0!</v>
      </c>
      <c r="L121" s="14" t="e">
        <f>VLOOKUP(B121,'Tableau 6'!$A$2:$P$377,16,FALSE)</f>
        <v>#N/A</v>
      </c>
      <c r="M121" s="19" t="str">
        <f t="shared" si="12"/>
        <v/>
      </c>
      <c r="N121" s="19" t="str">
        <f t="shared" si="13"/>
        <v/>
      </c>
      <c r="O121" s="20" t="e">
        <f>HLOOKUP($Q$1,'Tableau 6'!$A$2:$P$377,B121,FALSE)</f>
        <v>#REF!</v>
      </c>
      <c r="P121" s="19" t="str">
        <f t="shared" si="14"/>
        <v/>
      </c>
      <c r="Q121" s="19" t="str">
        <f t="shared" si="15"/>
        <v/>
      </c>
    </row>
    <row r="122" spans="1:17" s="50" customFormat="1" ht="14.25" customHeight="1" x14ac:dyDescent="0.35">
      <c r="A122" s="52" t="str">
        <f>IF('Values-Valeurs'!A119="","",'Values-Valeurs'!A119)</f>
        <v/>
      </c>
      <c r="B122" s="49" t="e">
        <f>VLOOKUP(A122,Variables!$A:$D,2,FALSE)</f>
        <v>#N/A</v>
      </c>
      <c r="C122" s="59" t="e">
        <f>VLOOKUP(A122,Variables!$A:$D,4,FALSE)</f>
        <v>#N/A</v>
      </c>
      <c r="D122" s="15">
        <f>'Values-Valeurs'!B119</f>
        <v>0</v>
      </c>
      <c r="E122" s="15">
        <f>'Values-Valeurs'!C119</f>
        <v>0</v>
      </c>
      <c r="F122" s="15">
        <f>'Values-Valeurs'!D119</f>
        <v>0</v>
      </c>
      <c r="G122" s="15">
        <f>'Values-Valeurs'!E119</f>
        <v>0</v>
      </c>
      <c r="H122" s="12">
        <f t="shared" si="8"/>
        <v>0</v>
      </c>
      <c r="I122" s="12">
        <f t="shared" si="9"/>
        <v>0</v>
      </c>
      <c r="J122" s="13" t="e">
        <f t="shared" si="10"/>
        <v>#DIV/0!</v>
      </c>
      <c r="K122" s="13" t="e">
        <f t="shared" si="11"/>
        <v>#DIV/0!</v>
      </c>
      <c r="L122" s="14" t="e">
        <f>VLOOKUP(B122,'Tableau 6'!$A$2:$P$377,16,FALSE)</f>
        <v>#N/A</v>
      </c>
      <c r="M122" s="19" t="str">
        <f t="shared" si="12"/>
        <v/>
      </c>
      <c r="N122" s="19" t="str">
        <f t="shared" si="13"/>
        <v/>
      </c>
      <c r="O122" s="20" t="e">
        <f>HLOOKUP($Q$1,'Tableau 6'!$A$2:$P$377,B122,FALSE)</f>
        <v>#REF!</v>
      </c>
      <c r="P122" s="19" t="str">
        <f t="shared" si="14"/>
        <v/>
      </c>
      <c r="Q122" s="19" t="str">
        <f t="shared" si="15"/>
        <v/>
      </c>
    </row>
    <row r="123" spans="1:17" s="50" customFormat="1" ht="14.25" customHeight="1" x14ac:dyDescent="0.35">
      <c r="A123" s="52" t="str">
        <f>IF('Values-Valeurs'!A120="","",'Values-Valeurs'!A120)</f>
        <v/>
      </c>
      <c r="B123" s="49" t="e">
        <f>VLOOKUP(A123,Variables!$A:$D,2,FALSE)</f>
        <v>#N/A</v>
      </c>
      <c r="C123" s="59" t="e">
        <f>VLOOKUP(A123,Variables!$A:$D,4,FALSE)</f>
        <v>#N/A</v>
      </c>
      <c r="D123" s="15">
        <f>'Values-Valeurs'!B120</f>
        <v>0</v>
      </c>
      <c r="E123" s="15">
        <f>'Values-Valeurs'!C120</f>
        <v>0</v>
      </c>
      <c r="F123" s="15">
        <f>'Values-Valeurs'!D120</f>
        <v>0</v>
      </c>
      <c r="G123" s="15">
        <f>'Values-Valeurs'!E120</f>
        <v>0</v>
      </c>
      <c r="H123" s="12">
        <f t="shared" si="8"/>
        <v>0</v>
      </c>
      <c r="I123" s="12">
        <f t="shared" si="9"/>
        <v>0</v>
      </c>
      <c r="J123" s="13" t="e">
        <f t="shared" si="10"/>
        <v>#DIV/0!</v>
      </c>
      <c r="K123" s="13" t="e">
        <f t="shared" si="11"/>
        <v>#DIV/0!</v>
      </c>
      <c r="L123" s="14" t="e">
        <f>VLOOKUP(B123,'Tableau 6'!$A$2:$P$377,16,FALSE)</f>
        <v>#N/A</v>
      </c>
      <c r="M123" s="19" t="str">
        <f t="shared" si="12"/>
        <v/>
      </c>
      <c r="N123" s="19" t="str">
        <f t="shared" si="13"/>
        <v/>
      </c>
      <c r="O123" s="20" t="e">
        <f>HLOOKUP($Q$1,'Tableau 6'!$A$2:$P$377,B123,FALSE)</f>
        <v>#REF!</v>
      </c>
      <c r="P123" s="19" t="str">
        <f t="shared" si="14"/>
        <v/>
      </c>
      <c r="Q123" s="19" t="str">
        <f t="shared" si="15"/>
        <v/>
      </c>
    </row>
    <row r="124" spans="1:17" s="50" customFormat="1" ht="14.25" customHeight="1" x14ac:dyDescent="0.35">
      <c r="A124" s="52" t="str">
        <f>IF('Values-Valeurs'!A121="","",'Values-Valeurs'!A121)</f>
        <v/>
      </c>
      <c r="B124" s="49" t="e">
        <f>VLOOKUP(A124,Variables!$A:$D,2,FALSE)</f>
        <v>#N/A</v>
      </c>
      <c r="C124" s="59" t="e">
        <f>VLOOKUP(A124,Variables!$A:$D,4,FALSE)</f>
        <v>#N/A</v>
      </c>
      <c r="D124" s="15">
        <f>'Values-Valeurs'!B121</f>
        <v>0</v>
      </c>
      <c r="E124" s="15">
        <f>'Values-Valeurs'!C121</f>
        <v>0</v>
      </c>
      <c r="F124" s="15">
        <f>'Values-Valeurs'!D121</f>
        <v>0</v>
      </c>
      <c r="G124" s="15">
        <f>'Values-Valeurs'!E121</f>
        <v>0</v>
      </c>
      <c r="H124" s="12">
        <f t="shared" si="8"/>
        <v>0</v>
      </c>
      <c r="I124" s="12">
        <f t="shared" si="9"/>
        <v>0</v>
      </c>
      <c r="J124" s="13" t="e">
        <f t="shared" si="10"/>
        <v>#DIV/0!</v>
      </c>
      <c r="K124" s="13" t="e">
        <f t="shared" si="11"/>
        <v>#DIV/0!</v>
      </c>
      <c r="L124" s="14" t="e">
        <f>VLOOKUP(B124,'Tableau 6'!$A$2:$P$377,16,FALSE)</f>
        <v>#N/A</v>
      </c>
      <c r="M124" s="19" t="str">
        <f t="shared" si="12"/>
        <v/>
      </c>
      <c r="N124" s="19" t="str">
        <f t="shared" si="13"/>
        <v/>
      </c>
      <c r="O124" s="20" t="e">
        <f>HLOOKUP($Q$1,'Tableau 6'!$A$2:$P$377,B124,FALSE)</f>
        <v>#REF!</v>
      </c>
      <c r="P124" s="19" t="str">
        <f t="shared" si="14"/>
        <v/>
      </c>
      <c r="Q124" s="19" t="str">
        <f t="shared" si="15"/>
        <v/>
      </c>
    </row>
    <row r="125" spans="1:17" s="50" customFormat="1" ht="14.25" customHeight="1" x14ac:dyDescent="0.35">
      <c r="A125" s="52" t="str">
        <f>IF('Values-Valeurs'!A122="","",'Values-Valeurs'!A122)</f>
        <v/>
      </c>
      <c r="B125" s="49" t="e">
        <f>VLOOKUP(A125,Variables!$A:$D,2,FALSE)</f>
        <v>#N/A</v>
      </c>
      <c r="C125" s="59" t="e">
        <f>VLOOKUP(A125,Variables!$A:$D,4,FALSE)</f>
        <v>#N/A</v>
      </c>
      <c r="D125" s="15">
        <f>'Values-Valeurs'!B122</f>
        <v>0</v>
      </c>
      <c r="E125" s="15">
        <f>'Values-Valeurs'!C122</f>
        <v>0</v>
      </c>
      <c r="F125" s="15">
        <f>'Values-Valeurs'!D122</f>
        <v>0</v>
      </c>
      <c r="G125" s="15">
        <f>'Values-Valeurs'!E122</f>
        <v>0</v>
      </c>
      <c r="H125" s="12">
        <f t="shared" si="8"/>
        <v>0</v>
      </c>
      <c r="I125" s="12">
        <f t="shared" si="9"/>
        <v>0</v>
      </c>
      <c r="J125" s="13" t="e">
        <f t="shared" si="10"/>
        <v>#DIV/0!</v>
      </c>
      <c r="K125" s="13" t="e">
        <f t="shared" si="11"/>
        <v>#DIV/0!</v>
      </c>
      <c r="L125" s="14" t="e">
        <f>VLOOKUP(B125,'Tableau 6'!$A$2:$P$377,16,FALSE)</f>
        <v>#N/A</v>
      </c>
      <c r="M125" s="19" t="str">
        <f t="shared" si="12"/>
        <v/>
      </c>
      <c r="N125" s="19" t="str">
        <f t="shared" si="13"/>
        <v/>
      </c>
      <c r="O125" s="20" t="e">
        <f>HLOOKUP($Q$1,'Tableau 6'!$A$2:$P$377,B125,FALSE)</f>
        <v>#REF!</v>
      </c>
      <c r="P125" s="19" t="str">
        <f t="shared" si="14"/>
        <v/>
      </c>
      <c r="Q125" s="19" t="str">
        <f t="shared" si="15"/>
        <v/>
      </c>
    </row>
    <row r="126" spans="1:17" s="50" customFormat="1" ht="14.25" customHeight="1" x14ac:dyDescent="0.35">
      <c r="A126" s="52" t="str">
        <f>IF('Values-Valeurs'!A123="","",'Values-Valeurs'!A123)</f>
        <v/>
      </c>
      <c r="B126" s="49" t="e">
        <f>VLOOKUP(A126,Variables!$A:$D,2,FALSE)</f>
        <v>#N/A</v>
      </c>
      <c r="C126" s="59" t="e">
        <f>VLOOKUP(A126,Variables!$A:$D,4,FALSE)</f>
        <v>#N/A</v>
      </c>
      <c r="D126" s="15">
        <f>'Values-Valeurs'!B123</f>
        <v>0</v>
      </c>
      <c r="E126" s="15">
        <f>'Values-Valeurs'!C123</f>
        <v>0</v>
      </c>
      <c r="F126" s="15">
        <f>'Values-Valeurs'!D123</f>
        <v>0</v>
      </c>
      <c r="G126" s="15">
        <f>'Values-Valeurs'!E123</f>
        <v>0</v>
      </c>
      <c r="H126" s="12">
        <f t="shared" si="8"/>
        <v>0</v>
      </c>
      <c r="I126" s="12">
        <f t="shared" si="9"/>
        <v>0</v>
      </c>
      <c r="J126" s="13" t="e">
        <f t="shared" si="10"/>
        <v>#DIV/0!</v>
      </c>
      <c r="K126" s="13" t="e">
        <f t="shared" si="11"/>
        <v>#DIV/0!</v>
      </c>
      <c r="L126" s="14" t="e">
        <f>VLOOKUP(B126,'Tableau 6'!$A$2:$P$377,16,FALSE)</f>
        <v>#N/A</v>
      </c>
      <c r="M126" s="19" t="str">
        <f t="shared" si="12"/>
        <v/>
      </c>
      <c r="N126" s="19" t="str">
        <f t="shared" si="13"/>
        <v/>
      </c>
      <c r="O126" s="20" t="e">
        <f>HLOOKUP($Q$1,'Tableau 6'!$A$2:$P$377,B126,FALSE)</f>
        <v>#REF!</v>
      </c>
      <c r="P126" s="19" t="str">
        <f t="shared" si="14"/>
        <v/>
      </c>
      <c r="Q126" s="19" t="str">
        <f t="shared" si="15"/>
        <v/>
      </c>
    </row>
    <row r="127" spans="1:17" s="50" customFormat="1" ht="14.25" customHeight="1" x14ac:dyDescent="0.35">
      <c r="A127" s="52" t="str">
        <f>IF('Values-Valeurs'!A124="","",'Values-Valeurs'!A124)</f>
        <v/>
      </c>
      <c r="B127" s="49" t="e">
        <f>VLOOKUP(A127,Variables!$A:$D,2,FALSE)</f>
        <v>#N/A</v>
      </c>
      <c r="C127" s="59" t="e">
        <f>VLOOKUP(A127,Variables!$A:$D,4,FALSE)</f>
        <v>#N/A</v>
      </c>
      <c r="D127" s="15">
        <f>'Values-Valeurs'!B124</f>
        <v>0</v>
      </c>
      <c r="E127" s="15">
        <f>'Values-Valeurs'!C124</f>
        <v>0</v>
      </c>
      <c r="F127" s="15">
        <f>'Values-Valeurs'!D124</f>
        <v>0</v>
      </c>
      <c r="G127" s="15">
        <f>'Values-Valeurs'!E124</f>
        <v>0</v>
      </c>
      <c r="H127" s="12">
        <f t="shared" si="8"/>
        <v>0</v>
      </c>
      <c r="I127" s="12">
        <f t="shared" si="9"/>
        <v>0</v>
      </c>
      <c r="J127" s="13" t="e">
        <f t="shared" si="10"/>
        <v>#DIV/0!</v>
      </c>
      <c r="K127" s="13" t="e">
        <f t="shared" si="11"/>
        <v>#DIV/0!</v>
      </c>
      <c r="L127" s="14" t="e">
        <f>VLOOKUP(B127,'Tableau 6'!$A$2:$P$377,16,FALSE)</f>
        <v>#N/A</v>
      </c>
      <c r="M127" s="19" t="str">
        <f t="shared" si="12"/>
        <v/>
      </c>
      <c r="N127" s="19" t="str">
        <f t="shared" si="13"/>
        <v/>
      </c>
      <c r="O127" s="20" t="e">
        <f>HLOOKUP($Q$1,'Tableau 6'!$A$2:$P$377,B127,FALSE)</f>
        <v>#REF!</v>
      </c>
      <c r="P127" s="19" t="str">
        <f t="shared" si="14"/>
        <v/>
      </c>
      <c r="Q127" s="19" t="str">
        <f t="shared" si="15"/>
        <v/>
      </c>
    </row>
    <row r="128" spans="1:17" s="50" customFormat="1" ht="14.25" customHeight="1" x14ac:dyDescent="0.35">
      <c r="A128" s="52" t="str">
        <f>IF('Values-Valeurs'!A125="","",'Values-Valeurs'!A125)</f>
        <v/>
      </c>
      <c r="B128" s="49" t="e">
        <f>VLOOKUP(A128,Variables!$A:$D,2,FALSE)</f>
        <v>#N/A</v>
      </c>
      <c r="C128" s="59" t="e">
        <f>VLOOKUP(A128,Variables!$A:$D,4,FALSE)</f>
        <v>#N/A</v>
      </c>
      <c r="D128" s="15">
        <f>'Values-Valeurs'!B125</f>
        <v>0</v>
      </c>
      <c r="E128" s="15">
        <f>'Values-Valeurs'!C125</f>
        <v>0</v>
      </c>
      <c r="F128" s="15">
        <f>'Values-Valeurs'!D125</f>
        <v>0</v>
      </c>
      <c r="G128" s="15">
        <f>'Values-Valeurs'!E125</f>
        <v>0</v>
      </c>
      <c r="H128" s="12">
        <f t="shared" si="8"/>
        <v>0</v>
      </c>
      <c r="I128" s="12">
        <f t="shared" si="9"/>
        <v>0</v>
      </c>
      <c r="J128" s="13" t="e">
        <f t="shared" si="10"/>
        <v>#DIV/0!</v>
      </c>
      <c r="K128" s="13" t="e">
        <f t="shared" si="11"/>
        <v>#DIV/0!</v>
      </c>
      <c r="L128" s="14" t="e">
        <f>VLOOKUP(B128,'Tableau 6'!$A$2:$P$377,16,FALSE)</f>
        <v>#N/A</v>
      </c>
      <c r="M128" s="19" t="str">
        <f t="shared" si="12"/>
        <v/>
      </c>
      <c r="N128" s="19" t="str">
        <f t="shared" si="13"/>
        <v/>
      </c>
      <c r="O128" s="20" t="e">
        <f>HLOOKUP($Q$1,'Tableau 6'!$A$2:$P$377,B128,FALSE)</f>
        <v>#REF!</v>
      </c>
      <c r="P128" s="19" t="str">
        <f t="shared" si="14"/>
        <v/>
      </c>
      <c r="Q128" s="19" t="str">
        <f t="shared" si="15"/>
        <v/>
      </c>
    </row>
    <row r="129" spans="1:17" s="50" customFormat="1" ht="14.25" customHeight="1" x14ac:dyDescent="0.35">
      <c r="A129" s="52" t="str">
        <f>IF('Values-Valeurs'!A126="","",'Values-Valeurs'!A126)</f>
        <v/>
      </c>
      <c r="B129" s="49" t="e">
        <f>VLOOKUP(A129,Variables!$A:$D,2,FALSE)</f>
        <v>#N/A</v>
      </c>
      <c r="C129" s="59" t="e">
        <f>VLOOKUP(A129,Variables!$A:$D,4,FALSE)</f>
        <v>#N/A</v>
      </c>
      <c r="D129" s="15">
        <f>'Values-Valeurs'!B126</f>
        <v>0</v>
      </c>
      <c r="E129" s="15">
        <f>'Values-Valeurs'!C126</f>
        <v>0</v>
      </c>
      <c r="F129" s="15">
        <f>'Values-Valeurs'!D126</f>
        <v>0</v>
      </c>
      <c r="G129" s="15">
        <f>'Values-Valeurs'!E126</f>
        <v>0</v>
      </c>
      <c r="H129" s="12">
        <f t="shared" si="8"/>
        <v>0</v>
      </c>
      <c r="I129" s="12">
        <f t="shared" si="9"/>
        <v>0</v>
      </c>
      <c r="J129" s="13" t="e">
        <f t="shared" si="10"/>
        <v>#DIV/0!</v>
      </c>
      <c r="K129" s="13" t="e">
        <f t="shared" si="11"/>
        <v>#DIV/0!</v>
      </c>
      <c r="L129" s="14" t="e">
        <f>VLOOKUP(B129,'Tableau 6'!$A$2:$P$377,16,FALSE)</f>
        <v>#N/A</v>
      </c>
      <c r="M129" s="19" t="str">
        <f t="shared" si="12"/>
        <v/>
      </c>
      <c r="N129" s="19" t="str">
        <f t="shared" si="13"/>
        <v/>
      </c>
      <c r="O129" s="20" t="e">
        <f>HLOOKUP($Q$1,'Tableau 6'!$A$2:$P$377,B129,FALSE)</f>
        <v>#REF!</v>
      </c>
      <c r="P129" s="19" t="str">
        <f t="shared" si="14"/>
        <v/>
      </c>
      <c r="Q129" s="19" t="str">
        <f t="shared" si="15"/>
        <v/>
      </c>
    </row>
    <row r="130" spans="1:17" s="50" customFormat="1" ht="14.25" customHeight="1" x14ac:dyDescent="0.35">
      <c r="A130" s="52" t="str">
        <f>IF('Values-Valeurs'!A127="","",'Values-Valeurs'!A127)</f>
        <v/>
      </c>
      <c r="B130" s="49" t="e">
        <f>VLOOKUP(A130,Variables!$A:$D,2,FALSE)</f>
        <v>#N/A</v>
      </c>
      <c r="C130" s="59" t="e">
        <f>VLOOKUP(A130,Variables!$A:$D,4,FALSE)</f>
        <v>#N/A</v>
      </c>
      <c r="D130" s="15">
        <f>'Values-Valeurs'!B127</f>
        <v>0</v>
      </c>
      <c r="E130" s="15">
        <f>'Values-Valeurs'!C127</f>
        <v>0</v>
      </c>
      <c r="F130" s="15">
        <f>'Values-Valeurs'!D127</f>
        <v>0</v>
      </c>
      <c r="G130" s="15">
        <f>'Values-Valeurs'!E127</f>
        <v>0</v>
      </c>
      <c r="H130" s="12">
        <f t="shared" si="8"/>
        <v>0</v>
      </c>
      <c r="I130" s="12">
        <f t="shared" si="9"/>
        <v>0</v>
      </c>
      <c r="J130" s="13" t="e">
        <f t="shared" si="10"/>
        <v>#DIV/0!</v>
      </c>
      <c r="K130" s="13" t="e">
        <f t="shared" si="11"/>
        <v>#DIV/0!</v>
      </c>
      <c r="L130" s="14" t="e">
        <f>VLOOKUP(B130,'Tableau 6'!$A$2:$P$377,16,FALSE)</f>
        <v>#N/A</v>
      </c>
      <c r="M130" s="19" t="str">
        <f t="shared" si="12"/>
        <v/>
      </c>
      <c r="N130" s="19" t="str">
        <f t="shared" si="13"/>
        <v/>
      </c>
      <c r="O130" s="20" t="e">
        <f>HLOOKUP($Q$1,'Tableau 6'!$A$2:$P$377,B130,FALSE)</f>
        <v>#REF!</v>
      </c>
      <c r="P130" s="19" t="str">
        <f t="shared" si="14"/>
        <v/>
      </c>
      <c r="Q130" s="19" t="str">
        <f t="shared" si="15"/>
        <v/>
      </c>
    </row>
    <row r="131" spans="1:17" s="50" customFormat="1" ht="14.25" customHeight="1" x14ac:dyDescent="0.35">
      <c r="A131" s="52" t="str">
        <f>IF('Values-Valeurs'!A128="","",'Values-Valeurs'!A128)</f>
        <v/>
      </c>
      <c r="B131" s="49" t="e">
        <f>VLOOKUP(A131,Variables!$A:$D,2,FALSE)</f>
        <v>#N/A</v>
      </c>
      <c r="C131" s="59" t="e">
        <f>VLOOKUP(A131,Variables!$A:$D,4,FALSE)</f>
        <v>#N/A</v>
      </c>
      <c r="D131" s="15">
        <f>'Values-Valeurs'!B128</f>
        <v>0</v>
      </c>
      <c r="E131" s="15">
        <f>'Values-Valeurs'!C128</f>
        <v>0</v>
      </c>
      <c r="F131" s="15">
        <f>'Values-Valeurs'!D128</f>
        <v>0</v>
      </c>
      <c r="G131" s="15">
        <f>'Values-Valeurs'!E128</f>
        <v>0</v>
      </c>
      <c r="H131" s="12">
        <f t="shared" si="8"/>
        <v>0</v>
      </c>
      <c r="I131" s="12">
        <f t="shared" si="9"/>
        <v>0</v>
      </c>
      <c r="J131" s="13" t="e">
        <f t="shared" si="10"/>
        <v>#DIV/0!</v>
      </c>
      <c r="K131" s="13" t="e">
        <f t="shared" si="11"/>
        <v>#DIV/0!</v>
      </c>
      <c r="L131" s="14" t="e">
        <f>VLOOKUP(B131,'Tableau 6'!$A$2:$P$377,16,FALSE)</f>
        <v>#N/A</v>
      </c>
      <c r="M131" s="19" t="str">
        <f t="shared" si="12"/>
        <v/>
      </c>
      <c r="N131" s="19" t="str">
        <f t="shared" si="13"/>
        <v/>
      </c>
      <c r="O131" s="20" t="e">
        <f>HLOOKUP($Q$1,'Tableau 6'!$A$2:$P$377,B131,FALSE)</f>
        <v>#REF!</v>
      </c>
      <c r="P131" s="19" t="str">
        <f t="shared" si="14"/>
        <v/>
      </c>
      <c r="Q131" s="19" t="str">
        <f t="shared" si="15"/>
        <v/>
      </c>
    </row>
    <row r="132" spans="1:17" s="50" customFormat="1" ht="14.25" customHeight="1" x14ac:dyDescent="0.35">
      <c r="A132" s="52" t="str">
        <f>IF('Values-Valeurs'!A129="","",'Values-Valeurs'!A129)</f>
        <v/>
      </c>
      <c r="B132" s="49" t="e">
        <f>VLOOKUP(A132,Variables!$A:$D,2,FALSE)</f>
        <v>#N/A</v>
      </c>
      <c r="C132" s="59" t="e">
        <f>VLOOKUP(A132,Variables!$A:$D,4,FALSE)</f>
        <v>#N/A</v>
      </c>
      <c r="D132" s="15">
        <f>'Values-Valeurs'!B129</f>
        <v>0</v>
      </c>
      <c r="E132" s="15">
        <f>'Values-Valeurs'!C129</f>
        <v>0</v>
      </c>
      <c r="F132" s="15">
        <f>'Values-Valeurs'!D129</f>
        <v>0</v>
      </c>
      <c r="G132" s="15">
        <f>'Values-Valeurs'!E129</f>
        <v>0</v>
      </c>
      <c r="H132" s="12">
        <f t="shared" si="8"/>
        <v>0</v>
      </c>
      <c r="I132" s="12">
        <f t="shared" si="9"/>
        <v>0</v>
      </c>
      <c r="J132" s="13" t="e">
        <f t="shared" si="10"/>
        <v>#DIV/0!</v>
      </c>
      <c r="K132" s="13" t="e">
        <f t="shared" si="11"/>
        <v>#DIV/0!</v>
      </c>
      <c r="L132" s="14" t="e">
        <f>VLOOKUP(B132,'Tableau 6'!$A$2:$P$377,16,FALSE)</f>
        <v>#N/A</v>
      </c>
      <c r="M132" s="19" t="str">
        <f t="shared" si="12"/>
        <v/>
      </c>
      <c r="N132" s="19" t="str">
        <f t="shared" si="13"/>
        <v/>
      </c>
      <c r="O132" s="20" t="e">
        <f>HLOOKUP($Q$1,'Tableau 6'!$A$2:$P$377,B132,FALSE)</f>
        <v>#REF!</v>
      </c>
      <c r="P132" s="19" t="str">
        <f t="shared" si="14"/>
        <v/>
      </c>
      <c r="Q132" s="19" t="str">
        <f t="shared" si="15"/>
        <v/>
      </c>
    </row>
    <row r="133" spans="1:17" s="50" customFormat="1" ht="14.25" customHeight="1" x14ac:dyDescent="0.35">
      <c r="A133" s="52" t="str">
        <f>IF('Values-Valeurs'!A130="","",'Values-Valeurs'!A130)</f>
        <v/>
      </c>
      <c r="B133" s="49" t="e">
        <f>VLOOKUP(A133,Variables!$A:$D,2,FALSE)</f>
        <v>#N/A</v>
      </c>
      <c r="C133" s="59" t="e">
        <f>VLOOKUP(A133,Variables!$A:$D,4,FALSE)</f>
        <v>#N/A</v>
      </c>
      <c r="D133" s="15">
        <f>'Values-Valeurs'!B130</f>
        <v>0</v>
      </c>
      <c r="E133" s="15">
        <f>'Values-Valeurs'!C130</f>
        <v>0</v>
      </c>
      <c r="F133" s="15">
        <f>'Values-Valeurs'!D130</f>
        <v>0</v>
      </c>
      <c r="G133" s="15">
        <f>'Values-Valeurs'!E130</f>
        <v>0</v>
      </c>
      <c r="H133" s="12">
        <f t="shared" si="8"/>
        <v>0</v>
      </c>
      <c r="I133" s="12">
        <f t="shared" si="9"/>
        <v>0</v>
      </c>
      <c r="J133" s="13" t="e">
        <f t="shared" si="10"/>
        <v>#DIV/0!</v>
      </c>
      <c r="K133" s="13" t="e">
        <f t="shared" si="11"/>
        <v>#DIV/0!</v>
      </c>
      <c r="L133" s="14" t="e">
        <f>VLOOKUP(B133,'Tableau 6'!$A$2:$P$377,16,FALSE)</f>
        <v>#N/A</v>
      </c>
      <c r="M133" s="19" t="str">
        <f t="shared" si="12"/>
        <v/>
      </c>
      <c r="N133" s="19" t="str">
        <f t="shared" si="13"/>
        <v/>
      </c>
      <c r="O133" s="20" t="e">
        <f>HLOOKUP($Q$1,'Tableau 6'!$A$2:$P$377,B133,FALSE)</f>
        <v>#REF!</v>
      </c>
      <c r="P133" s="19" t="str">
        <f t="shared" si="14"/>
        <v/>
      </c>
      <c r="Q133" s="19" t="str">
        <f t="shared" si="15"/>
        <v/>
      </c>
    </row>
    <row r="134" spans="1:17" s="50" customFormat="1" ht="14.25" customHeight="1" x14ac:dyDescent="0.35">
      <c r="A134" s="52" t="str">
        <f>IF('Values-Valeurs'!A131="","",'Values-Valeurs'!A131)</f>
        <v/>
      </c>
      <c r="B134" s="49" t="e">
        <f>VLOOKUP(A134,Variables!$A:$D,2,FALSE)</f>
        <v>#N/A</v>
      </c>
      <c r="C134" s="59" t="e">
        <f>VLOOKUP(A134,Variables!$A:$D,4,FALSE)</f>
        <v>#N/A</v>
      </c>
      <c r="D134" s="15">
        <f>'Values-Valeurs'!B131</f>
        <v>0</v>
      </c>
      <c r="E134" s="15">
        <f>'Values-Valeurs'!C131</f>
        <v>0</v>
      </c>
      <c r="F134" s="15">
        <f>'Values-Valeurs'!D131</f>
        <v>0</v>
      </c>
      <c r="G134" s="15">
        <f>'Values-Valeurs'!E131</f>
        <v>0</v>
      </c>
      <c r="H134" s="12">
        <f t="shared" ref="H134:H197" si="16">D134+E134</f>
        <v>0</v>
      </c>
      <c r="I134" s="12">
        <f t="shared" ref="I134:I197" si="17">D134+E134+F134</f>
        <v>0</v>
      </c>
      <c r="J134" s="13" t="e">
        <f t="shared" ref="J134:J197" si="18">IF((COUNTA(D134)=0),0,(D134)/(D134+F134))</f>
        <v>#DIV/0!</v>
      </c>
      <c r="K134" s="13" t="e">
        <f t="shared" ref="K134:K197" si="19">IF((COUNTA(D134:E134)=0),0,(D134+E134)/(D134+E134+F134))</f>
        <v>#DIV/0!</v>
      </c>
      <c r="L134" s="14" t="e">
        <f>VLOOKUP(B134,'Tableau 6'!$A$2:$P$377,16,FALSE)</f>
        <v>#N/A</v>
      </c>
      <c r="M134" s="19" t="str">
        <f t="shared" ref="M134:M197" si="20">IF(I134=0,"",IF(L134="no data","",((IF(AND($H134&lt;=$I134,$H134&gt;=0),BINOMDIST($H134,$I134,L134/100,0),"")))))</f>
        <v/>
      </c>
      <c r="N134" s="19" t="str">
        <f t="shared" ref="N134:N197" si="21">IF(I134=0,"",(IF(AND(M134&lt;=0.05,K134*100&gt;L134),"Alert",IF(AND(M134&lt;=0.05,K134*100&lt;L134),"protective",""))))</f>
        <v/>
      </c>
      <c r="O134" s="20" t="e">
        <f>HLOOKUP($Q$1,'Tableau 6'!$A$2:$P$377,B134,FALSE)</f>
        <v>#REF!</v>
      </c>
      <c r="P134" s="19" t="str">
        <f t="shared" ref="P134:P197" si="22">IF(I134=0,"",IF(O134="no data","",(IF(AND($H134&lt;=$I134,$H134&gt;=0),BINOMDIST($H134,$I134,O134/100,0),""))))</f>
        <v/>
      </c>
      <c r="Q134" s="19" t="str">
        <f t="shared" ref="Q134:Q197" si="23">IF(I134=0,"",(IF(AND(P134&lt;=0.05,K134*100&gt;O134),"Alert",IF(AND(P134&lt;=0.05,K134*100&lt;O134),"protective",""))))</f>
        <v/>
      </c>
    </row>
    <row r="135" spans="1:17" s="50" customFormat="1" ht="14.25" customHeight="1" x14ac:dyDescent="0.35">
      <c r="A135" s="52" t="str">
        <f>IF('Values-Valeurs'!A132="","",'Values-Valeurs'!A132)</f>
        <v/>
      </c>
      <c r="B135" s="49" t="e">
        <f>VLOOKUP(A135,Variables!$A:$D,2,FALSE)</f>
        <v>#N/A</v>
      </c>
      <c r="C135" s="59" t="e">
        <f>VLOOKUP(A135,Variables!$A:$D,4,FALSE)</f>
        <v>#N/A</v>
      </c>
      <c r="D135" s="15">
        <f>'Values-Valeurs'!B132</f>
        <v>0</v>
      </c>
      <c r="E135" s="15">
        <f>'Values-Valeurs'!C132</f>
        <v>0</v>
      </c>
      <c r="F135" s="15">
        <f>'Values-Valeurs'!D132</f>
        <v>0</v>
      </c>
      <c r="G135" s="15">
        <f>'Values-Valeurs'!E132</f>
        <v>0</v>
      </c>
      <c r="H135" s="12">
        <f t="shared" si="16"/>
        <v>0</v>
      </c>
      <c r="I135" s="12">
        <f t="shared" si="17"/>
        <v>0</v>
      </c>
      <c r="J135" s="13" t="e">
        <f t="shared" si="18"/>
        <v>#DIV/0!</v>
      </c>
      <c r="K135" s="13" t="e">
        <f t="shared" si="19"/>
        <v>#DIV/0!</v>
      </c>
      <c r="L135" s="14" t="e">
        <f>VLOOKUP(B135,'Tableau 6'!$A$2:$P$377,16,FALSE)</f>
        <v>#N/A</v>
      </c>
      <c r="M135" s="19" t="str">
        <f t="shared" si="20"/>
        <v/>
      </c>
      <c r="N135" s="19" t="str">
        <f t="shared" si="21"/>
        <v/>
      </c>
      <c r="O135" s="20" t="e">
        <f>HLOOKUP($Q$1,'Tableau 6'!$A$2:$P$377,B135,FALSE)</f>
        <v>#REF!</v>
      </c>
      <c r="P135" s="19" t="str">
        <f t="shared" si="22"/>
        <v/>
      </c>
      <c r="Q135" s="19" t="str">
        <f t="shared" si="23"/>
        <v/>
      </c>
    </row>
    <row r="136" spans="1:17" s="50" customFormat="1" ht="14.25" customHeight="1" x14ac:dyDescent="0.35">
      <c r="A136" s="52" t="str">
        <f>IF('Values-Valeurs'!A133="","",'Values-Valeurs'!A133)</f>
        <v/>
      </c>
      <c r="B136" s="49" t="e">
        <f>VLOOKUP(A136,Variables!$A:$D,2,FALSE)</f>
        <v>#N/A</v>
      </c>
      <c r="C136" s="59" t="e">
        <f>VLOOKUP(A136,Variables!$A:$D,4,FALSE)</f>
        <v>#N/A</v>
      </c>
      <c r="D136" s="15">
        <f>'Values-Valeurs'!B133</f>
        <v>0</v>
      </c>
      <c r="E136" s="15">
        <f>'Values-Valeurs'!C133</f>
        <v>0</v>
      </c>
      <c r="F136" s="15">
        <f>'Values-Valeurs'!D133</f>
        <v>0</v>
      </c>
      <c r="G136" s="15">
        <f>'Values-Valeurs'!E133</f>
        <v>0</v>
      </c>
      <c r="H136" s="12">
        <f t="shared" si="16"/>
        <v>0</v>
      </c>
      <c r="I136" s="12">
        <f t="shared" si="17"/>
        <v>0</v>
      </c>
      <c r="J136" s="13" t="e">
        <f t="shared" si="18"/>
        <v>#DIV/0!</v>
      </c>
      <c r="K136" s="13" t="e">
        <f t="shared" si="19"/>
        <v>#DIV/0!</v>
      </c>
      <c r="L136" s="14" t="e">
        <f>VLOOKUP(B136,'Tableau 6'!$A$2:$P$377,16,FALSE)</f>
        <v>#N/A</v>
      </c>
      <c r="M136" s="19" t="str">
        <f t="shared" si="20"/>
        <v/>
      </c>
      <c r="N136" s="19" t="str">
        <f t="shared" si="21"/>
        <v/>
      </c>
      <c r="O136" s="20" t="e">
        <f>HLOOKUP($Q$1,'Tableau 6'!$A$2:$P$377,B136,FALSE)</f>
        <v>#REF!</v>
      </c>
      <c r="P136" s="19" t="str">
        <f t="shared" si="22"/>
        <v/>
      </c>
      <c r="Q136" s="19" t="str">
        <f t="shared" si="23"/>
        <v/>
      </c>
    </row>
    <row r="137" spans="1:17" s="50" customFormat="1" ht="14.25" customHeight="1" x14ac:dyDescent="0.35">
      <c r="A137" s="52" t="str">
        <f>IF('Values-Valeurs'!A134="","",'Values-Valeurs'!A134)</f>
        <v/>
      </c>
      <c r="B137" s="49" t="e">
        <f>VLOOKUP(A137,Variables!$A:$D,2,FALSE)</f>
        <v>#N/A</v>
      </c>
      <c r="C137" s="59" t="e">
        <f>VLOOKUP(A137,Variables!$A:$D,4,FALSE)</f>
        <v>#N/A</v>
      </c>
      <c r="D137" s="15">
        <f>'Values-Valeurs'!B134</f>
        <v>0</v>
      </c>
      <c r="E137" s="15">
        <f>'Values-Valeurs'!C134</f>
        <v>0</v>
      </c>
      <c r="F137" s="15">
        <f>'Values-Valeurs'!D134</f>
        <v>0</v>
      </c>
      <c r="G137" s="15">
        <f>'Values-Valeurs'!E134</f>
        <v>0</v>
      </c>
      <c r="H137" s="12">
        <f t="shared" si="16"/>
        <v>0</v>
      </c>
      <c r="I137" s="12">
        <f t="shared" si="17"/>
        <v>0</v>
      </c>
      <c r="J137" s="13" t="e">
        <f t="shared" si="18"/>
        <v>#DIV/0!</v>
      </c>
      <c r="K137" s="13" t="e">
        <f t="shared" si="19"/>
        <v>#DIV/0!</v>
      </c>
      <c r="L137" s="14" t="e">
        <f>VLOOKUP(B137,'Tableau 6'!$A$2:$P$377,16,FALSE)</f>
        <v>#N/A</v>
      </c>
      <c r="M137" s="19" t="str">
        <f t="shared" si="20"/>
        <v/>
      </c>
      <c r="N137" s="19" t="str">
        <f t="shared" si="21"/>
        <v/>
      </c>
      <c r="O137" s="20" t="e">
        <f>HLOOKUP($Q$1,'Tableau 6'!$A$2:$P$377,B137,FALSE)</f>
        <v>#REF!</v>
      </c>
      <c r="P137" s="19" t="str">
        <f t="shared" si="22"/>
        <v/>
      </c>
      <c r="Q137" s="19" t="str">
        <f t="shared" si="23"/>
        <v/>
      </c>
    </row>
    <row r="138" spans="1:17" s="50" customFormat="1" ht="14.25" customHeight="1" x14ac:dyDescent="0.35">
      <c r="A138" s="52" t="str">
        <f>IF('Values-Valeurs'!A135="","",'Values-Valeurs'!A135)</f>
        <v/>
      </c>
      <c r="B138" s="49" t="e">
        <f>VLOOKUP(A138,Variables!$A:$D,2,FALSE)</f>
        <v>#N/A</v>
      </c>
      <c r="C138" s="59" t="e">
        <f>VLOOKUP(A138,Variables!$A:$D,4,FALSE)</f>
        <v>#N/A</v>
      </c>
      <c r="D138" s="15">
        <f>'Values-Valeurs'!B135</f>
        <v>0</v>
      </c>
      <c r="E138" s="15">
        <f>'Values-Valeurs'!C135</f>
        <v>0</v>
      </c>
      <c r="F138" s="15">
        <f>'Values-Valeurs'!D135</f>
        <v>0</v>
      </c>
      <c r="G138" s="15">
        <f>'Values-Valeurs'!E135</f>
        <v>0</v>
      </c>
      <c r="H138" s="12">
        <f t="shared" si="16"/>
        <v>0</v>
      </c>
      <c r="I138" s="12">
        <f t="shared" si="17"/>
        <v>0</v>
      </c>
      <c r="J138" s="13" t="e">
        <f t="shared" si="18"/>
        <v>#DIV/0!</v>
      </c>
      <c r="K138" s="13" t="e">
        <f t="shared" si="19"/>
        <v>#DIV/0!</v>
      </c>
      <c r="L138" s="14" t="e">
        <f>VLOOKUP(B138,'Tableau 6'!$A$2:$P$377,16,FALSE)</f>
        <v>#N/A</v>
      </c>
      <c r="M138" s="19" t="str">
        <f t="shared" si="20"/>
        <v/>
      </c>
      <c r="N138" s="19" t="str">
        <f t="shared" si="21"/>
        <v/>
      </c>
      <c r="O138" s="20" t="e">
        <f>HLOOKUP($Q$1,'Tableau 6'!$A$2:$P$377,B138,FALSE)</f>
        <v>#REF!</v>
      </c>
      <c r="P138" s="19" t="str">
        <f t="shared" si="22"/>
        <v/>
      </c>
      <c r="Q138" s="19" t="str">
        <f t="shared" si="23"/>
        <v/>
      </c>
    </row>
    <row r="139" spans="1:17" s="50" customFormat="1" ht="14.25" customHeight="1" x14ac:dyDescent="0.35">
      <c r="A139" s="52" t="str">
        <f>IF('Values-Valeurs'!A136="","",'Values-Valeurs'!A136)</f>
        <v/>
      </c>
      <c r="B139" s="49" t="e">
        <f>VLOOKUP(A139,Variables!$A:$D,2,FALSE)</f>
        <v>#N/A</v>
      </c>
      <c r="C139" s="59" t="e">
        <f>VLOOKUP(A139,Variables!$A:$D,4,FALSE)</f>
        <v>#N/A</v>
      </c>
      <c r="D139" s="15">
        <f>'Values-Valeurs'!B136</f>
        <v>0</v>
      </c>
      <c r="E139" s="15">
        <f>'Values-Valeurs'!C136</f>
        <v>0</v>
      </c>
      <c r="F139" s="15">
        <f>'Values-Valeurs'!D136</f>
        <v>0</v>
      </c>
      <c r="G139" s="15">
        <f>'Values-Valeurs'!E136</f>
        <v>0</v>
      </c>
      <c r="H139" s="12">
        <f t="shared" si="16"/>
        <v>0</v>
      </c>
      <c r="I139" s="12">
        <f t="shared" si="17"/>
        <v>0</v>
      </c>
      <c r="J139" s="13" t="e">
        <f t="shared" si="18"/>
        <v>#DIV/0!</v>
      </c>
      <c r="K139" s="13" t="e">
        <f t="shared" si="19"/>
        <v>#DIV/0!</v>
      </c>
      <c r="L139" s="14" t="e">
        <f>VLOOKUP(B139,'Tableau 6'!$A$2:$P$377,16,FALSE)</f>
        <v>#N/A</v>
      </c>
      <c r="M139" s="19" t="str">
        <f t="shared" si="20"/>
        <v/>
      </c>
      <c r="N139" s="19" t="str">
        <f t="shared" si="21"/>
        <v/>
      </c>
      <c r="O139" s="20" t="e">
        <f>HLOOKUP($Q$1,'Tableau 6'!$A$2:$P$377,B139,FALSE)</f>
        <v>#REF!</v>
      </c>
      <c r="P139" s="19" t="str">
        <f t="shared" si="22"/>
        <v/>
      </c>
      <c r="Q139" s="19" t="str">
        <f t="shared" si="23"/>
        <v/>
      </c>
    </row>
    <row r="140" spans="1:17" s="50" customFormat="1" ht="14.25" customHeight="1" x14ac:dyDescent="0.35">
      <c r="A140" s="52" t="str">
        <f>IF('Values-Valeurs'!A137="","",'Values-Valeurs'!A137)</f>
        <v/>
      </c>
      <c r="B140" s="49" t="e">
        <f>VLOOKUP(A140,Variables!$A:$D,2,FALSE)</f>
        <v>#N/A</v>
      </c>
      <c r="C140" s="59" t="e">
        <f>VLOOKUP(A140,Variables!$A:$D,4,FALSE)</f>
        <v>#N/A</v>
      </c>
      <c r="D140" s="15">
        <f>'Values-Valeurs'!B137</f>
        <v>0</v>
      </c>
      <c r="E140" s="15">
        <f>'Values-Valeurs'!C137</f>
        <v>0</v>
      </c>
      <c r="F140" s="15">
        <f>'Values-Valeurs'!D137</f>
        <v>0</v>
      </c>
      <c r="G140" s="15">
        <f>'Values-Valeurs'!E137</f>
        <v>0</v>
      </c>
      <c r="H140" s="12">
        <f t="shared" si="16"/>
        <v>0</v>
      </c>
      <c r="I140" s="12">
        <f t="shared" si="17"/>
        <v>0</v>
      </c>
      <c r="J140" s="13" t="e">
        <f t="shared" si="18"/>
        <v>#DIV/0!</v>
      </c>
      <c r="K140" s="13" t="e">
        <f t="shared" si="19"/>
        <v>#DIV/0!</v>
      </c>
      <c r="L140" s="14" t="e">
        <f>VLOOKUP(B140,'Tableau 6'!$A$2:$P$377,16,FALSE)</f>
        <v>#N/A</v>
      </c>
      <c r="M140" s="19" t="str">
        <f t="shared" si="20"/>
        <v/>
      </c>
      <c r="N140" s="19" t="str">
        <f t="shared" si="21"/>
        <v/>
      </c>
      <c r="O140" s="20" t="e">
        <f>HLOOKUP($Q$1,'Tableau 6'!$A$2:$P$377,B140,FALSE)</f>
        <v>#REF!</v>
      </c>
      <c r="P140" s="19" t="str">
        <f t="shared" si="22"/>
        <v/>
      </c>
      <c r="Q140" s="19" t="str">
        <f t="shared" si="23"/>
        <v/>
      </c>
    </row>
    <row r="141" spans="1:17" s="50" customFormat="1" ht="14.25" customHeight="1" x14ac:dyDescent="0.35">
      <c r="A141" s="52" t="str">
        <f>IF('Values-Valeurs'!A138="","",'Values-Valeurs'!A138)</f>
        <v/>
      </c>
      <c r="B141" s="49" t="e">
        <f>VLOOKUP(A141,Variables!$A:$D,2,FALSE)</f>
        <v>#N/A</v>
      </c>
      <c r="C141" s="59" t="e">
        <f>VLOOKUP(A141,Variables!$A:$D,4,FALSE)</f>
        <v>#N/A</v>
      </c>
      <c r="D141" s="15">
        <f>'Values-Valeurs'!B138</f>
        <v>0</v>
      </c>
      <c r="E141" s="15">
        <f>'Values-Valeurs'!C138</f>
        <v>0</v>
      </c>
      <c r="F141" s="15">
        <f>'Values-Valeurs'!D138</f>
        <v>0</v>
      </c>
      <c r="G141" s="15">
        <f>'Values-Valeurs'!E138</f>
        <v>0</v>
      </c>
      <c r="H141" s="12">
        <f t="shared" si="16"/>
        <v>0</v>
      </c>
      <c r="I141" s="12">
        <f t="shared" si="17"/>
        <v>0</v>
      </c>
      <c r="J141" s="13" t="e">
        <f t="shared" si="18"/>
        <v>#DIV/0!</v>
      </c>
      <c r="K141" s="13" t="e">
        <f t="shared" si="19"/>
        <v>#DIV/0!</v>
      </c>
      <c r="L141" s="14" t="e">
        <f>VLOOKUP(B141,'Tableau 6'!$A$2:$P$377,16,FALSE)</f>
        <v>#N/A</v>
      </c>
      <c r="M141" s="19" t="str">
        <f t="shared" si="20"/>
        <v/>
      </c>
      <c r="N141" s="19" t="str">
        <f t="shared" si="21"/>
        <v/>
      </c>
      <c r="O141" s="20" t="e">
        <f>HLOOKUP($Q$1,'Tableau 6'!$A$2:$P$377,B141,FALSE)</f>
        <v>#REF!</v>
      </c>
      <c r="P141" s="19" t="str">
        <f t="shared" si="22"/>
        <v/>
      </c>
      <c r="Q141" s="19" t="str">
        <f t="shared" si="23"/>
        <v/>
      </c>
    </row>
    <row r="142" spans="1:17" s="50" customFormat="1" ht="14.25" customHeight="1" x14ac:dyDescent="0.35">
      <c r="A142" s="52" t="str">
        <f>IF('Values-Valeurs'!A139="","",'Values-Valeurs'!A139)</f>
        <v/>
      </c>
      <c r="B142" s="49" t="e">
        <f>VLOOKUP(A142,Variables!$A:$D,2,FALSE)</f>
        <v>#N/A</v>
      </c>
      <c r="C142" s="59" t="e">
        <f>VLOOKUP(A142,Variables!$A:$D,4,FALSE)</f>
        <v>#N/A</v>
      </c>
      <c r="D142" s="15">
        <f>'Values-Valeurs'!B139</f>
        <v>0</v>
      </c>
      <c r="E142" s="15">
        <f>'Values-Valeurs'!C139</f>
        <v>0</v>
      </c>
      <c r="F142" s="15">
        <f>'Values-Valeurs'!D139</f>
        <v>0</v>
      </c>
      <c r="G142" s="15">
        <f>'Values-Valeurs'!E139</f>
        <v>0</v>
      </c>
      <c r="H142" s="12">
        <f t="shared" si="16"/>
        <v>0</v>
      </c>
      <c r="I142" s="12">
        <f t="shared" si="17"/>
        <v>0</v>
      </c>
      <c r="J142" s="13" t="e">
        <f t="shared" si="18"/>
        <v>#DIV/0!</v>
      </c>
      <c r="K142" s="13" t="e">
        <f t="shared" si="19"/>
        <v>#DIV/0!</v>
      </c>
      <c r="L142" s="14" t="e">
        <f>VLOOKUP(B142,'Tableau 6'!$A$2:$P$377,16,FALSE)</f>
        <v>#N/A</v>
      </c>
      <c r="M142" s="19" t="str">
        <f t="shared" si="20"/>
        <v/>
      </c>
      <c r="N142" s="19" t="str">
        <f t="shared" si="21"/>
        <v/>
      </c>
      <c r="O142" s="20" t="e">
        <f>HLOOKUP($Q$1,'Tableau 6'!$A$2:$P$377,B142,FALSE)</f>
        <v>#REF!</v>
      </c>
      <c r="P142" s="19" t="str">
        <f t="shared" si="22"/>
        <v/>
      </c>
      <c r="Q142" s="19" t="str">
        <f t="shared" si="23"/>
        <v/>
      </c>
    </row>
    <row r="143" spans="1:17" s="50" customFormat="1" ht="14.25" customHeight="1" x14ac:dyDescent="0.35">
      <c r="A143" s="52" t="str">
        <f>IF('Values-Valeurs'!A140="","",'Values-Valeurs'!A140)</f>
        <v/>
      </c>
      <c r="B143" s="49" t="e">
        <f>VLOOKUP(A143,Variables!$A:$D,2,FALSE)</f>
        <v>#N/A</v>
      </c>
      <c r="C143" s="59" t="e">
        <f>VLOOKUP(A143,Variables!$A:$D,4,FALSE)</f>
        <v>#N/A</v>
      </c>
      <c r="D143" s="15">
        <f>'Values-Valeurs'!B140</f>
        <v>0</v>
      </c>
      <c r="E143" s="15">
        <f>'Values-Valeurs'!C140</f>
        <v>0</v>
      </c>
      <c r="F143" s="15">
        <f>'Values-Valeurs'!D140</f>
        <v>0</v>
      </c>
      <c r="G143" s="15">
        <f>'Values-Valeurs'!E140</f>
        <v>0</v>
      </c>
      <c r="H143" s="12">
        <f t="shared" si="16"/>
        <v>0</v>
      </c>
      <c r="I143" s="12">
        <f t="shared" si="17"/>
        <v>0</v>
      </c>
      <c r="J143" s="13" t="e">
        <f t="shared" si="18"/>
        <v>#DIV/0!</v>
      </c>
      <c r="K143" s="13" t="e">
        <f t="shared" si="19"/>
        <v>#DIV/0!</v>
      </c>
      <c r="L143" s="14" t="e">
        <f>VLOOKUP(B143,'Tableau 6'!$A$2:$P$377,16,FALSE)</f>
        <v>#N/A</v>
      </c>
      <c r="M143" s="19" t="str">
        <f t="shared" si="20"/>
        <v/>
      </c>
      <c r="N143" s="19" t="str">
        <f t="shared" si="21"/>
        <v/>
      </c>
      <c r="O143" s="20" t="e">
        <f>HLOOKUP($Q$1,'Tableau 6'!$A$2:$P$377,B143,FALSE)</f>
        <v>#REF!</v>
      </c>
      <c r="P143" s="19" t="str">
        <f t="shared" si="22"/>
        <v/>
      </c>
      <c r="Q143" s="19" t="str">
        <f t="shared" si="23"/>
        <v/>
      </c>
    </row>
    <row r="144" spans="1:17" s="50" customFormat="1" ht="14.25" customHeight="1" x14ac:dyDescent="0.35">
      <c r="A144" s="52" t="str">
        <f>IF('Values-Valeurs'!A141="","",'Values-Valeurs'!A141)</f>
        <v/>
      </c>
      <c r="B144" s="49" t="e">
        <f>VLOOKUP(A144,Variables!$A:$D,2,FALSE)</f>
        <v>#N/A</v>
      </c>
      <c r="C144" s="59" t="e">
        <f>VLOOKUP(A144,Variables!$A:$D,4,FALSE)</f>
        <v>#N/A</v>
      </c>
      <c r="D144" s="15">
        <f>'Values-Valeurs'!B141</f>
        <v>0</v>
      </c>
      <c r="E144" s="15">
        <f>'Values-Valeurs'!C141</f>
        <v>0</v>
      </c>
      <c r="F144" s="15">
        <f>'Values-Valeurs'!D141</f>
        <v>0</v>
      </c>
      <c r="G144" s="15">
        <f>'Values-Valeurs'!E141</f>
        <v>0</v>
      </c>
      <c r="H144" s="12">
        <f t="shared" si="16"/>
        <v>0</v>
      </c>
      <c r="I144" s="12">
        <f t="shared" si="17"/>
        <v>0</v>
      </c>
      <c r="J144" s="13" t="e">
        <f t="shared" si="18"/>
        <v>#DIV/0!</v>
      </c>
      <c r="K144" s="13" t="e">
        <f t="shared" si="19"/>
        <v>#DIV/0!</v>
      </c>
      <c r="L144" s="14" t="e">
        <f>VLOOKUP(B144,'Tableau 6'!$A$2:$P$377,16,FALSE)</f>
        <v>#N/A</v>
      </c>
      <c r="M144" s="19" t="str">
        <f t="shared" si="20"/>
        <v/>
      </c>
      <c r="N144" s="19" t="str">
        <f t="shared" si="21"/>
        <v/>
      </c>
      <c r="O144" s="20" t="e">
        <f>HLOOKUP($Q$1,'Tableau 6'!$A$2:$P$377,B144,FALSE)</f>
        <v>#REF!</v>
      </c>
      <c r="P144" s="19" t="str">
        <f t="shared" si="22"/>
        <v/>
      </c>
      <c r="Q144" s="19" t="str">
        <f t="shared" si="23"/>
        <v/>
      </c>
    </row>
    <row r="145" spans="1:17" s="50" customFormat="1" ht="14.25" customHeight="1" x14ac:dyDescent="0.35">
      <c r="A145" s="52" t="str">
        <f>IF('Values-Valeurs'!A142="","",'Values-Valeurs'!A142)</f>
        <v/>
      </c>
      <c r="B145" s="49" t="e">
        <f>VLOOKUP(A145,Variables!$A:$D,2,FALSE)</f>
        <v>#N/A</v>
      </c>
      <c r="C145" s="59" t="e">
        <f>VLOOKUP(A145,Variables!$A:$D,4,FALSE)</f>
        <v>#N/A</v>
      </c>
      <c r="D145" s="15">
        <f>'Values-Valeurs'!B142</f>
        <v>0</v>
      </c>
      <c r="E145" s="15">
        <f>'Values-Valeurs'!C142</f>
        <v>0</v>
      </c>
      <c r="F145" s="15">
        <f>'Values-Valeurs'!D142</f>
        <v>0</v>
      </c>
      <c r="G145" s="15">
        <f>'Values-Valeurs'!E142</f>
        <v>0</v>
      </c>
      <c r="H145" s="12">
        <f t="shared" si="16"/>
        <v>0</v>
      </c>
      <c r="I145" s="12">
        <f t="shared" si="17"/>
        <v>0</v>
      </c>
      <c r="J145" s="13" t="e">
        <f t="shared" si="18"/>
        <v>#DIV/0!</v>
      </c>
      <c r="K145" s="13" t="e">
        <f t="shared" si="19"/>
        <v>#DIV/0!</v>
      </c>
      <c r="L145" s="14" t="e">
        <f>VLOOKUP(B145,'Tableau 6'!$A$2:$P$377,16,FALSE)</f>
        <v>#N/A</v>
      </c>
      <c r="M145" s="19" t="str">
        <f t="shared" si="20"/>
        <v/>
      </c>
      <c r="N145" s="19" t="str">
        <f t="shared" si="21"/>
        <v/>
      </c>
      <c r="O145" s="20" t="e">
        <f>HLOOKUP($Q$1,'Tableau 6'!$A$2:$P$377,B145,FALSE)</f>
        <v>#REF!</v>
      </c>
      <c r="P145" s="19" t="str">
        <f t="shared" si="22"/>
        <v/>
      </c>
      <c r="Q145" s="19" t="str">
        <f t="shared" si="23"/>
        <v/>
      </c>
    </row>
    <row r="146" spans="1:17" s="50" customFormat="1" ht="14.25" customHeight="1" x14ac:dyDescent="0.35">
      <c r="A146" s="52" t="str">
        <f>IF('Values-Valeurs'!A143="","",'Values-Valeurs'!A143)</f>
        <v/>
      </c>
      <c r="B146" s="49" t="e">
        <f>VLOOKUP(A146,Variables!$A:$D,2,FALSE)</f>
        <v>#N/A</v>
      </c>
      <c r="C146" s="59" t="e">
        <f>VLOOKUP(A146,Variables!$A:$D,4,FALSE)</f>
        <v>#N/A</v>
      </c>
      <c r="D146" s="15">
        <f>'Values-Valeurs'!B143</f>
        <v>0</v>
      </c>
      <c r="E146" s="15">
        <f>'Values-Valeurs'!C143</f>
        <v>0</v>
      </c>
      <c r="F146" s="15">
        <f>'Values-Valeurs'!D143</f>
        <v>0</v>
      </c>
      <c r="G146" s="15">
        <f>'Values-Valeurs'!E143</f>
        <v>0</v>
      </c>
      <c r="H146" s="12">
        <f t="shared" si="16"/>
        <v>0</v>
      </c>
      <c r="I146" s="12">
        <f t="shared" si="17"/>
        <v>0</v>
      </c>
      <c r="J146" s="13" t="e">
        <f t="shared" si="18"/>
        <v>#DIV/0!</v>
      </c>
      <c r="K146" s="13" t="e">
        <f t="shared" si="19"/>
        <v>#DIV/0!</v>
      </c>
      <c r="L146" s="14" t="e">
        <f>VLOOKUP(B146,'Tableau 6'!$A$2:$P$377,16,FALSE)</f>
        <v>#N/A</v>
      </c>
      <c r="M146" s="19" t="str">
        <f t="shared" si="20"/>
        <v/>
      </c>
      <c r="N146" s="19" t="str">
        <f t="shared" si="21"/>
        <v/>
      </c>
      <c r="O146" s="20" t="e">
        <f>HLOOKUP($Q$1,'Tableau 6'!$A$2:$P$377,B146,FALSE)</f>
        <v>#REF!</v>
      </c>
      <c r="P146" s="19" t="str">
        <f t="shared" si="22"/>
        <v/>
      </c>
      <c r="Q146" s="19" t="str">
        <f t="shared" si="23"/>
        <v/>
      </c>
    </row>
    <row r="147" spans="1:17" s="50" customFormat="1" ht="14.25" customHeight="1" x14ac:dyDescent="0.35">
      <c r="A147" s="52" t="str">
        <f>IF('Values-Valeurs'!A144="","",'Values-Valeurs'!A144)</f>
        <v/>
      </c>
      <c r="B147" s="49" t="e">
        <f>VLOOKUP(A147,Variables!$A:$D,2,FALSE)</f>
        <v>#N/A</v>
      </c>
      <c r="C147" s="59" t="e">
        <f>VLOOKUP(A147,Variables!$A:$D,4,FALSE)</f>
        <v>#N/A</v>
      </c>
      <c r="D147" s="15">
        <f>'Values-Valeurs'!B144</f>
        <v>0</v>
      </c>
      <c r="E147" s="15">
        <f>'Values-Valeurs'!C144</f>
        <v>0</v>
      </c>
      <c r="F147" s="15">
        <f>'Values-Valeurs'!D144</f>
        <v>0</v>
      </c>
      <c r="G147" s="15">
        <f>'Values-Valeurs'!E144</f>
        <v>0</v>
      </c>
      <c r="H147" s="12">
        <f t="shared" si="16"/>
        <v>0</v>
      </c>
      <c r="I147" s="12">
        <f t="shared" si="17"/>
        <v>0</v>
      </c>
      <c r="J147" s="13" t="e">
        <f t="shared" si="18"/>
        <v>#DIV/0!</v>
      </c>
      <c r="K147" s="13" t="e">
        <f t="shared" si="19"/>
        <v>#DIV/0!</v>
      </c>
      <c r="L147" s="14" t="e">
        <f>VLOOKUP(B147,'Tableau 6'!$A$2:$P$377,16,FALSE)</f>
        <v>#N/A</v>
      </c>
      <c r="M147" s="19" t="str">
        <f t="shared" si="20"/>
        <v/>
      </c>
      <c r="N147" s="19" t="str">
        <f t="shared" si="21"/>
        <v/>
      </c>
      <c r="O147" s="20" t="e">
        <f>HLOOKUP($Q$1,'Tableau 6'!$A$2:$P$377,B147,FALSE)</f>
        <v>#REF!</v>
      </c>
      <c r="P147" s="19" t="str">
        <f t="shared" si="22"/>
        <v/>
      </c>
      <c r="Q147" s="19" t="str">
        <f t="shared" si="23"/>
        <v/>
      </c>
    </row>
    <row r="148" spans="1:17" s="50" customFormat="1" ht="14.25" customHeight="1" x14ac:dyDescent="0.35">
      <c r="A148" s="52" t="str">
        <f>IF('Values-Valeurs'!A145="","",'Values-Valeurs'!A145)</f>
        <v/>
      </c>
      <c r="B148" s="49" t="e">
        <f>VLOOKUP(A148,Variables!$A:$D,2,FALSE)</f>
        <v>#N/A</v>
      </c>
      <c r="C148" s="59" t="e">
        <f>VLOOKUP(A148,Variables!$A:$D,4,FALSE)</f>
        <v>#N/A</v>
      </c>
      <c r="D148" s="15">
        <f>'Values-Valeurs'!B145</f>
        <v>0</v>
      </c>
      <c r="E148" s="15">
        <f>'Values-Valeurs'!C145</f>
        <v>0</v>
      </c>
      <c r="F148" s="15">
        <f>'Values-Valeurs'!D145</f>
        <v>0</v>
      </c>
      <c r="G148" s="15">
        <f>'Values-Valeurs'!E145</f>
        <v>0</v>
      </c>
      <c r="H148" s="12">
        <f t="shared" si="16"/>
        <v>0</v>
      </c>
      <c r="I148" s="12">
        <f t="shared" si="17"/>
        <v>0</v>
      </c>
      <c r="J148" s="13" t="e">
        <f t="shared" si="18"/>
        <v>#DIV/0!</v>
      </c>
      <c r="K148" s="13" t="e">
        <f t="shared" si="19"/>
        <v>#DIV/0!</v>
      </c>
      <c r="L148" s="14" t="e">
        <f>VLOOKUP(B148,'Tableau 6'!$A$2:$P$377,16,FALSE)</f>
        <v>#N/A</v>
      </c>
      <c r="M148" s="19" t="str">
        <f t="shared" si="20"/>
        <v/>
      </c>
      <c r="N148" s="19" t="str">
        <f t="shared" si="21"/>
        <v/>
      </c>
      <c r="O148" s="20" t="e">
        <f>HLOOKUP($Q$1,'Tableau 6'!$A$2:$P$377,B148,FALSE)</f>
        <v>#REF!</v>
      </c>
      <c r="P148" s="19" t="str">
        <f t="shared" si="22"/>
        <v/>
      </c>
      <c r="Q148" s="19" t="str">
        <f t="shared" si="23"/>
        <v/>
      </c>
    </row>
    <row r="149" spans="1:17" s="50" customFormat="1" ht="14.25" customHeight="1" x14ac:dyDescent="0.35">
      <c r="A149" s="52" t="str">
        <f>IF('Values-Valeurs'!A146="","",'Values-Valeurs'!A146)</f>
        <v/>
      </c>
      <c r="B149" s="49" t="e">
        <f>VLOOKUP(A149,Variables!$A:$D,2,FALSE)</f>
        <v>#N/A</v>
      </c>
      <c r="C149" s="59" t="e">
        <f>VLOOKUP(A149,Variables!$A:$D,4,FALSE)</f>
        <v>#N/A</v>
      </c>
      <c r="D149" s="15">
        <f>'Values-Valeurs'!B146</f>
        <v>0</v>
      </c>
      <c r="E149" s="15">
        <f>'Values-Valeurs'!C146</f>
        <v>0</v>
      </c>
      <c r="F149" s="15">
        <f>'Values-Valeurs'!D146</f>
        <v>0</v>
      </c>
      <c r="G149" s="15">
        <f>'Values-Valeurs'!E146</f>
        <v>0</v>
      </c>
      <c r="H149" s="12">
        <f t="shared" si="16"/>
        <v>0</v>
      </c>
      <c r="I149" s="12">
        <f t="shared" si="17"/>
        <v>0</v>
      </c>
      <c r="J149" s="13" t="e">
        <f t="shared" si="18"/>
        <v>#DIV/0!</v>
      </c>
      <c r="K149" s="13" t="e">
        <f t="shared" si="19"/>
        <v>#DIV/0!</v>
      </c>
      <c r="L149" s="14" t="e">
        <f>VLOOKUP(B149,'Tableau 6'!$A$2:$P$377,16,FALSE)</f>
        <v>#N/A</v>
      </c>
      <c r="M149" s="19" t="str">
        <f t="shared" si="20"/>
        <v/>
      </c>
      <c r="N149" s="19" t="str">
        <f t="shared" si="21"/>
        <v/>
      </c>
      <c r="O149" s="20" t="e">
        <f>HLOOKUP($Q$1,'Tableau 6'!$A$2:$P$377,B149,FALSE)</f>
        <v>#REF!</v>
      </c>
      <c r="P149" s="19" t="str">
        <f t="shared" si="22"/>
        <v/>
      </c>
      <c r="Q149" s="19" t="str">
        <f t="shared" si="23"/>
        <v/>
      </c>
    </row>
    <row r="150" spans="1:17" s="50" customFormat="1" ht="14.25" customHeight="1" x14ac:dyDescent="0.35">
      <c r="A150" s="52" t="str">
        <f>IF('Values-Valeurs'!A147="","",'Values-Valeurs'!A147)</f>
        <v/>
      </c>
      <c r="B150" s="49" t="e">
        <f>VLOOKUP(A150,Variables!$A:$D,2,FALSE)</f>
        <v>#N/A</v>
      </c>
      <c r="C150" s="59" t="e">
        <f>VLOOKUP(A150,Variables!$A:$D,4,FALSE)</f>
        <v>#N/A</v>
      </c>
      <c r="D150" s="15">
        <f>'Values-Valeurs'!B147</f>
        <v>0</v>
      </c>
      <c r="E150" s="15">
        <f>'Values-Valeurs'!C147</f>
        <v>0</v>
      </c>
      <c r="F150" s="15">
        <f>'Values-Valeurs'!D147</f>
        <v>0</v>
      </c>
      <c r="G150" s="15">
        <f>'Values-Valeurs'!E147</f>
        <v>0</v>
      </c>
      <c r="H150" s="12">
        <f t="shared" si="16"/>
        <v>0</v>
      </c>
      <c r="I150" s="12">
        <f t="shared" si="17"/>
        <v>0</v>
      </c>
      <c r="J150" s="13" t="e">
        <f t="shared" si="18"/>
        <v>#DIV/0!</v>
      </c>
      <c r="K150" s="13" t="e">
        <f t="shared" si="19"/>
        <v>#DIV/0!</v>
      </c>
      <c r="L150" s="14" t="e">
        <f>VLOOKUP(B150,'Tableau 6'!$A$2:$P$377,16,FALSE)</f>
        <v>#N/A</v>
      </c>
      <c r="M150" s="19" t="str">
        <f t="shared" si="20"/>
        <v/>
      </c>
      <c r="N150" s="19" t="str">
        <f t="shared" si="21"/>
        <v/>
      </c>
      <c r="O150" s="20" t="e">
        <f>HLOOKUP($Q$1,'Tableau 6'!$A$2:$P$377,B150,FALSE)</f>
        <v>#REF!</v>
      </c>
      <c r="P150" s="19" t="str">
        <f t="shared" si="22"/>
        <v/>
      </c>
      <c r="Q150" s="19" t="str">
        <f t="shared" si="23"/>
        <v/>
      </c>
    </row>
    <row r="151" spans="1:17" s="50" customFormat="1" ht="14.25" customHeight="1" x14ac:dyDescent="0.35">
      <c r="A151" s="52" t="str">
        <f>IF('Values-Valeurs'!A148="","",'Values-Valeurs'!A148)</f>
        <v/>
      </c>
      <c r="B151" s="49" t="e">
        <f>VLOOKUP(A151,Variables!$A:$D,2,FALSE)</f>
        <v>#N/A</v>
      </c>
      <c r="C151" s="59" t="e">
        <f>VLOOKUP(A151,Variables!$A:$D,4,FALSE)</f>
        <v>#N/A</v>
      </c>
      <c r="D151" s="15">
        <f>'Values-Valeurs'!B148</f>
        <v>0</v>
      </c>
      <c r="E151" s="15">
        <f>'Values-Valeurs'!C148</f>
        <v>0</v>
      </c>
      <c r="F151" s="15">
        <f>'Values-Valeurs'!D148</f>
        <v>0</v>
      </c>
      <c r="G151" s="15">
        <f>'Values-Valeurs'!E148</f>
        <v>0</v>
      </c>
      <c r="H151" s="12">
        <f t="shared" si="16"/>
        <v>0</v>
      </c>
      <c r="I151" s="12">
        <f t="shared" si="17"/>
        <v>0</v>
      </c>
      <c r="J151" s="13" t="e">
        <f t="shared" si="18"/>
        <v>#DIV/0!</v>
      </c>
      <c r="K151" s="13" t="e">
        <f t="shared" si="19"/>
        <v>#DIV/0!</v>
      </c>
      <c r="L151" s="14" t="e">
        <f>VLOOKUP(B151,'Tableau 6'!$A$2:$P$377,16,FALSE)</f>
        <v>#N/A</v>
      </c>
      <c r="M151" s="19" t="str">
        <f t="shared" si="20"/>
        <v/>
      </c>
      <c r="N151" s="19" t="str">
        <f t="shared" si="21"/>
        <v/>
      </c>
      <c r="O151" s="20" t="e">
        <f>HLOOKUP($Q$1,'Tableau 6'!$A$2:$P$377,B151,FALSE)</f>
        <v>#REF!</v>
      </c>
      <c r="P151" s="19" t="str">
        <f t="shared" si="22"/>
        <v/>
      </c>
      <c r="Q151" s="19" t="str">
        <f t="shared" si="23"/>
        <v/>
      </c>
    </row>
    <row r="152" spans="1:17" s="50" customFormat="1" ht="14.25" customHeight="1" x14ac:dyDescent="0.35">
      <c r="A152" s="52" t="str">
        <f>IF('Values-Valeurs'!A149="","",'Values-Valeurs'!A149)</f>
        <v/>
      </c>
      <c r="B152" s="49" t="e">
        <f>VLOOKUP(A152,Variables!$A:$D,2,FALSE)</f>
        <v>#N/A</v>
      </c>
      <c r="C152" s="59" t="e">
        <f>VLOOKUP(A152,Variables!$A:$D,4,FALSE)</f>
        <v>#N/A</v>
      </c>
      <c r="D152" s="15">
        <f>'Values-Valeurs'!B149</f>
        <v>0</v>
      </c>
      <c r="E152" s="15">
        <f>'Values-Valeurs'!C149</f>
        <v>0</v>
      </c>
      <c r="F152" s="15">
        <f>'Values-Valeurs'!D149</f>
        <v>0</v>
      </c>
      <c r="G152" s="15">
        <f>'Values-Valeurs'!E149</f>
        <v>0</v>
      </c>
      <c r="H152" s="12">
        <f t="shared" si="16"/>
        <v>0</v>
      </c>
      <c r="I152" s="12">
        <f t="shared" si="17"/>
        <v>0</v>
      </c>
      <c r="J152" s="13" t="e">
        <f t="shared" si="18"/>
        <v>#DIV/0!</v>
      </c>
      <c r="K152" s="13" t="e">
        <f t="shared" si="19"/>
        <v>#DIV/0!</v>
      </c>
      <c r="L152" s="14" t="e">
        <f>VLOOKUP(B152,'Tableau 6'!$A$2:$P$377,16,FALSE)</f>
        <v>#N/A</v>
      </c>
      <c r="M152" s="19" t="str">
        <f t="shared" si="20"/>
        <v/>
      </c>
      <c r="N152" s="19" t="str">
        <f t="shared" si="21"/>
        <v/>
      </c>
      <c r="O152" s="20" t="e">
        <f>HLOOKUP($Q$1,'Tableau 6'!$A$2:$P$377,B152,FALSE)</f>
        <v>#REF!</v>
      </c>
      <c r="P152" s="19" t="str">
        <f t="shared" si="22"/>
        <v/>
      </c>
      <c r="Q152" s="19" t="str">
        <f t="shared" si="23"/>
        <v/>
      </c>
    </row>
    <row r="153" spans="1:17" s="50" customFormat="1" ht="14.25" customHeight="1" x14ac:dyDescent="0.35">
      <c r="A153" s="52" t="str">
        <f>IF('Values-Valeurs'!A150="","",'Values-Valeurs'!A150)</f>
        <v/>
      </c>
      <c r="B153" s="49" t="e">
        <f>VLOOKUP(A153,Variables!$A:$D,2,FALSE)</f>
        <v>#N/A</v>
      </c>
      <c r="C153" s="59" t="e">
        <f>VLOOKUP(A153,Variables!$A:$D,4,FALSE)</f>
        <v>#N/A</v>
      </c>
      <c r="D153" s="15">
        <f>'Values-Valeurs'!B150</f>
        <v>0</v>
      </c>
      <c r="E153" s="15">
        <f>'Values-Valeurs'!C150</f>
        <v>0</v>
      </c>
      <c r="F153" s="15">
        <f>'Values-Valeurs'!D150</f>
        <v>0</v>
      </c>
      <c r="G153" s="15">
        <f>'Values-Valeurs'!E150</f>
        <v>0</v>
      </c>
      <c r="H153" s="12">
        <f t="shared" si="16"/>
        <v>0</v>
      </c>
      <c r="I153" s="12">
        <f t="shared" si="17"/>
        <v>0</v>
      </c>
      <c r="J153" s="13" t="e">
        <f t="shared" si="18"/>
        <v>#DIV/0!</v>
      </c>
      <c r="K153" s="13" t="e">
        <f t="shared" si="19"/>
        <v>#DIV/0!</v>
      </c>
      <c r="L153" s="14" t="e">
        <f>VLOOKUP(B153,'Tableau 6'!$A$2:$P$377,16,FALSE)</f>
        <v>#N/A</v>
      </c>
      <c r="M153" s="19" t="str">
        <f t="shared" si="20"/>
        <v/>
      </c>
      <c r="N153" s="19" t="str">
        <f t="shared" si="21"/>
        <v/>
      </c>
      <c r="O153" s="20" t="e">
        <f>HLOOKUP($Q$1,'Tableau 6'!$A$2:$P$377,B153,FALSE)</f>
        <v>#REF!</v>
      </c>
      <c r="P153" s="19" t="str">
        <f t="shared" si="22"/>
        <v/>
      </c>
      <c r="Q153" s="19" t="str">
        <f t="shared" si="23"/>
        <v/>
      </c>
    </row>
    <row r="154" spans="1:17" s="50" customFormat="1" ht="14.25" customHeight="1" x14ac:dyDescent="0.35">
      <c r="A154" s="52" t="str">
        <f>IF('Values-Valeurs'!A151="","",'Values-Valeurs'!A151)</f>
        <v/>
      </c>
      <c r="B154" s="49" t="e">
        <f>VLOOKUP(A154,Variables!$A:$D,2,FALSE)</f>
        <v>#N/A</v>
      </c>
      <c r="C154" s="59" t="e">
        <f>VLOOKUP(A154,Variables!$A:$D,4,FALSE)</f>
        <v>#N/A</v>
      </c>
      <c r="D154" s="15">
        <f>'Values-Valeurs'!B151</f>
        <v>0</v>
      </c>
      <c r="E154" s="15">
        <f>'Values-Valeurs'!C151</f>
        <v>0</v>
      </c>
      <c r="F154" s="15">
        <f>'Values-Valeurs'!D151</f>
        <v>0</v>
      </c>
      <c r="G154" s="15">
        <f>'Values-Valeurs'!E151</f>
        <v>0</v>
      </c>
      <c r="H154" s="12">
        <f t="shared" si="16"/>
        <v>0</v>
      </c>
      <c r="I154" s="12">
        <f t="shared" si="17"/>
        <v>0</v>
      </c>
      <c r="J154" s="13" t="e">
        <f t="shared" si="18"/>
        <v>#DIV/0!</v>
      </c>
      <c r="K154" s="13" t="e">
        <f t="shared" si="19"/>
        <v>#DIV/0!</v>
      </c>
      <c r="L154" s="14" t="e">
        <f>VLOOKUP(B154,'Tableau 6'!$A$2:$P$377,16,FALSE)</f>
        <v>#N/A</v>
      </c>
      <c r="M154" s="19" t="str">
        <f t="shared" si="20"/>
        <v/>
      </c>
      <c r="N154" s="19" t="str">
        <f t="shared" si="21"/>
        <v/>
      </c>
      <c r="O154" s="20" t="e">
        <f>HLOOKUP($Q$1,'Tableau 6'!$A$2:$P$377,B154,FALSE)</f>
        <v>#REF!</v>
      </c>
      <c r="P154" s="19" t="str">
        <f t="shared" si="22"/>
        <v/>
      </c>
      <c r="Q154" s="19" t="str">
        <f t="shared" si="23"/>
        <v/>
      </c>
    </row>
    <row r="155" spans="1:17" s="50" customFormat="1" ht="14.25" customHeight="1" x14ac:dyDescent="0.35">
      <c r="A155" s="52" t="str">
        <f>IF('Values-Valeurs'!A152="","",'Values-Valeurs'!A152)</f>
        <v/>
      </c>
      <c r="B155" s="49" t="e">
        <f>VLOOKUP(A155,Variables!$A:$D,2,FALSE)</f>
        <v>#N/A</v>
      </c>
      <c r="C155" s="59" t="e">
        <f>VLOOKUP(A155,Variables!$A:$D,4,FALSE)</f>
        <v>#N/A</v>
      </c>
      <c r="D155" s="15">
        <f>'Values-Valeurs'!B152</f>
        <v>0</v>
      </c>
      <c r="E155" s="15">
        <f>'Values-Valeurs'!C152</f>
        <v>0</v>
      </c>
      <c r="F155" s="15">
        <f>'Values-Valeurs'!D152</f>
        <v>0</v>
      </c>
      <c r="G155" s="15">
        <f>'Values-Valeurs'!E152</f>
        <v>0</v>
      </c>
      <c r="H155" s="12">
        <f t="shared" si="16"/>
        <v>0</v>
      </c>
      <c r="I155" s="12">
        <f t="shared" si="17"/>
        <v>0</v>
      </c>
      <c r="J155" s="13" t="e">
        <f t="shared" si="18"/>
        <v>#DIV/0!</v>
      </c>
      <c r="K155" s="13" t="e">
        <f t="shared" si="19"/>
        <v>#DIV/0!</v>
      </c>
      <c r="L155" s="14" t="e">
        <f>VLOOKUP(B155,'Tableau 6'!$A$2:$P$377,16,FALSE)</f>
        <v>#N/A</v>
      </c>
      <c r="M155" s="19" t="str">
        <f t="shared" si="20"/>
        <v/>
      </c>
      <c r="N155" s="19" t="str">
        <f t="shared" si="21"/>
        <v/>
      </c>
      <c r="O155" s="20" t="e">
        <f>HLOOKUP($Q$1,'Tableau 6'!$A$2:$P$377,B155,FALSE)</f>
        <v>#REF!</v>
      </c>
      <c r="P155" s="19" t="str">
        <f t="shared" si="22"/>
        <v/>
      </c>
      <c r="Q155" s="19" t="str">
        <f t="shared" si="23"/>
        <v/>
      </c>
    </row>
    <row r="156" spans="1:17" s="50" customFormat="1" ht="14.25" customHeight="1" x14ac:dyDescent="0.35">
      <c r="A156" s="52" t="str">
        <f>IF('Values-Valeurs'!A153="","",'Values-Valeurs'!A153)</f>
        <v/>
      </c>
      <c r="B156" s="49" t="e">
        <f>VLOOKUP(A156,Variables!$A:$D,2,FALSE)</f>
        <v>#N/A</v>
      </c>
      <c r="C156" s="59" t="e">
        <f>VLOOKUP(A156,Variables!$A:$D,4,FALSE)</f>
        <v>#N/A</v>
      </c>
      <c r="D156" s="15">
        <f>'Values-Valeurs'!B153</f>
        <v>0</v>
      </c>
      <c r="E156" s="15">
        <f>'Values-Valeurs'!C153</f>
        <v>0</v>
      </c>
      <c r="F156" s="15">
        <f>'Values-Valeurs'!D153</f>
        <v>0</v>
      </c>
      <c r="G156" s="15">
        <f>'Values-Valeurs'!E153</f>
        <v>0</v>
      </c>
      <c r="H156" s="12">
        <f t="shared" si="16"/>
        <v>0</v>
      </c>
      <c r="I156" s="12">
        <f t="shared" si="17"/>
        <v>0</v>
      </c>
      <c r="J156" s="13" t="e">
        <f t="shared" si="18"/>
        <v>#DIV/0!</v>
      </c>
      <c r="K156" s="13" t="e">
        <f t="shared" si="19"/>
        <v>#DIV/0!</v>
      </c>
      <c r="L156" s="14" t="e">
        <f>VLOOKUP(B156,'Tableau 6'!$A$2:$P$377,16,FALSE)</f>
        <v>#N/A</v>
      </c>
      <c r="M156" s="19" t="str">
        <f t="shared" si="20"/>
        <v/>
      </c>
      <c r="N156" s="19" t="str">
        <f t="shared" si="21"/>
        <v/>
      </c>
      <c r="O156" s="20" t="e">
        <f>HLOOKUP($Q$1,'Tableau 6'!$A$2:$P$377,B156,FALSE)</f>
        <v>#REF!</v>
      </c>
      <c r="P156" s="19" t="str">
        <f t="shared" si="22"/>
        <v/>
      </c>
      <c r="Q156" s="19" t="str">
        <f t="shared" si="23"/>
        <v/>
      </c>
    </row>
    <row r="157" spans="1:17" s="50" customFormat="1" ht="14.25" customHeight="1" x14ac:dyDescent="0.35">
      <c r="A157" s="52" t="str">
        <f>IF('Values-Valeurs'!A154="","",'Values-Valeurs'!A154)</f>
        <v/>
      </c>
      <c r="B157" s="49" t="e">
        <f>VLOOKUP(A157,Variables!$A:$D,2,FALSE)</f>
        <v>#N/A</v>
      </c>
      <c r="C157" s="59" t="e">
        <f>VLOOKUP(A157,Variables!$A:$D,4,FALSE)</f>
        <v>#N/A</v>
      </c>
      <c r="D157" s="15">
        <f>'Values-Valeurs'!B154</f>
        <v>0</v>
      </c>
      <c r="E157" s="15">
        <f>'Values-Valeurs'!C154</f>
        <v>0</v>
      </c>
      <c r="F157" s="15">
        <f>'Values-Valeurs'!D154</f>
        <v>0</v>
      </c>
      <c r="G157" s="15">
        <f>'Values-Valeurs'!E154</f>
        <v>0</v>
      </c>
      <c r="H157" s="12">
        <f t="shared" si="16"/>
        <v>0</v>
      </c>
      <c r="I157" s="12">
        <f t="shared" si="17"/>
        <v>0</v>
      </c>
      <c r="J157" s="13" t="e">
        <f t="shared" si="18"/>
        <v>#DIV/0!</v>
      </c>
      <c r="K157" s="13" t="e">
        <f t="shared" si="19"/>
        <v>#DIV/0!</v>
      </c>
      <c r="L157" s="14" t="e">
        <f>VLOOKUP(B157,'Tableau 6'!$A$2:$P$377,16,FALSE)</f>
        <v>#N/A</v>
      </c>
      <c r="M157" s="19" t="str">
        <f t="shared" si="20"/>
        <v/>
      </c>
      <c r="N157" s="19" t="str">
        <f t="shared" si="21"/>
        <v/>
      </c>
      <c r="O157" s="20" t="e">
        <f>HLOOKUP($Q$1,'Tableau 6'!$A$2:$P$377,B157,FALSE)</f>
        <v>#REF!</v>
      </c>
      <c r="P157" s="19" t="str">
        <f t="shared" si="22"/>
        <v/>
      </c>
      <c r="Q157" s="19" t="str">
        <f t="shared" si="23"/>
        <v/>
      </c>
    </row>
    <row r="158" spans="1:17" s="50" customFormat="1" ht="14.25" customHeight="1" x14ac:dyDescent="0.35">
      <c r="A158" s="52" t="str">
        <f>IF('Values-Valeurs'!A155="","",'Values-Valeurs'!A155)</f>
        <v/>
      </c>
      <c r="B158" s="49" t="e">
        <f>VLOOKUP(A158,Variables!$A:$D,2,FALSE)</f>
        <v>#N/A</v>
      </c>
      <c r="C158" s="59" t="e">
        <f>VLOOKUP(A158,Variables!$A:$D,4,FALSE)</f>
        <v>#N/A</v>
      </c>
      <c r="D158" s="15">
        <f>'Values-Valeurs'!B155</f>
        <v>0</v>
      </c>
      <c r="E158" s="15">
        <f>'Values-Valeurs'!C155</f>
        <v>0</v>
      </c>
      <c r="F158" s="15">
        <f>'Values-Valeurs'!D155</f>
        <v>0</v>
      </c>
      <c r="G158" s="15">
        <f>'Values-Valeurs'!E155</f>
        <v>0</v>
      </c>
      <c r="H158" s="12">
        <f t="shared" si="16"/>
        <v>0</v>
      </c>
      <c r="I158" s="12">
        <f t="shared" si="17"/>
        <v>0</v>
      </c>
      <c r="J158" s="13" t="e">
        <f t="shared" si="18"/>
        <v>#DIV/0!</v>
      </c>
      <c r="K158" s="13" t="e">
        <f t="shared" si="19"/>
        <v>#DIV/0!</v>
      </c>
      <c r="L158" s="14" t="e">
        <f>VLOOKUP(B158,'Tableau 6'!$A$2:$P$377,16,FALSE)</f>
        <v>#N/A</v>
      </c>
      <c r="M158" s="19" t="str">
        <f t="shared" si="20"/>
        <v/>
      </c>
      <c r="N158" s="19" t="str">
        <f t="shared" si="21"/>
        <v/>
      </c>
      <c r="O158" s="20" t="e">
        <f>HLOOKUP($Q$1,'Tableau 6'!$A$2:$P$377,B158,FALSE)</f>
        <v>#REF!</v>
      </c>
      <c r="P158" s="19" t="str">
        <f t="shared" si="22"/>
        <v/>
      </c>
      <c r="Q158" s="19" t="str">
        <f t="shared" si="23"/>
        <v/>
      </c>
    </row>
    <row r="159" spans="1:17" s="50" customFormat="1" ht="14.25" customHeight="1" x14ac:dyDescent="0.35">
      <c r="A159" s="52" t="str">
        <f>IF('Values-Valeurs'!A156="","",'Values-Valeurs'!A156)</f>
        <v/>
      </c>
      <c r="B159" s="49" t="e">
        <f>VLOOKUP(A159,Variables!$A:$D,2,FALSE)</f>
        <v>#N/A</v>
      </c>
      <c r="C159" s="59" t="e">
        <f>VLOOKUP(A159,Variables!$A:$D,4,FALSE)</f>
        <v>#N/A</v>
      </c>
      <c r="D159" s="15">
        <f>'Values-Valeurs'!B156</f>
        <v>0</v>
      </c>
      <c r="E159" s="15">
        <f>'Values-Valeurs'!C156</f>
        <v>0</v>
      </c>
      <c r="F159" s="15">
        <f>'Values-Valeurs'!D156</f>
        <v>0</v>
      </c>
      <c r="G159" s="15">
        <f>'Values-Valeurs'!E156</f>
        <v>0</v>
      </c>
      <c r="H159" s="12">
        <f t="shared" si="16"/>
        <v>0</v>
      </c>
      <c r="I159" s="12">
        <f t="shared" si="17"/>
        <v>0</v>
      </c>
      <c r="J159" s="13" t="e">
        <f t="shared" si="18"/>
        <v>#DIV/0!</v>
      </c>
      <c r="K159" s="13" t="e">
        <f t="shared" si="19"/>
        <v>#DIV/0!</v>
      </c>
      <c r="L159" s="14" t="e">
        <f>VLOOKUP(B159,'Tableau 6'!$A$2:$P$377,16,FALSE)</f>
        <v>#N/A</v>
      </c>
      <c r="M159" s="19" t="str">
        <f t="shared" si="20"/>
        <v/>
      </c>
      <c r="N159" s="19" t="str">
        <f t="shared" si="21"/>
        <v/>
      </c>
      <c r="O159" s="20" t="e">
        <f>HLOOKUP($Q$1,'Tableau 6'!$A$2:$P$377,B159,FALSE)</f>
        <v>#REF!</v>
      </c>
      <c r="P159" s="19" t="str">
        <f t="shared" si="22"/>
        <v/>
      </c>
      <c r="Q159" s="19" t="str">
        <f t="shared" si="23"/>
        <v/>
      </c>
    </row>
    <row r="160" spans="1:17" s="50" customFormat="1" ht="14.25" customHeight="1" x14ac:dyDescent="0.35">
      <c r="A160" s="52" t="str">
        <f>IF('Values-Valeurs'!A157="","",'Values-Valeurs'!A157)</f>
        <v/>
      </c>
      <c r="B160" s="49" t="e">
        <f>VLOOKUP(A160,Variables!$A:$D,2,FALSE)</f>
        <v>#N/A</v>
      </c>
      <c r="C160" s="59" t="e">
        <f>VLOOKUP(A160,Variables!$A:$D,4,FALSE)</f>
        <v>#N/A</v>
      </c>
      <c r="D160" s="15">
        <f>'Values-Valeurs'!B157</f>
        <v>0</v>
      </c>
      <c r="E160" s="15">
        <f>'Values-Valeurs'!C157</f>
        <v>0</v>
      </c>
      <c r="F160" s="15">
        <f>'Values-Valeurs'!D157</f>
        <v>0</v>
      </c>
      <c r="G160" s="15">
        <f>'Values-Valeurs'!E157</f>
        <v>0</v>
      </c>
      <c r="H160" s="12">
        <f t="shared" si="16"/>
        <v>0</v>
      </c>
      <c r="I160" s="12">
        <f t="shared" si="17"/>
        <v>0</v>
      </c>
      <c r="J160" s="13" t="e">
        <f t="shared" si="18"/>
        <v>#DIV/0!</v>
      </c>
      <c r="K160" s="13" t="e">
        <f t="shared" si="19"/>
        <v>#DIV/0!</v>
      </c>
      <c r="L160" s="14" t="e">
        <f>VLOOKUP(B160,'Tableau 6'!$A$2:$P$377,16,FALSE)</f>
        <v>#N/A</v>
      </c>
      <c r="M160" s="19" t="str">
        <f t="shared" si="20"/>
        <v/>
      </c>
      <c r="N160" s="19" t="str">
        <f t="shared" si="21"/>
        <v/>
      </c>
      <c r="O160" s="20" t="e">
        <f>HLOOKUP($Q$1,'Tableau 6'!$A$2:$P$377,B160,FALSE)</f>
        <v>#REF!</v>
      </c>
      <c r="P160" s="19" t="str">
        <f t="shared" si="22"/>
        <v/>
      </c>
      <c r="Q160" s="19" t="str">
        <f t="shared" si="23"/>
        <v/>
      </c>
    </row>
    <row r="161" spans="1:17" s="50" customFormat="1" ht="14.25" customHeight="1" x14ac:dyDescent="0.35">
      <c r="A161" s="52" t="str">
        <f>IF('Values-Valeurs'!A158="","",'Values-Valeurs'!A158)</f>
        <v/>
      </c>
      <c r="B161" s="49" t="e">
        <f>VLOOKUP(A161,Variables!$A:$D,2,FALSE)</f>
        <v>#N/A</v>
      </c>
      <c r="C161" s="59" t="e">
        <f>VLOOKUP(A161,Variables!$A:$D,4,FALSE)</f>
        <v>#N/A</v>
      </c>
      <c r="D161" s="15">
        <f>'Values-Valeurs'!B158</f>
        <v>0</v>
      </c>
      <c r="E161" s="15">
        <f>'Values-Valeurs'!C158</f>
        <v>0</v>
      </c>
      <c r="F161" s="15">
        <f>'Values-Valeurs'!D158</f>
        <v>0</v>
      </c>
      <c r="G161" s="15">
        <f>'Values-Valeurs'!E158</f>
        <v>0</v>
      </c>
      <c r="H161" s="12">
        <f t="shared" si="16"/>
        <v>0</v>
      </c>
      <c r="I161" s="12">
        <f t="shared" si="17"/>
        <v>0</v>
      </c>
      <c r="J161" s="13" t="e">
        <f t="shared" si="18"/>
        <v>#DIV/0!</v>
      </c>
      <c r="K161" s="13" t="e">
        <f t="shared" si="19"/>
        <v>#DIV/0!</v>
      </c>
      <c r="L161" s="14" t="e">
        <f>VLOOKUP(B161,'Tableau 6'!$A$2:$P$377,16,FALSE)</f>
        <v>#N/A</v>
      </c>
      <c r="M161" s="19" t="str">
        <f t="shared" si="20"/>
        <v/>
      </c>
      <c r="N161" s="19" t="str">
        <f t="shared" si="21"/>
        <v/>
      </c>
      <c r="O161" s="20" t="e">
        <f>HLOOKUP($Q$1,'Tableau 6'!$A$2:$P$377,B161,FALSE)</f>
        <v>#REF!</v>
      </c>
      <c r="P161" s="19" t="str">
        <f t="shared" si="22"/>
        <v/>
      </c>
      <c r="Q161" s="19" t="str">
        <f t="shared" si="23"/>
        <v/>
      </c>
    </row>
    <row r="162" spans="1:17" s="50" customFormat="1" ht="14.25" customHeight="1" x14ac:dyDescent="0.35">
      <c r="A162" s="52" t="str">
        <f>IF('Values-Valeurs'!A159="","",'Values-Valeurs'!A159)</f>
        <v/>
      </c>
      <c r="B162" s="49" t="e">
        <f>VLOOKUP(A162,Variables!$A:$D,2,FALSE)</f>
        <v>#N/A</v>
      </c>
      <c r="C162" s="59" t="e">
        <f>VLOOKUP(A162,Variables!$A:$D,4,FALSE)</f>
        <v>#N/A</v>
      </c>
      <c r="D162" s="15">
        <f>'Values-Valeurs'!B159</f>
        <v>0</v>
      </c>
      <c r="E162" s="15">
        <f>'Values-Valeurs'!C159</f>
        <v>0</v>
      </c>
      <c r="F162" s="15">
        <f>'Values-Valeurs'!D159</f>
        <v>0</v>
      </c>
      <c r="G162" s="15">
        <f>'Values-Valeurs'!E159</f>
        <v>0</v>
      </c>
      <c r="H162" s="12">
        <f t="shared" si="16"/>
        <v>0</v>
      </c>
      <c r="I162" s="12">
        <f t="shared" si="17"/>
        <v>0</v>
      </c>
      <c r="J162" s="13" t="e">
        <f t="shared" si="18"/>
        <v>#DIV/0!</v>
      </c>
      <c r="K162" s="13" t="e">
        <f t="shared" si="19"/>
        <v>#DIV/0!</v>
      </c>
      <c r="L162" s="14" t="e">
        <f>VLOOKUP(B162,'Tableau 6'!$A$2:$P$377,16,FALSE)</f>
        <v>#N/A</v>
      </c>
      <c r="M162" s="19" t="str">
        <f t="shared" si="20"/>
        <v/>
      </c>
      <c r="N162" s="19" t="str">
        <f t="shared" si="21"/>
        <v/>
      </c>
      <c r="O162" s="20" t="e">
        <f>HLOOKUP($Q$1,'Tableau 6'!$A$2:$P$377,B162,FALSE)</f>
        <v>#REF!</v>
      </c>
      <c r="P162" s="19" t="str">
        <f t="shared" si="22"/>
        <v/>
      </c>
      <c r="Q162" s="19" t="str">
        <f t="shared" si="23"/>
        <v/>
      </c>
    </row>
    <row r="163" spans="1:17" s="50" customFormat="1" ht="14.25" customHeight="1" x14ac:dyDescent="0.35">
      <c r="A163" s="52" t="str">
        <f>IF('Values-Valeurs'!A160="","",'Values-Valeurs'!A160)</f>
        <v/>
      </c>
      <c r="B163" s="49" t="e">
        <f>VLOOKUP(A163,Variables!$A:$D,2,FALSE)</f>
        <v>#N/A</v>
      </c>
      <c r="C163" s="59" t="e">
        <f>VLOOKUP(A163,Variables!$A:$D,4,FALSE)</f>
        <v>#N/A</v>
      </c>
      <c r="D163" s="15">
        <f>'Values-Valeurs'!B160</f>
        <v>0</v>
      </c>
      <c r="E163" s="15">
        <f>'Values-Valeurs'!C160</f>
        <v>0</v>
      </c>
      <c r="F163" s="15">
        <f>'Values-Valeurs'!D160</f>
        <v>0</v>
      </c>
      <c r="G163" s="15">
        <f>'Values-Valeurs'!E160</f>
        <v>0</v>
      </c>
      <c r="H163" s="12">
        <f t="shared" si="16"/>
        <v>0</v>
      </c>
      <c r="I163" s="12">
        <f t="shared" si="17"/>
        <v>0</v>
      </c>
      <c r="J163" s="13" t="e">
        <f t="shared" si="18"/>
        <v>#DIV/0!</v>
      </c>
      <c r="K163" s="13" t="e">
        <f t="shared" si="19"/>
        <v>#DIV/0!</v>
      </c>
      <c r="L163" s="14" t="e">
        <f>VLOOKUP(B163,'Tableau 6'!$A$2:$P$377,16,FALSE)</f>
        <v>#N/A</v>
      </c>
      <c r="M163" s="19" t="str">
        <f t="shared" si="20"/>
        <v/>
      </c>
      <c r="N163" s="19" t="str">
        <f t="shared" si="21"/>
        <v/>
      </c>
      <c r="O163" s="20" t="e">
        <f>HLOOKUP($Q$1,'Tableau 6'!$A$2:$P$377,B163,FALSE)</f>
        <v>#REF!</v>
      </c>
      <c r="P163" s="19" t="str">
        <f t="shared" si="22"/>
        <v/>
      </c>
      <c r="Q163" s="19" t="str">
        <f t="shared" si="23"/>
        <v/>
      </c>
    </row>
    <row r="164" spans="1:17" s="50" customFormat="1" ht="14.25" customHeight="1" x14ac:dyDescent="0.35">
      <c r="A164" s="52" t="str">
        <f>IF('Values-Valeurs'!A161="","",'Values-Valeurs'!A161)</f>
        <v/>
      </c>
      <c r="B164" s="49" t="e">
        <f>VLOOKUP(A164,Variables!$A:$D,2,FALSE)</f>
        <v>#N/A</v>
      </c>
      <c r="C164" s="59" t="e">
        <f>VLOOKUP(A164,Variables!$A:$D,4,FALSE)</f>
        <v>#N/A</v>
      </c>
      <c r="D164" s="15">
        <f>'Values-Valeurs'!B161</f>
        <v>0</v>
      </c>
      <c r="E164" s="15">
        <f>'Values-Valeurs'!C161</f>
        <v>0</v>
      </c>
      <c r="F164" s="15">
        <f>'Values-Valeurs'!D161</f>
        <v>0</v>
      </c>
      <c r="G164" s="15">
        <f>'Values-Valeurs'!E161</f>
        <v>0</v>
      </c>
      <c r="H164" s="12">
        <f t="shared" si="16"/>
        <v>0</v>
      </c>
      <c r="I164" s="12">
        <f t="shared" si="17"/>
        <v>0</v>
      </c>
      <c r="J164" s="13" t="e">
        <f t="shared" si="18"/>
        <v>#DIV/0!</v>
      </c>
      <c r="K164" s="13" t="e">
        <f t="shared" si="19"/>
        <v>#DIV/0!</v>
      </c>
      <c r="L164" s="14" t="e">
        <f>VLOOKUP(B164,'Tableau 6'!$A$2:$P$377,16,FALSE)</f>
        <v>#N/A</v>
      </c>
      <c r="M164" s="19" t="str">
        <f t="shared" si="20"/>
        <v/>
      </c>
      <c r="N164" s="19" t="str">
        <f t="shared" si="21"/>
        <v/>
      </c>
      <c r="O164" s="20" t="e">
        <f>HLOOKUP($Q$1,'Tableau 6'!$A$2:$P$377,B164,FALSE)</f>
        <v>#REF!</v>
      </c>
      <c r="P164" s="19" t="str">
        <f t="shared" si="22"/>
        <v/>
      </c>
      <c r="Q164" s="19" t="str">
        <f t="shared" si="23"/>
        <v/>
      </c>
    </row>
    <row r="165" spans="1:17" s="50" customFormat="1" ht="14.25" customHeight="1" x14ac:dyDescent="0.35">
      <c r="A165" s="52" t="str">
        <f>IF('Values-Valeurs'!A162="","",'Values-Valeurs'!A162)</f>
        <v/>
      </c>
      <c r="B165" s="49" t="e">
        <f>VLOOKUP(A165,Variables!$A:$D,2,FALSE)</f>
        <v>#N/A</v>
      </c>
      <c r="C165" s="59" t="e">
        <f>VLOOKUP(A165,Variables!$A:$D,4,FALSE)</f>
        <v>#N/A</v>
      </c>
      <c r="D165" s="15">
        <f>'Values-Valeurs'!B162</f>
        <v>0</v>
      </c>
      <c r="E165" s="15">
        <f>'Values-Valeurs'!C162</f>
        <v>0</v>
      </c>
      <c r="F165" s="15">
        <f>'Values-Valeurs'!D162</f>
        <v>0</v>
      </c>
      <c r="G165" s="15">
        <f>'Values-Valeurs'!E162</f>
        <v>0</v>
      </c>
      <c r="H165" s="12">
        <f t="shared" si="16"/>
        <v>0</v>
      </c>
      <c r="I165" s="12">
        <f t="shared" si="17"/>
        <v>0</v>
      </c>
      <c r="J165" s="13" t="e">
        <f t="shared" si="18"/>
        <v>#DIV/0!</v>
      </c>
      <c r="K165" s="13" t="e">
        <f t="shared" si="19"/>
        <v>#DIV/0!</v>
      </c>
      <c r="L165" s="14" t="e">
        <f>VLOOKUP(B165,'Tableau 6'!$A$2:$P$377,16,FALSE)</f>
        <v>#N/A</v>
      </c>
      <c r="M165" s="19" t="str">
        <f t="shared" si="20"/>
        <v/>
      </c>
      <c r="N165" s="19" t="str">
        <f t="shared" si="21"/>
        <v/>
      </c>
      <c r="O165" s="20" t="e">
        <f>HLOOKUP($Q$1,'Tableau 6'!$A$2:$P$377,B165,FALSE)</f>
        <v>#REF!</v>
      </c>
      <c r="P165" s="19" t="str">
        <f t="shared" si="22"/>
        <v/>
      </c>
      <c r="Q165" s="19" t="str">
        <f t="shared" si="23"/>
        <v/>
      </c>
    </row>
    <row r="166" spans="1:17" s="50" customFormat="1" ht="14.25" customHeight="1" x14ac:dyDescent="0.35">
      <c r="A166" s="52" t="str">
        <f>IF('Values-Valeurs'!A163="","",'Values-Valeurs'!A163)</f>
        <v/>
      </c>
      <c r="B166" s="49" t="e">
        <f>VLOOKUP(A166,Variables!$A:$D,2,FALSE)</f>
        <v>#N/A</v>
      </c>
      <c r="C166" s="59" t="e">
        <f>VLOOKUP(A166,Variables!$A:$D,4,FALSE)</f>
        <v>#N/A</v>
      </c>
      <c r="D166" s="15">
        <f>'Values-Valeurs'!B163</f>
        <v>0</v>
      </c>
      <c r="E166" s="15">
        <f>'Values-Valeurs'!C163</f>
        <v>0</v>
      </c>
      <c r="F166" s="15">
        <f>'Values-Valeurs'!D163</f>
        <v>0</v>
      </c>
      <c r="G166" s="15">
        <f>'Values-Valeurs'!E163</f>
        <v>0</v>
      </c>
      <c r="H166" s="12">
        <f t="shared" si="16"/>
        <v>0</v>
      </c>
      <c r="I166" s="12">
        <f t="shared" si="17"/>
        <v>0</v>
      </c>
      <c r="J166" s="13" t="e">
        <f t="shared" si="18"/>
        <v>#DIV/0!</v>
      </c>
      <c r="K166" s="13" t="e">
        <f t="shared" si="19"/>
        <v>#DIV/0!</v>
      </c>
      <c r="L166" s="14" t="e">
        <f>VLOOKUP(B166,'Tableau 6'!$A$2:$P$377,16,FALSE)</f>
        <v>#N/A</v>
      </c>
      <c r="M166" s="19" t="str">
        <f t="shared" si="20"/>
        <v/>
      </c>
      <c r="N166" s="19" t="str">
        <f t="shared" si="21"/>
        <v/>
      </c>
      <c r="O166" s="20" t="e">
        <f>HLOOKUP($Q$1,'Tableau 6'!$A$2:$P$377,B166,FALSE)</f>
        <v>#REF!</v>
      </c>
      <c r="P166" s="19" t="str">
        <f t="shared" si="22"/>
        <v/>
      </c>
      <c r="Q166" s="19" t="str">
        <f t="shared" si="23"/>
        <v/>
      </c>
    </row>
    <row r="167" spans="1:17" s="50" customFormat="1" ht="14.25" customHeight="1" x14ac:dyDescent="0.35">
      <c r="A167" s="52" t="str">
        <f>IF('Values-Valeurs'!A164="","",'Values-Valeurs'!A164)</f>
        <v/>
      </c>
      <c r="B167" s="49" t="e">
        <f>VLOOKUP(A167,Variables!$A:$D,2,FALSE)</f>
        <v>#N/A</v>
      </c>
      <c r="C167" s="59" t="e">
        <f>VLOOKUP(A167,Variables!$A:$D,4,FALSE)</f>
        <v>#N/A</v>
      </c>
      <c r="D167" s="15">
        <f>'Values-Valeurs'!B164</f>
        <v>0</v>
      </c>
      <c r="E167" s="15">
        <f>'Values-Valeurs'!C164</f>
        <v>0</v>
      </c>
      <c r="F167" s="15">
        <f>'Values-Valeurs'!D164</f>
        <v>0</v>
      </c>
      <c r="G167" s="15">
        <f>'Values-Valeurs'!E164</f>
        <v>0</v>
      </c>
      <c r="H167" s="12">
        <f t="shared" si="16"/>
        <v>0</v>
      </c>
      <c r="I167" s="12">
        <f t="shared" si="17"/>
        <v>0</v>
      </c>
      <c r="J167" s="13" t="e">
        <f t="shared" si="18"/>
        <v>#DIV/0!</v>
      </c>
      <c r="K167" s="13" t="e">
        <f t="shared" si="19"/>
        <v>#DIV/0!</v>
      </c>
      <c r="L167" s="14" t="e">
        <f>VLOOKUP(B167,'Tableau 6'!$A$2:$P$377,16,FALSE)</f>
        <v>#N/A</v>
      </c>
      <c r="M167" s="19" t="str">
        <f t="shared" si="20"/>
        <v/>
      </c>
      <c r="N167" s="19" t="str">
        <f t="shared" si="21"/>
        <v/>
      </c>
      <c r="O167" s="20" t="e">
        <f>HLOOKUP($Q$1,'Tableau 6'!$A$2:$P$377,B167,FALSE)</f>
        <v>#REF!</v>
      </c>
      <c r="P167" s="19" t="str">
        <f t="shared" si="22"/>
        <v/>
      </c>
      <c r="Q167" s="19" t="str">
        <f t="shared" si="23"/>
        <v/>
      </c>
    </row>
    <row r="168" spans="1:17" s="50" customFormat="1" ht="14.25" customHeight="1" x14ac:dyDescent="0.35">
      <c r="A168" s="52" t="str">
        <f>IF('Values-Valeurs'!A165="","",'Values-Valeurs'!A165)</f>
        <v/>
      </c>
      <c r="B168" s="49" t="e">
        <f>VLOOKUP(A168,Variables!$A:$D,2,FALSE)</f>
        <v>#N/A</v>
      </c>
      <c r="C168" s="59" t="e">
        <f>VLOOKUP(A168,Variables!$A:$D,4,FALSE)</f>
        <v>#N/A</v>
      </c>
      <c r="D168" s="15">
        <f>'Values-Valeurs'!B165</f>
        <v>0</v>
      </c>
      <c r="E168" s="15">
        <f>'Values-Valeurs'!C165</f>
        <v>0</v>
      </c>
      <c r="F168" s="15">
        <f>'Values-Valeurs'!D165</f>
        <v>0</v>
      </c>
      <c r="G168" s="15">
        <f>'Values-Valeurs'!E165</f>
        <v>0</v>
      </c>
      <c r="H168" s="12">
        <f t="shared" si="16"/>
        <v>0</v>
      </c>
      <c r="I168" s="12">
        <f t="shared" si="17"/>
        <v>0</v>
      </c>
      <c r="J168" s="13" t="e">
        <f t="shared" si="18"/>
        <v>#DIV/0!</v>
      </c>
      <c r="K168" s="13" t="e">
        <f t="shared" si="19"/>
        <v>#DIV/0!</v>
      </c>
      <c r="L168" s="14" t="e">
        <f>VLOOKUP(B168,'Tableau 6'!$A$2:$P$377,16,FALSE)</f>
        <v>#N/A</v>
      </c>
      <c r="M168" s="19" t="str">
        <f t="shared" si="20"/>
        <v/>
      </c>
      <c r="N168" s="19" t="str">
        <f t="shared" si="21"/>
        <v/>
      </c>
      <c r="O168" s="20" t="e">
        <f>HLOOKUP($Q$1,'Tableau 6'!$A$2:$P$377,B168,FALSE)</f>
        <v>#REF!</v>
      </c>
      <c r="P168" s="19" t="str">
        <f t="shared" si="22"/>
        <v/>
      </c>
      <c r="Q168" s="19" t="str">
        <f t="shared" si="23"/>
        <v/>
      </c>
    </row>
    <row r="169" spans="1:17" s="50" customFormat="1" ht="14.25" customHeight="1" x14ac:dyDescent="0.35">
      <c r="A169" s="52" t="str">
        <f>IF('Values-Valeurs'!A166="","",'Values-Valeurs'!A166)</f>
        <v/>
      </c>
      <c r="B169" s="49" t="e">
        <f>VLOOKUP(A169,Variables!$A:$D,2,FALSE)</f>
        <v>#N/A</v>
      </c>
      <c r="C169" s="59" t="e">
        <f>VLOOKUP(A169,Variables!$A:$D,4,FALSE)</f>
        <v>#N/A</v>
      </c>
      <c r="D169" s="15">
        <f>'Values-Valeurs'!B166</f>
        <v>0</v>
      </c>
      <c r="E169" s="15">
        <f>'Values-Valeurs'!C166</f>
        <v>0</v>
      </c>
      <c r="F169" s="15">
        <f>'Values-Valeurs'!D166</f>
        <v>0</v>
      </c>
      <c r="G169" s="15">
        <f>'Values-Valeurs'!E166</f>
        <v>0</v>
      </c>
      <c r="H169" s="12">
        <f t="shared" si="16"/>
        <v>0</v>
      </c>
      <c r="I169" s="12">
        <f t="shared" si="17"/>
        <v>0</v>
      </c>
      <c r="J169" s="13" t="e">
        <f t="shared" si="18"/>
        <v>#DIV/0!</v>
      </c>
      <c r="K169" s="13" t="e">
        <f t="shared" si="19"/>
        <v>#DIV/0!</v>
      </c>
      <c r="L169" s="14" t="e">
        <f>VLOOKUP(B169,'Tableau 6'!$A$2:$P$377,16,FALSE)</f>
        <v>#N/A</v>
      </c>
      <c r="M169" s="19" t="str">
        <f t="shared" si="20"/>
        <v/>
      </c>
      <c r="N169" s="19" t="str">
        <f t="shared" si="21"/>
        <v/>
      </c>
      <c r="O169" s="20" t="e">
        <f>HLOOKUP($Q$1,'Tableau 6'!$A$2:$P$377,B169,FALSE)</f>
        <v>#REF!</v>
      </c>
      <c r="P169" s="19" t="str">
        <f t="shared" si="22"/>
        <v/>
      </c>
      <c r="Q169" s="19" t="str">
        <f t="shared" si="23"/>
        <v/>
      </c>
    </row>
    <row r="170" spans="1:17" s="50" customFormat="1" ht="14.25" customHeight="1" x14ac:dyDescent="0.35">
      <c r="A170" s="52" t="str">
        <f>IF('Values-Valeurs'!A167="","",'Values-Valeurs'!A167)</f>
        <v/>
      </c>
      <c r="B170" s="49" t="e">
        <f>VLOOKUP(A170,Variables!$A:$D,2,FALSE)</f>
        <v>#N/A</v>
      </c>
      <c r="C170" s="59" t="e">
        <f>VLOOKUP(A170,Variables!$A:$D,4,FALSE)</f>
        <v>#N/A</v>
      </c>
      <c r="D170" s="15">
        <f>'Values-Valeurs'!B167</f>
        <v>0</v>
      </c>
      <c r="E170" s="15">
        <f>'Values-Valeurs'!C167</f>
        <v>0</v>
      </c>
      <c r="F170" s="15">
        <f>'Values-Valeurs'!D167</f>
        <v>0</v>
      </c>
      <c r="G170" s="15">
        <f>'Values-Valeurs'!E167</f>
        <v>0</v>
      </c>
      <c r="H170" s="12">
        <f t="shared" si="16"/>
        <v>0</v>
      </c>
      <c r="I170" s="12">
        <f t="shared" si="17"/>
        <v>0</v>
      </c>
      <c r="J170" s="13" t="e">
        <f t="shared" si="18"/>
        <v>#DIV/0!</v>
      </c>
      <c r="K170" s="13" t="e">
        <f t="shared" si="19"/>
        <v>#DIV/0!</v>
      </c>
      <c r="L170" s="14" t="e">
        <f>VLOOKUP(B170,'Tableau 6'!$A$2:$P$377,16,FALSE)</f>
        <v>#N/A</v>
      </c>
      <c r="M170" s="19" t="str">
        <f t="shared" si="20"/>
        <v/>
      </c>
      <c r="N170" s="19" t="str">
        <f t="shared" si="21"/>
        <v/>
      </c>
      <c r="O170" s="20" t="e">
        <f>HLOOKUP($Q$1,'Tableau 6'!$A$2:$P$377,B170,FALSE)</f>
        <v>#REF!</v>
      </c>
      <c r="P170" s="19" t="str">
        <f t="shared" si="22"/>
        <v/>
      </c>
      <c r="Q170" s="19" t="str">
        <f t="shared" si="23"/>
        <v/>
      </c>
    </row>
    <row r="171" spans="1:17" s="50" customFormat="1" ht="14.25" customHeight="1" x14ac:dyDescent="0.35">
      <c r="A171" s="52" t="str">
        <f>IF('Values-Valeurs'!A168="","",'Values-Valeurs'!A168)</f>
        <v/>
      </c>
      <c r="B171" s="49" t="e">
        <f>VLOOKUP(A171,Variables!$A:$D,2,FALSE)</f>
        <v>#N/A</v>
      </c>
      <c r="C171" s="59" t="e">
        <f>VLOOKUP(A171,Variables!$A:$D,4,FALSE)</f>
        <v>#N/A</v>
      </c>
      <c r="D171" s="15">
        <f>'Values-Valeurs'!B168</f>
        <v>0</v>
      </c>
      <c r="E171" s="15">
        <f>'Values-Valeurs'!C168</f>
        <v>0</v>
      </c>
      <c r="F171" s="15">
        <f>'Values-Valeurs'!D168</f>
        <v>0</v>
      </c>
      <c r="G171" s="15">
        <f>'Values-Valeurs'!E168</f>
        <v>0</v>
      </c>
      <c r="H171" s="12">
        <f t="shared" si="16"/>
        <v>0</v>
      </c>
      <c r="I171" s="12">
        <f t="shared" si="17"/>
        <v>0</v>
      </c>
      <c r="J171" s="13" t="e">
        <f t="shared" si="18"/>
        <v>#DIV/0!</v>
      </c>
      <c r="K171" s="13" t="e">
        <f t="shared" si="19"/>
        <v>#DIV/0!</v>
      </c>
      <c r="L171" s="14" t="e">
        <f>VLOOKUP(B171,'Tableau 6'!$A$2:$P$377,16,FALSE)</f>
        <v>#N/A</v>
      </c>
      <c r="M171" s="19" t="str">
        <f t="shared" si="20"/>
        <v/>
      </c>
      <c r="N171" s="19" t="str">
        <f t="shared" si="21"/>
        <v/>
      </c>
      <c r="O171" s="20" t="e">
        <f>HLOOKUP($Q$1,'Tableau 6'!$A$2:$P$377,B171,FALSE)</f>
        <v>#REF!</v>
      </c>
      <c r="P171" s="19" t="str">
        <f t="shared" si="22"/>
        <v/>
      </c>
      <c r="Q171" s="19" t="str">
        <f t="shared" si="23"/>
        <v/>
      </c>
    </row>
    <row r="172" spans="1:17" s="50" customFormat="1" ht="14.25" customHeight="1" x14ac:dyDescent="0.35">
      <c r="A172" s="52" t="str">
        <f>IF('Values-Valeurs'!A169="","",'Values-Valeurs'!A169)</f>
        <v/>
      </c>
      <c r="B172" s="49" t="e">
        <f>VLOOKUP(A172,Variables!$A:$D,2,FALSE)</f>
        <v>#N/A</v>
      </c>
      <c r="C172" s="59" t="e">
        <f>VLOOKUP(A172,Variables!$A:$D,4,FALSE)</f>
        <v>#N/A</v>
      </c>
      <c r="D172" s="15">
        <f>'Values-Valeurs'!B169</f>
        <v>0</v>
      </c>
      <c r="E172" s="15">
        <f>'Values-Valeurs'!C169</f>
        <v>0</v>
      </c>
      <c r="F172" s="15">
        <f>'Values-Valeurs'!D169</f>
        <v>0</v>
      </c>
      <c r="G172" s="15">
        <f>'Values-Valeurs'!E169</f>
        <v>0</v>
      </c>
      <c r="H172" s="12">
        <f t="shared" si="16"/>
        <v>0</v>
      </c>
      <c r="I172" s="12">
        <f t="shared" si="17"/>
        <v>0</v>
      </c>
      <c r="J172" s="13" t="e">
        <f t="shared" si="18"/>
        <v>#DIV/0!</v>
      </c>
      <c r="K172" s="13" t="e">
        <f t="shared" si="19"/>
        <v>#DIV/0!</v>
      </c>
      <c r="L172" s="14" t="e">
        <f>VLOOKUP(B172,'Tableau 6'!$A$2:$P$377,16,FALSE)</f>
        <v>#N/A</v>
      </c>
      <c r="M172" s="19" t="str">
        <f t="shared" si="20"/>
        <v/>
      </c>
      <c r="N172" s="19" t="str">
        <f t="shared" si="21"/>
        <v/>
      </c>
      <c r="O172" s="20" t="e">
        <f>HLOOKUP($Q$1,'Tableau 6'!$A$2:$P$377,B172,FALSE)</f>
        <v>#REF!</v>
      </c>
      <c r="P172" s="19" t="str">
        <f t="shared" si="22"/>
        <v/>
      </c>
      <c r="Q172" s="19" t="str">
        <f t="shared" si="23"/>
        <v/>
      </c>
    </row>
    <row r="173" spans="1:17" s="50" customFormat="1" ht="14.25" customHeight="1" x14ac:dyDescent="0.35">
      <c r="A173" s="52" t="str">
        <f>IF('Values-Valeurs'!A170="","",'Values-Valeurs'!A170)</f>
        <v/>
      </c>
      <c r="B173" s="49" t="e">
        <f>VLOOKUP(A173,Variables!$A:$D,2,FALSE)</f>
        <v>#N/A</v>
      </c>
      <c r="C173" s="59" t="e">
        <f>VLOOKUP(A173,Variables!$A:$D,4,FALSE)</f>
        <v>#N/A</v>
      </c>
      <c r="D173" s="15">
        <f>'Values-Valeurs'!B170</f>
        <v>0</v>
      </c>
      <c r="E173" s="15">
        <f>'Values-Valeurs'!C170</f>
        <v>0</v>
      </c>
      <c r="F173" s="15">
        <f>'Values-Valeurs'!D170</f>
        <v>0</v>
      </c>
      <c r="G173" s="15">
        <f>'Values-Valeurs'!E170</f>
        <v>0</v>
      </c>
      <c r="H173" s="12">
        <f t="shared" si="16"/>
        <v>0</v>
      </c>
      <c r="I173" s="12">
        <f t="shared" si="17"/>
        <v>0</v>
      </c>
      <c r="J173" s="13" t="e">
        <f t="shared" si="18"/>
        <v>#DIV/0!</v>
      </c>
      <c r="K173" s="13" t="e">
        <f t="shared" si="19"/>
        <v>#DIV/0!</v>
      </c>
      <c r="L173" s="14" t="e">
        <f>VLOOKUP(B173,'Tableau 6'!$A$2:$P$377,16,FALSE)</f>
        <v>#N/A</v>
      </c>
      <c r="M173" s="19" t="str">
        <f t="shared" si="20"/>
        <v/>
      </c>
      <c r="N173" s="19" t="str">
        <f t="shared" si="21"/>
        <v/>
      </c>
      <c r="O173" s="20" t="e">
        <f>HLOOKUP($Q$1,'Tableau 6'!$A$2:$P$377,B173,FALSE)</f>
        <v>#REF!</v>
      </c>
      <c r="P173" s="19" t="str">
        <f t="shared" si="22"/>
        <v/>
      </c>
      <c r="Q173" s="19" t="str">
        <f t="shared" si="23"/>
        <v/>
      </c>
    </row>
    <row r="174" spans="1:17" s="50" customFormat="1" ht="14.25" customHeight="1" x14ac:dyDescent="0.35">
      <c r="A174" s="52" t="str">
        <f>IF('Values-Valeurs'!A171="","",'Values-Valeurs'!A171)</f>
        <v/>
      </c>
      <c r="B174" s="49" t="e">
        <f>VLOOKUP(A174,Variables!$A:$D,2,FALSE)</f>
        <v>#N/A</v>
      </c>
      <c r="C174" s="59" t="e">
        <f>VLOOKUP(A174,Variables!$A:$D,4,FALSE)</f>
        <v>#N/A</v>
      </c>
      <c r="D174" s="15">
        <f>'Values-Valeurs'!B171</f>
        <v>0</v>
      </c>
      <c r="E174" s="15">
        <f>'Values-Valeurs'!C171</f>
        <v>0</v>
      </c>
      <c r="F174" s="15">
        <f>'Values-Valeurs'!D171</f>
        <v>0</v>
      </c>
      <c r="G174" s="15">
        <f>'Values-Valeurs'!E171</f>
        <v>0</v>
      </c>
      <c r="H174" s="12">
        <f t="shared" si="16"/>
        <v>0</v>
      </c>
      <c r="I174" s="12">
        <f t="shared" si="17"/>
        <v>0</v>
      </c>
      <c r="J174" s="13" t="e">
        <f t="shared" si="18"/>
        <v>#DIV/0!</v>
      </c>
      <c r="K174" s="13" t="e">
        <f t="shared" si="19"/>
        <v>#DIV/0!</v>
      </c>
      <c r="L174" s="14" t="e">
        <f>VLOOKUP(B174,'Tableau 6'!$A$2:$P$377,16,FALSE)</f>
        <v>#N/A</v>
      </c>
      <c r="M174" s="19" t="str">
        <f t="shared" si="20"/>
        <v/>
      </c>
      <c r="N174" s="19" t="str">
        <f t="shared" si="21"/>
        <v/>
      </c>
      <c r="O174" s="20" t="e">
        <f>HLOOKUP($Q$1,'Tableau 6'!$A$2:$P$377,B174,FALSE)</f>
        <v>#REF!</v>
      </c>
      <c r="P174" s="19" t="str">
        <f t="shared" si="22"/>
        <v/>
      </c>
      <c r="Q174" s="19" t="str">
        <f t="shared" si="23"/>
        <v/>
      </c>
    </row>
    <row r="175" spans="1:17" s="50" customFormat="1" ht="14.25" customHeight="1" x14ac:dyDescent="0.35">
      <c r="A175" s="52" t="str">
        <f>IF('Values-Valeurs'!A172="","",'Values-Valeurs'!A172)</f>
        <v/>
      </c>
      <c r="B175" s="49" t="e">
        <f>VLOOKUP(A175,Variables!$A:$D,2,FALSE)</f>
        <v>#N/A</v>
      </c>
      <c r="C175" s="59" t="e">
        <f>VLOOKUP(A175,Variables!$A:$D,4,FALSE)</f>
        <v>#N/A</v>
      </c>
      <c r="D175" s="15">
        <f>'Values-Valeurs'!B172</f>
        <v>0</v>
      </c>
      <c r="E175" s="15">
        <f>'Values-Valeurs'!C172</f>
        <v>0</v>
      </c>
      <c r="F175" s="15">
        <f>'Values-Valeurs'!D172</f>
        <v>0</v>
      </c>
      <c r="G175" s="15">
        <f>'Values-Valeurs'!E172</f>
        <v>0</v>
      </c>
      <c r="H175" s="12">
        <f t="shared" si="16"/>
        <v>0</v>
      </c>
      <c r="I175" s="12">
        <f t="shared" si="17"/>
        <v>0</v>
      </c>
      <c r="J175" s="13" t="e">
        <f t="shared" si="18"/>
        <v>#DIV/0!</v>
      </c>
      <c r="K175" s="13" t="e">
        <f t="shared" si="19"/>
        <v>#DIV/0!</v>
      </c>
      <c r="L175" s="14" t="e">
        <f>VLOOKUP(B175,'Tableau 6'!$A$2:$P$377,16,FALSE)</f>
        <v>#N/A</v>
      </c>
      <c r="M175" s="19" t="str">
        <f t="shared" si="20"/>
        <v/>
      </c>
      <c r="N175" s="19" t="str">
        <f t="shared" si="21"/>
        <v/>
      </c>
      <c r="O175" s="20" t="e">
        <f>HLOOKUP($Q$1,'Tableau 6'!$A$2:$P$377,B175,FALSE)</f>
        <v>#REF!</v>
      </c>
      <c r="P175" s="19" t="str">
        <f t="shared" si="22"/>
        <v/>
      </c>
      <c r="Q175" s="19" t="str">
        <f t="shared" si="23"/>
        <v/>
      </c>
    </row>
    <row r="176" spans="1:17" s="50" customFormat="1" ht="14.25" customHeight="1" x14ac:dyDescent="0.35">
      <c r="A176" s="52" t="str">
        <f>IF('Values-Valeurs'!A173="","",'Values-Valeurs'!A173)</f>
        <v/>
      </c>
      <c r="B176" s="49" t="e">
        <f>VLOOKUP(A176,Variables!$A:$D,2,FALSE)</f>
        <v>#N/A</v>
      </c>
      <c r="C176" s="59" t="e">
        <f>VLOOKUP(A176,Variables!$A:$D,4,FALSE)</f>
        <v>#N/A</v>
      </c>
      <c r="D176" s="15">
        <f>'Values-Valeurs'!B173</f>
        <v>0</v>
      </c>
      <c r="E176" s="15">
        <f>'Values-Valeurs'!C173</f>
        <v>0</v>
      </c>
      <c r="F176" s="15">
        <f>'Values-Valeurs'!D173</f>
        <v>0</v>
      </c>
      <c r="G176" s="15">
        <f>'Values-Valeurs'!E173</f>
        <v>0</v>
      </c>
      <c r="H176" s="12">
        <f t="shared" si="16"/>
        <v>0</v>
      </c>
      <c r="I176" s="12">
        <f t="shared" si="17"/>
        <v>0</v>
      </c>
      <c r="J176" s="13" t="e">
        <f t="shared" si="18"/>
        <v>#DIV/0!</v>
      </c>
      <c r="K176" s="13" t="e">
        <f t="shared" si="19"/>
        <v>#DIV/0!</v>
      </c>
      <c r="L176" s="14" t="e">
        <f>VLOOKUP(B176,'Tableau 6'!$A$2:$P$377,16,FALSE)</f>
        <v>#N/A</v>
      </c>
      <c r="M176" s="19" t="str">
        <f t="shared" si="20"/>
        <v/>
      </c>
      <c r="N176" s="19" t="str">
        <f t="shared" si="21"/>
        <v/>
      </c>
      <c r="O176" s="20" t="e">
        <f>HLOOKUP($Q$1,'Tableau 6'!$A$2:$P$377,B176,FALSE)</f>
        <v>#REF!</v>
      </c>
      <c r="P176" s="19" t="str">
        <f t="shared" si="22"/>
        <v/>
      </c>
      <c r="Q176" s="19" t="str">
        <f t="shared" si="23"/>
        <v/>
      </c>
    </row>
    <row r="177" spans="1:17" s="50" customFormat="1" ht="14.25" customHeight="1" x14ac:dyDescent="0.35">
      <c r="A177" s="52" t="str">
        <f>IF('Values-Valeurs'!A174="","",'Values-Valeurs'!A174)</f>
        <v/>
      </c>
      <c r="B177" s="49" t="e">
        <f>VLOOKUP(A177,Variables!$A:$D,2,FALSE)</f>
        <v>#N/A</v>
      </c>
      <c r="C177" s="59" t="e">
        <f>VLOOKUP(A177,Variables!$A:$D,4,FALSE)</f>
        <v>#N/A</v>
      </c>
      <c r="D177" s="15">
        <f>'Values-Valeurs'!B174</f>
        <v>0</v>
      </c>
      <c r="E177" s="15">
        <f>'Values-Valeurs'!C174</f>
        <v>0</v>
      </c>
      <c r="F177" s="15">
        <f>'Values-Valeurs'!D174</f>
        <v>0</v>
      </c>
      <c r="G177" s="15">
        <f>'Values-Valeurs'!E174</f>
        <v>0</v>
      </c>
      <c r="H177" s="12">
        <f t="shared" si="16"/>
        <v>0</v>
      </c>
      <c r="I177" s="12">
        <f t="shared" si="17"/>
        <v>0</v>
      </c>
      <c r="J177" s="13" t="e">
        <f t="shared" si="18"/>
        <v>#DIV/0!</v>
      </c>
      <c r="K177" s="13" t="e">
        <f t="shared" si="19"/>
        <v>#DIV/0!</v>
      </c>
      <c r="L177" s="14" t="e">
        <f>VLOOKUP(B177,'Tableau 6'!$A$2:$P$377,16,FALSE)</f>
        <v>#N/A</v>
      </c>
      <c r="M177" s="19" t="str">
        <f t="shared" si="20"/>
        <v/>
      </c>
      <c r="N177" s="19" t="str">
        <f t="shared" si="21"/>
        <v/>
      </c>
      <c r="O177" s="20" t="e">
        <f>HLOOKUP($Q$1,'Tableau 6'!$A$2:$P$377,B177,FALSE)</f>
        <v>#REF!</v>
      </c>
      <c r="P177" s="19" t="str">
        <f t="shared" si="22"/>
        <v/>
      </c>
      <c r="Q177" s="19" t="str">
        <f t="shared" si="23"/>
        <v/>
      </c>
    </row>
    <row r="178" spans="1:17" s="50" customFormat="1" ht="14.25" customHeight="1" x14ac:dyDescent="0.35">
      <c r="A178" s="52" t="str">
        <f>IF('Values-Valeurs'!A175="","",'Values-Valeurs'!A175)</f>
        <v/>
      </c>
      <c r="B178" s="49" t="e">
        <f>VLOOKUP(A178,Variables!$A:$D,2,FALSE)</f>
        <v>#N/A</v>
      </c>
      <c r="C178" s="59" t="e">
        <f>VLOOKUP(A178,Variables!$A:$D,4,FALSE)</f>
        <v>#N/A</v>
      </c>
      <c r="D178" s="15">
        <f>'Values-Valeurs'!B175</f>
        <v>0</v>
      </c>
      <c r="E178" s="15">
        <f>'Values-Valeurs'!C175</f>
        <v>0</v>
      </c>
      <c r="F178" s="15">
        <f>'Values-Valeurs'!D175</f>
        <v>0</v>
      </c>
      <c r="G178" s="15">
        <f>'Values-Valeurs'!E175</f>
        <v>0</v>
      </c>
      <c r="H178" s="12">
        <f t="shared" si="16"/>
        <v>0</v>
      </c>
      <c r="I178" s="12">
        <f t="shared" si="17"/>
        <v>0</v>
      </c>
      <c r="J178" s="13" t="e">
        <f t="shared" si="18"/>
        <v>#DIV/0!</v>
      </c>
      <c r="K178" s="13" t="e">
        <f t="shared" si="19"/>
        <v>#DIV/0!</v>
      </c>
      <c r="L178" s="14" t="e">
        <f>VLOOKUP(B178,'Tableau 6'!$A$2:$P$377,16,FALSE)</f>
        <v>#N/A</v>
      </c>
      <c r="M178" s="19" t="str">
        <f t="shared" si="20"/>
        <v/>
      </c>
      <c r="N178" s="19" t="str">
        <f t="shared" si="21"/>
        <v/>
      </c>
      <c r="O178" s="20" t="e">
        <f>HLOOKUP($Q$1,'Tableau 6'!$A$2:$P$377,B178,FALSE)</f>
        <v>#REF!</v>
      </c>
      <c r="P178" s="19" t="str">
        <f t="shared" si="22"/>
        <v/>
      </c>
      <c r="Q178" s="19" t="str">
        <f t="shared" si="23"/>
        <v/>
      </c>
    </row>
    <row r="179" spans="1:17" s="50" customFormat="1" ht="14.25" customHeight="1" x14ac:dyDescent="0.35">
      <c r="A179" s="52" t="str">
        <f>IF('Values-Valeurs'!A176="","",'Values-Valeurs'!A176)</f>
        <v/>
      </c>
      <c r="B179" s="49" t="e">
        <f>VLOOKUP(A179,Variables!$A:$D,2,FALSE)</f>
        <v>#N/A</v>
      </c>
      <c r="C179" s="59" t="e">
        <f>VLOOKUP(A179,Variables!$A:$D,4,FALSE)</f>
        <v>#N/A</v>
      </c>
      <c r="D179" s="15">
        <f>'Values-Valeurs'!B176</f>
        <v>0</v>
      </c>
      <c r="E179" s="15">
        <f>'Values-Valeurs'!C176</f>
        <v>0</v>
      </c>
      <c r="F179" s="15">
        <f>'Values-Valeurs'!D176</f>
        <v>0</v>
      </c>
      <c r="G179" s="15">
        <f>'Values-Valeurs'!E176</f>
        <v>0</v>
      </c>
      <c r="H179" s="12">
        <f t="shared" si="16"/>
        <v>0</v>
      </c>
      <c r="I179" s="12">
        <f t="shared" si="17"/>
        <v>0</v>
      </c>
      <c r="J179" s="13" t="e">
        <f t="shared" si="18"/>
        <v>#DIV/0!</v>
      </c>
      <c r="K179" s="13" t="e">
        <f t="shared" si="19"/>
        <v>#DIV/0!</v>
      </c>
      <c r="L179" s="14" t="e">
        <f>VLOOKUP(B179,'Tableau 6'!$A$2:$P$377,16,FALSE)</f>
        <v>#N/A</v>
      </c>
      <c r="M179" s="19" t="str">
        <f t="shared" si="20"/>
        <v/>
      </c>
      <c r="N179" s="19" t="str">
        <f t="shared" si="21"/>
        <v/>
      </c>
      <c r="O179" s="20" t="e">
        <f>HLOOKUP($Q$1,'Tableau 6'!$A$2:$P$377,B179,FALSE)</f>
        <v>#REF!</v>
      </c>
      <c r="P179" s="19" t="str">
        <f t="shared" si="22"/>
        <v/>
      </c>
      <c r="Q179" s="19" t="str">
        <f t="shared" si="23"/>
        <v/>
      </c>
    </row>
    <row r="180" spans="1:17" s="50" customFormat="1" ht="14.25" customHeight="1" x14ac:dyDescent="0.35">
      <c r="A180" s="52" t="str">
        <f>IF('Values-Valeurs'!A177="","",'Values-Valeurs'!A177)</f>
        <v/>
      </c>
      <c r="B180" s="49" t="e">
        <f>VLOOKUP(A180,Variables!$A:$D,2,FALSE)</f>
        <v>#N/A</v>
      </c>
      <c r="C180" s="59" t="e">
        <f>VLOOKUP(A180,Variables!$A:$D,4,FALSE)</f>
        <v>#N/A</v>
      </c>
      <c r="D180" s="15">
        <f>'Values-Valeurs'!B177</f>
        <v>0</v>
      </c>
      <c r="E180" s="15">
        <f>'Values-Valeurs'!C177</f>
        <v>0</v>
      </c>
      <c r="F180" s="15">
        <f>'Values-Valeurs'!D177</f>
        <v>0</v>
      </c>
      <c r="G180" s="15">
        <f>'Values-Valeurs'!E177</f>
        <v>0</v>
      </c>
      <c r="H180" s="12">
        <f t="shared" si="16"/>
        <v>0</v>
      </c>
      <c r="I180" s="12">
        <f t="shared" si="17"/>
        <v>0</v>
      </c>
      <c r="J180" s="13" t="e">
        <f t="shared" si="18"/>
        <v>#DIV/0!</v>
      </c>
      <c r="K180" s="13" t="e">
        <f t="shared" si="19"/>
        <v>#DIV/0!</v>
      </c>
      <c r="L180" s="14" t="e">
        <f>VLOOKUP(B180,'Tableau 6'!$A$2:$P$377,16,FALSE)</f>
        <v>#N/A</v>
      </c>
      <c r="M180" s="19" t="str">
        <f t="shared" si="20"/>
        <v/>
      </c>
      <c r="N180" s="19" t="str">
        <f t="shared" si="21"/>
        <v/>
      </c>
      <c r="O180" s="20" t="e">
        <f>HLOOKUP($Q$1,'Tableau 6'!$A$2:$P$377,B180,FALSE)</f>
        <v>#REF!</v>
      </c>
      <c r="P180" s="19" t="str">
        <f t="shared" si="22"/>
        <v/>
      </c>
      <c r="Q180" s="19" t="str">
        <f t="shared" si="23"/>
        <v/>
      </c>
    </row>
    <row r="181" spans="1:17" s="50" customFormat="1" ht="14.25" customHeight="1" x14ac:dyDescent="0.35">
      <c r="A181" s="52" t="str">
        <f>IF('Values-Valeurs'!A178="","",'Values-Valeurs'!A178)</f>
        <v/>
      </c>
      <c r="B181" s="49" t="e">
        <f>VLOOKUP(A181,Variables!$A:$D,2,FALSE)</f>
        <v>#N/A</v>
      </c>
      <c r="C181" s="59" t="e">
        <f>VLOOKUP(A181,Variables!$A:$D,4,FALSE)</f>
        <v>#N/A</v>
      </c>
      <c r="D181" s="15">
        <f>'Values-Valeurs'!B178</f>
        <v>0</v>
      </c>
      <c r="E181" s="15">
        <f>'Values-Valeurs'!C178</f>
        <v>0</v>
      </c>
      <c r="F181" s="15">
        <f>'Values-Valeurs'!D178</f>
        <v>0</v>
      </c>
      <c r="G181" s="15">
        <f>'Values-Valeurs'!E178</f>
        <v>0</v>
      </c>
      <c r="H181" s="12">
        <f t="shared" si="16"/>
        <v>0</v>
      </c>
      <c r="I181" s="12">
        <f t="shared" si="17"/>
        <v>0</v>
      </c>
      <c r="J181" s="13" t="e">
        <f t="shared" si="18"/>
        <v>#DIV/0!</v>
      </c>
      <c r="K181" s="13" t="e">
        <f t="shared" si="19"/>
        <v>#DIV/0!</v>
      </c>
      <c r="L181" s="14" t="e">
        <f>VLOOKUP(B181,'Tableau 6'!$A$2:$P$377,16,FALSE)</f>
        <v>#N/A</v>
      </c>
      <c r="M181" s="19" t="str">
        <f t="shared" si="20"/>
        <v/>
      </c>
      <c r="N181" s="19" t="str">
        <f t="shared" si="21"/>
        <v/>
      </c>
      <c r="O181" s="20" t="e">
        <f>HLOOKUP($Q$1,'Tableau 6'!$A$2:$P$377,B181,FALSE)</f>
        <v>#REF!</v>
      </c>
      <c r="P181" s="19" t="str">
        <f t="shared" si="22"/>
        <v/>
      </c>
      <c r="Q181" s="19" t="str">
        <f t="shared" si="23"/>
        <v/>
      </c>
    </row>
    <row r="182" spans="1:17" s="50" customFormat="1" ht="14.25" customHeight="1" x14ac:dyDescent="0.35">
      <c r="A182" s="52" t="str">
        <f>IF('Values-Valeurs'!A179="","",'Values-Valeurs'!A179)</f>
        <v/>
      </c>
      <c r="B182" s="49" t="e">
        <f>VLOOKUP(A182,Variables!$A:$D,2,FALSE)</f>
        <v>#N/A</v>
      </c>
      <c r="C182" s="59" t="e">
        <f>VLOOKUP(A182,Variables!$A:$D,4,FALSE)</f>
        <v>#N/A</v>
      </c>
      <c r="D182" s="15">
        <f>'Values-Valeurs'!B179</f>
        <v>0</v>
      </c>
      <c r="E182" s="15">
        <f>'Values-Valeurs'!C179</f>
        <v>0</v>
      </c>
      <c r="F182" s="15">
        <f>'Values-Valeurs'!D179</f>
        <v>0</v>
      </c>
      <c r="G182" s="15">
        <f>'Values-Valeurs'!E179</f>
        <v>0</v>
      </c>
      <c r="H182" s="12">
        <f t="shared" si="16"/>
        <v>0</v>
      </c>
      <c r="I182" s="12">
        <f t="shared" si="17"/>
        <v>0</v>
      </c>
      <c r="J182" s="13" t="e">
        <f t="shared" si="18"/>
        <v>#DIV/0!</v>
      </c>
      <c r="K182" s="13" t="e">
        <f t="shared" si="19"/>
        <v>#DIV/0!</v>
      </c>
      <c r="L182" s="14" t="e">
        <f>VLOOKUP(B182,'Tableau 6'!$A$2:$P$377,16,FALSE)</f>
        <v>#N/A</v>
      </c>
      <c r="M182" s="19" t="str">
        <f t="shared" si="20"/>
        <v/>
      </c>
      <c r="N182" s="19" t="str">
        <f t="shared" si="21"/>
        <v/>
      </c>
      <c r="O182" s="20" t="e">
        <f>HLOOKUP($Q$1,'Tableau 6'!$A$2:$P$377,B182,FALSE)</f>
        <v>#REF!</v>
      </c>
      <c r="P182" s="19" t="str">
        <f t="shared" si="22"/>
        <v/>
      </c>
      <c r="Q182" s="19" t="str">
        <f t="shared" si="23"/>
        <v/>
      </c>
    </row>
    <row r="183" spans="1:17" s="50" customFormat="1" ht="14.25" customHeight="1" x14ac:dyDescent="0.35">
      <c r="A183" s="52" t="str">
        <f>IF('Values-Valeurs'!A180="","",'Values-Valeurs'!A180)</f>
        <v/>
      </c>
      <c r="B183" s="49" t="e">
        <f>VLOOKUP(A183,Variables!$A:$D,2,FALSE)</f>
        <v>#N/A</v>
      </c>
      <c r="C183" s="59" t="e">
        <f>VLOOKUP(A183,Variables!$A:$D,4,FALSE)</f>
        <v>#N/A</v>
      </c>
      <c r="D183" s="15">
        <f>'Values-Valeurs'!B180</f>
        <v>0</v>
      </c>
      <c r="E183" s="15">
        <f>'Values-Valeurs'!C180</f>
        <v>0</v>
      </c>
      <c r="F183" s="15">
        <f>'Values-Valeurs'!D180</f>
        <v>0</v>
      </c>
      <c r="G183" s="15">
        <f>'Values-Valeurs'!E180</f>
        <v>0</v>
      </c>
      <c r="H183" s="12">
        <f t="shared" si="16"/>
        <v>0</v>
      </c>
      <c r="I183" s="12">
        <f t="shared" si="17"/>
        <v>0</v>
      </c>
      <c r="J183" s="13" t="e">
        <f t="shared" si="18"/>
        <v>#DIV/0!</v>
      </c>
      <c r="K183" s="13" t="e">
        <f t="shared" si="19"/>
        <v>#DIV/0!</v>
      </c>
      <c r="L183" s="14" t="e">
        <f>VLOOKUP(B183,'Tableau 6'!$A$2:$P$377,16,FALSE)</f>
        <v>#N/A</v>
      </c>
      <c r="M183" s="19" t="str">
        <f t="shared" si="20"/>
        <v/>
      </c>
      <c r="N183" s="19" t="str">
        <f t="shared" si="21"/>
        <v/>
      </c>
      <c r="O183" s="20" t="e">
        <f>HLOOKUP($Q$1,'Tableau 6'!$A$2:$P$377,B183,FALSE)</f>
        <v>#REF!</v>
      </c>
      <c r="P183" s="19" t="str">
        <f t="shared" si="22"/>
        <v/>
      </c>
      <c r="Q183" s="19" t="str">
        <f t="shared" si="23"/>
        <v/>
      </c>
    </row>
    <row r="184" spans="1:17" s="50" customFormat="1" ht="14.25" customHeight="1" x14ac:dyDescent="0.35">
      <c r="A184" s="52" t="str">
        <f>IF('Values-Valeurs'!A181="","",'Values-Valeurs'!A181)</f>
        <v/>
      </c>
      <c r="B184" s="49" t="e">
        <f>VLOOKUP(A184,Variables!$A:$D,2,FALSE)</f>
        <v>#N/A</v>
      </c>
      <c r="C184" s="59" t="e">
        <f>VLOOKUP(A184,Variables!$A:$D,4,FALSE)</f>
        <v>#N/A</v>
      </c>
      <c r="D184" s="15">
        <f>'Values-Valeurs'!B181</f>
        <v>0</v>
      </c>
      <c r="E184" s="15">
        <f>'Values-Valeurs'!C181</f>
        <v>0</v>
      </c>
      <c r="F184" s="15">
        <f>'Values-Valeurs'!D181</f>
        <v>0</v>
      </c>
      <c r="G184" s="15">
        <f>'Values-Valeurs'!E181</f>
        <v>0</v>
      </c>
      <c r="H184" s="12">
        <f t="shared" si="16"/>
        <v>0</v>
      </c>
      <c r="I184" s="12">
        <f t="shared" si="17"/>
        <v>0</v>
      </c>
      <c r="J184" s="13" t="e">
        <f t="shared" si="18"/>
        <v>#DIV/0!</v>
      </c>
      <c r="K184" s="13" t="e">
        <f t="shared" si="19"/>
        <v>#DIV/0!</v>
      </c>
      <c r="L184" s="14" t="e">
        <f>VLOOKUP(B184,'Tableau 6'!$A$2:$P$377,16,FALSE)</f>
        <v>#N/A</v>
      </c>
      <c r="M184" s="19" t="str">
        <f t="shared" si="20"/>
        <v/>
      </c>
      <c r="N184" s="19" t="str">
        <f t="shared" si="21"/>
        <v/>
      </c>
      <c r="O184" s="20" t="e">
        <f>HLOOKUP($Q$1,'Tableau 6'!$A$2:$P$377,B184,FALSE)</f>
        <v>#REF!</v>
      </c>
      <c r="P184" s="19" t="str">
        <f t="shared" si="22"/>
        <v/>
      </c>
      <c r="Q184" s="19" t="str">
        <f t="shared" si="23"/>
        <v/>
      </c>
    </row>
    <row r="185" spans="1:17" s="50" customFormat="1" ht="14.25" customHeight="1" x14ac:dyDescent="0.35">
      <c r="A185" s="52" t="str">
        <f>IF('Values-Valeurs'!A182="","",'Values-Valeurs'!A182)</f>
        <v/>
      </c>
      <c r="B185" s="49" t="e">
        <f>VLOOKUP(A185,Variables!$A:$D,2,FALSE)</f>
        <v>#N/A</v>
      </c>
      <c r="C185" s="59" t="e">
        <f>VLOOKUP(A185,Variables!$A:$D,4,FALSE)</f>
        <v>#N/A</v>
      </c>
      <c r="D185" s="15">
        <f>'Values-Valeurs'!B182</f>
        <v>0</v>
      </c>
      <c r="E185" s="15">
        <f>'Values-Valeurs'!C182</f>
        <v>0</v>
      </c>
      <c r="F185" s="15">
        <f>'Values-Valeurs'!D182</f>
        <v>0</v>
      </c>
      <c r="G185" s="15">
        <f>'Values-Valeurs'!E182</f>
        <v>0</v>
      </c>
      <c r="H185" s="12">
        <f t="shared" si="16"/>
        <v>0</v>
      </c>
      <c r="I185" s="12">
        <f t="shared" si="17"/>
        <v>0</v>
      </c>
      <c r="J185" s="13" t="e">
        <f t="shared" si="18"/>
        <v>#DIV/0!</v>
      </c>
      <c r="K185" s="13" t="e">
        <f t="shared" si="19"/>
        <v>#DIV/0!</v>
      </c>
      <c r="L185" s="14" t="e">
        <f>VLOOKUP(B185,'Tableau 6'!$A$2:$P$377,16,FALSE)</f>
        <v>#N/A</v>
      </c>
      <c r="M185" s="19" t="str">
        <f t="shared" si="20"/>
        <v/>
      </c>
      <c r="N185" s="19" t="str">
        <f t="shared" si="21"/>
        <v/>
      </c>
      <c r="O185" s="20" t="e">
        <f>HLOOKUP($Q$1,'Tableau 6'!$A$2:$P$377,B185,FALSE)</f>
        <v>#REF!</v>
      </c>
      <c r="P185" s="19" t="str">
        <f t="shared" si="22"/>
        <v/>
      </c>
      <c r="Q185" s="19" t="str">
        <f t="shared" si="23"/>
        <v/>
      </c>
    </row>
    <row r="186" spans="1:17" s="50" customFormat="1" ht="14.25" customHeight="1" x14ac:dyDescent="0.35">
      <c r="A186" s="52" t="str">
        <f>IF('Values-Valeurs'!A183="","",'Values-Valeurs'!A183)</f>
        <v/>
      </c>
      <c r="B186" s="49" t="e">
        <f>VLOOKUP(A186,Variables!$A:$D,2,FALSE)</f>
        <v>#N/A</v>
      </c>
      <c r="C186" s="59" t="e">
        <f>VLOOKUP(A186,Variables!$A:$D,4,FALSE)</f>
        <v>#N/A</v>
      </c>
      <c r="D186" s="15">
        <f>'Values-Valeurs'!B183</f>
        <v>0</v>
      </c>
      <c r="E186" s="15">
        <f>'Values-Valeurs'!C183</f>
        <v>0</v>
      </c>
      <c r="F186" s="15">
        <f>'Values-Valeurs'!D183</f>
        <v>0</v>
      </c>
      <c r="G186" s="15">
        <f>'Values-Valeurs'!E183</f>
        <v>0</v>
      </c>
      <c r="H186" s="12">
        <f t="shared" si="16"/>
        <v>0</v>
      </c>
      <c r="I186" s="12">
        <f t="shared" si="17"/>
        <v>0</v>
      </c>
      <c r="J186" s="13" t="e">
        <f t="shared" si="18"/>
        <v>#DIV/0!</v>
      </c>
      <c r="K186" s="13" t="e">
        <f t="shared" si="19"/>
        <v>#DIV/0!</v>
      </c>
      <c r="L186" s="14" t="e">
        <f>VLOOKUP(B186,'Tableau 6'!$A$2:$P$377,16,FALSE)</f>
        <v>#N/A</v>
      </c>
      <c r="M186" s="19" t="str">
        <f t="shared" si="20"/>
        <v/>
      </c>
      <c r="N186" s="19" t="str">
        <f t="shared" si="21"/>
        <v/>
      </c>
      <c r="O186" s="20" t="e">
        <f>HLOOKUP($Q$1,'Tableau 6'!$A$2:$P$377,B186,FALSE)</f>
        <v>#REF!</v>
      </c>
      <c r="P186" s="19" t="str">
        <f t="shared" si="22"/>
        <v/>
      </c>
      <c r="Q186" s="19" t="str">
        <f t="shared" si="23"/>
        <v/>
      </c>
    </row>
    <row r="187" spans="1:17" s="50" customFormat="1" ht="14.25" customHeight="1" x14ac:dyDescent="0.35">
      <c r="A187" s="52" t="str">
        <f>IF('Values-Valeurs'!A184="","",'Values-Valeurs'!A184)</f>
        <v/>
      </c>
      <c r="B187" s="49" t="e">
        <f>VLOOKUP(A187,Variables!$A:$D,2,FALSE)</f>
        <v>#N/A</v>
      </c>
      <c r="C187" s="59" t="e">
        <f>VLOOKUP(A187,Variables!$A:$D,4,FALSE)</f>
        <v>#N/A</v>
      </c>
      <c r="D187" s="15">
        <f>'Values-Valeurs'!B184</f>
        <v>0</v>
      </c>
      <c r="E187" s="15">
        <f>'Values-Valeurs'!C184</f>
        <v>0</v>
      </c>
      <c r="F187" s="15">
        <f>'Values-Valeurs'!D184</f>
        <v>0</v>
      </c>
      <c r="G187" s="15">
        <f>'Values-Valeurs'!E184</f>
        <v>0</v>
      </c>
      <c r="H187" s="12">
        <f t="shared" si="16"/>
        <v>0</v>
      </c>
      <c r="I187" s="12">
        <f t="shared" si="17"/>
        <v>0</v>
      </c>
      <c r="J187" s="13" t="e">
        <f t="shared" si="18"/>
        <v>#DIV/0!</v>
      </c>
      <c r="K187" s="13" t="e">
        <f t="shared" si="19"/>
        <v>#DIV/0!</v>
      </c>
      <c r="L187" s="14" t="e">
        <f>VLOOKUP(B187,'Tableau 6'!$A$2:$P$377,16,FALSE)</f>
        <v>#N/A</v>
      </c>
      <c r="M187" s="19" t="str">
        <f t="shared" si="20"/>
        <v/>
      </c>
      <c r="N187" s="19" t="str">
        <f t="shared" si="21"/>
        <v/>
      </c>
      <c r="O187" s="20" t="e">
        <f>HLOOKUP($Q$1,'Tableau 6'!$A$2:$P$377,B187,FALSE)</f>
        <v>#REF!</v>
      </c>
      <c r="P187" s="19" t="str">
        <f t="shared" si="22"/>
        <v/>
      </c>
      <c r="Q187" s="19" t="str">
        <f t="shared" si="23"/>
        <v/>
      </c>
    </row>
    <row r="188" spans="1:17" s="50" customFormat="1" ht="14.25" customHeight="1" x14ac:dyDescent="0.35">
      <c r="A188" s="52" t="str">
        <f>IF('Values-Valeurs'!A185="","",'Values-Valeurs'!A185)</f>
        <v/>
      </c>
      <c r="B188" s="49" t="e">
        <f>VLOOKUP(A188,Variables!$A:$D,2,FALSE)</f>
        <v>#N/A</v>
      </c>
      <c r="C188" s="59" t="e">
        <f>VLOOKUP(A188,Variables!$A:$D,4,FALSE)</f>
        <v>#N/A</v>
      </c>
      <c r="D188" s="15">
        <f>'Values-Valeurs'!B185</f>
        <v>0</v>
      </c>
      <c r="E188" s="15">
        <f>'Values-Valeurs'!C185</f>
        <v>0</v>
      </c>
      <c r="F188" s="15">
        <f>'Values-Valeurs'!D185</f>
        <v>0</v>
      </c>
      <c r="G188" s="15">
        <f>'Values-Valeurs'!E185</f>
        <v>0</v>
      </c>
      <c r="H188" s="12">
        <f t="shared" si="16"/>
        <v>0</v>
      </c>
      <c r="I188" s="12">
        <f t="shared" si="17"/>
        <v>0</v>
      </c>
      <c r="J188" s="13" t="e">
        <f t="shared" si="18"/>
        <v>#DIV/0!</v>
      </c>
      <c r="K188" s="13" t="e">
        <f t="shared" si="19"/>
        <v>#DIV/0!</v>
      </c>
      <c r="L188" s="14" t="e">
        <f>VLOOKUP(B188,'Tableau 6'!$A$2:$P$377,16,FALSE)</f>
        <v>#N/A</v>
      </c>
      <c r="M188" s="19" t="str">
        <f t="shared" si="20"/>
        <v/>
      </c>
      <c r="N188" s="19" t="str">
        <f t="shared" si="21"/>
        <v/>
      </c>
      <c r="O188" s="20" t="e">
        <f>HLOOKUP($Q$1,'Tableau 6'!$A$2:$P$377,B188,FALSE)</f>
        <v>#REF!</v>
      </c>
      <c r="P188" s="19" t="str">
        <f t="shared" si="22"/>
        <v/>
      </c>
      <c r="Q188" s="19" t="str">
        <f t="shared" si="23"/>
        <v/>
      </c>
    </row>
    <row r="189" spans="1:17" s="50" customFormat="1" ht="14.25" customHeight="1" x14ac:dyDescent="0.35">
      <c r="A189" s="52" t="str">
        <f>IF('Values-Valeurs'!A186="","",'Values-Valeurs'!A186)</f>
        <v/>
      </c>
      <c r="B189" s="49" t="e">
        <f>VLOOKUP(A189,Variables!$A:$D,2,FALSE)</f>
        <v>#N/A</v>
      </c>
      <c r="C189" s="59" t="e">
        <f>VLOOKUP(A189,Variables!$A:$D,4,FALSE)</f>
        <v>#N/A</v>
      </c>
      <c r="D189" s="15">
        <f>'Values-Valeurs'!B186</f>
        <v>0</v>
      </c>
      <c r="E189" s="15">
        <f>'Values-Valeurs'!C186</f>
        <v>0</v>
      </c>
      <c r="F189" s="15">
        <f>'Values-Valeurs'!D186</f>
        <v>0</v>
      </c>
      <c r="G189" s="15">
        <f>'Values-Valeurs'!E186</f>
        <v>0</v>
      </c>
      <c r="H189" s="12">
        <f t="shared" si="16"/>
        <v>0</v>
      </c>
      <c r="I189" s="12">
        <f t="shared" si="17"/>
        <v>0</v>
      </c>
      <c r="J189" s="13" t="e">
        <f t="shared" si="18"/>
        <v>#DIV/0!</v>
      </c>
      <c r="K189" s="13" t="e">
        <f t="shared" si="19"/>
        <v>#DIV/0!</v>
      </c>
      <c r="L189" s="14" t="e">
        <f>VLOOKUP(B189,'Tableau 6'!$A$2:$P$377,16,FALSE)</f>
        <v>#N/A</v>
      </c>
      <c r="M189" s="19" t="str">
        <f t="shared" si="20"/>
        <v/>
      </c>
      <c r="N189" s="19" t="str">
        <f t="shared" si="21"/>
        <v/>
      </c>
      <c r="O189" s="20" t="e">
        <f>HLOOKUP($Q$1,'Tableau 6'!$A$2:$P$377,B189,FALSE)</f>
        <v>#REF!</v>
      </c>
      <c r="P189" s="19" t="str">
        <f t="shared" si="22"/>
        <v/>
      </c>
      <c r="Q189" s="19" t="str">
        <f t="shared" si="23"/>
        <v/>
      </c>
    </row>
    <row r="190" spans="1:17" s="50" customFormat="1" ht="14.25" customHeight="1" x14ac:dyDescent="0.35">
      <c r="A190" s="52" t="str">
        <f>IF('Values-Valeurs'!A187="","",'Values-Valeurs'!A187)</f>
        <v/>
      </c>
      <c r="B190" s="49" t="e">
        <f>VLOOKUP(A190,Variables!$A:$D,2,FALSE)</f>
        <v>#N/A</v>
      </c>
      <c r="C190" s="59" t="e">
        <f>VLOOKUP(A190,Variables!$A:$D,4,FALSE)</f>
        <v>#N/A</v>
      </c>
      <c r="D190" s="15">
        <f>'Values-Valeurs'!B187</f>
        <v>0</v>
      </c>
      <c r="E190" s="15">
        <f>'Values-Valeurs'!C187</f>
        <v>0</v>
      </c>
      <c r="F190" s="15">
        <f>'Values-Valeurs'!D187</f>
        <v>0</v>
      </c>
      <c r="G190" s="15">
        <f>'Values-Valeurs'!E187</f>
        <v>0</v>
      </c>
      <c r="H190" s="12">
        <f t="shared" si="16"/>
        <v>0</v>
      </c>
      <c r="I190" s="12">
        <f t="shared" si="17"/>
        <v>0</v>
      </c>
      <c r="J190" s="13" t="e">
        <f t="shared" si="18"/>
        <v>#DIV/0!</v>
      </c>
      <c r="K190" s="13" t="e">
        <f t="shared" si="19"/>
        <v>#DIV/0!</v>
      </c>
      <c r="L190" s="14" t="e">
        <f>VLOOKUP(B190,'Tableau 6'!$A$2:$P$377,16,FALSE)</f>
        <v>#N/A</v>
      </c>
      <c r="M190" s="19" t="str">
        <f t="shared" si="20"/>
        <v/>
      </c>
      <c r="N190" s="19" t="str">
        <f t="shared" si="21"/>
        <v/>
      </c>
      <c r="O190" s="20" t="e">
        <f>HLOOKUP($Q$1,'Tableau 6'!$A$2:$P$377,B190,FALSE)</f>
        <v>#REF!</v>
      </c>
      <c r="P190" s="19" t="str">
        <f t="shared" si="22"/>
        <v/>
      </c>
      <c r="Q190" s="19" t="str">
        <f t="shared" si="23"/>
        <v/>
      </c>
    </row>
    <row r="191" spans="1:17" s="50" customFormat="1" ht="14.25" customHeight="1" x14ac:dyDescent="0.35">
      <c r="A191" s="52" t="str">
        <f>IF('Values-Valeurs'!A188="","",'Values-Valeurs'!A188)</f>
        <v/>
      </c>
      <c r="B191" s="49" t="e">
        <f>VLOOKUP(A191,Variables!$A:$D,2,FALSE)</f>
        <v>#N/A</v>
      </c>
      <c r="C191" s="59" t="e">
        <f>VLOOKUP(A191,Variables!$A:$D,4,FALSE)</f>
        <v>#N/A</v>
      </c>
      <c r="D191" s="15">
        <f>'Values-Valeurs'!B188</f>
        <v>0</v>
      </c>
      <c r="E191" s="15">
        <f>'Values-Valeurs'!C188</f>
        <v>0</v>
      </c>
      <c r="F191" s="15">
        <f>'Values-Valeurs'!D188</f>
        <v>0</v>
      </c>
      <c r="G191" s="15">
        <f>'Values-Valeurs'!E188</f>
        <v>0</v>
      </c>
      <c r="H191" s="12">
        <f t="shared" si="16"/>
        <v>0</v>
      </c>
      <c r="I191" s="12">
        <f t="shared" si="17"/>
        <v>0</v>
      </c>
      <c r="J191" s="13" t="e">
        <f t="shared" si="18"/>
        <v>#DIV/0!</v>
      </c>
      <c r="K191" s="13" t="e">
        <f t="shared" si="19"/>
        <v>#DIV/0!</v>
      </c>
      <c r="L191" s="14" t="e">
        <f>VLOOKUP(B191,'Tableau 6'!$A$2:$P$377,16,FALSE)</f>
        <v>#N/A</v>
      </c>
      <c r="M191" s="19" t="str">
        <f t="shared" si="20"/>
        <v/>
      </c>
      <c r="N191" s="19" t="str">
        <f t="shared" si="21"/>
        <v/>
      </c>
      <c r="O191" s="20" t="e">
        <f>HLOOKUP($Q$1,'Tableau 6'!$A$2:$P$377,B191,FALSE)</f>
        <v>#REF!</v>
      </c>
      <c r="P191" s="19" t="str">
        <f t="shared" si="22"/>
        <v/>
      </c>
      <c r="Q191" s="19" t="str">
        <f t="shared" si="23"/>
        <v/>
      </c>
    </row>
    <row r="192" spans="1:17" s="50" customFormat="1" ht="14.25" customHeight="1" x14ac:dyDescent="0.35">
      <c r="A192" s="52" t="str">
        <f>IF('Values-Valeurs'!A189="","",'Values-Valeurs'!A189)</f>
        <v/>
      </c>
      <c r="B192" s="49" t="e">
        <f>VLOOKUP(A192,Variables!$A:$D,2,FALSE)</f>
        <v>#N/A</v>
      </c>
      <c r="C192" s="59" t="e">
        <f>VLOOKUP(A192,Variables!$A:$D,4,FALSE)</f>
        <v>#N/A</v>
      </c>
      <c r="D192" s="15">
        <f>'Values-Valeurs'!B189</f>
        <v>0</v>
      </c>
      <c r="E192" s="15">
        <f>'Values-Valeurs'!C189</f>
        <v>0</v>
      </c>
      <c r="F192" s="15">
        <f>'Values-Valeurs'!D189</f>
        <v>0</v>
      </c>
      <c r="G192" s="15">
        <f>'Values-Valeurs'!E189</f>
        <v>0</v>
      </c>
      <c r="H192" s="12">
        <f t="shared" si="16"/>
        <v>0</v>
      </c>
      <c r="I192" s="12">
        <f t="shared" si="17"/>
        <v>0</v>
      </c>
      <c r="J192" s="13" t="e">
        <f t="shared" si="18"/>
        <v>#DIV/0!</v>
      </c>
      <c r="K192" s="13" t="e">
        <f t="shared" si="19"/>
        <v>#DIV/0!</v>
      </c>
      <c r="L192" s="14" t="e">
        <f>VLOOKUP(B192,'Tableau 6'!$A$2:$P$377,16,FALSE)</f>
        <v>#N/A</v>
      </c>
      <c r="M192" s="19" t="str">
        <f t="shared" si="20"/>
        <v/>
      </c>
      <c r="N192" s="19" t="str">
        <f t="shared" si="21"/>
        <v/>
      </c>
      <c r="O192" s="20" t="e">
        <f>HLOOKUP($Q$1,'Tableau 6'!$A$2:$P$377,B192,FALSE)</f>
        <v>#REF!</v>
      </c>
      <c r="P192" s="19" t="str">
        <f t="shared" si="22"/>
        <v/>
      </c>
      <c r="Q192" s="19" t="str">
        <f t="shared" si="23"/>
        <v/>
      </c>
    </row>
    <row r="193" spans="1:17" s="50" customFormat="1" ht="14.25" customHeight="1" x14ac:dyDescent="0.35">
      <c r="A193" s="52" t="str">
        <f>IF('Values-Valeurs'!A190="","",'Values-Valeurs'!A190)</f>
        <v/>
      </c>
      <c r="B193" s="49" t="e">
        <f>VLOOKUP(A193,Variables!$A:$D,2,FALSE)</f>
        <v>#N/A</v>
      </c>
      <c r="C193" s="59" t="e">
        <f>VLOOKUP(A193,Variables!$A:$D,4,FALSE)</f>
        <v>#N/A</v>
      </c>
      <c r="D193" s="15">
        <f>'Values-Valeurs'!B190</f>
        <v>0</v>
      </c>
      <c r="E193" s="15">
        <f>'Values-Valeurs'!C190</f>
        <v>0</v>
      </c>
      <c r="F193" s="15">
        <f>'Values-Valeurs'!D190</f>
        <v>0</v>
      </c>
      <c r="G193" s="15">
        <f>'Values-Valeurs'!E190</f>
        <v>0</v>
      </c>
      <c r="H193" s="12">
        <f t="shared" si="16"/>
        <v>0</v>
      </c>
      <c r="I193" s="12">
        <f t="shared" si="17"/>
        <v>0</v>
      </c>
      <c r="J193" s="13" t="e">
        <f t="shared" si="18"/>
        <v>#DIV/0!</v>
      </c>
      <c r="K193" s="13" t="e">
        <f t="shared" si="19"/>
        <v>#DIV/0!</v>
      </c>
      <c r="L193" s="14" t="e">
        <f>VLOOKUP(B193,'Tableau 6'!$A$2:$P$377,16,FALSE)</f>
        <v>#N/A</v>
      </c>
      <c r="M193" s="19" t="str">
        <f t="shared" si="20"/>
        <v/>
      </c>
      <c r="N193" s="19" t="str">
        <f t="shared" si="21"/>
        <v/>
      </c>
      <c r="O193" s="20" t="e">
        <f>HLOOKUP($Q$1,'Tableau 6'!$A$2:$P$377,B193,FALSE)</f>
        <v>#REF!</v>
      </c>
      <c r="P193" s="19" t="str">
        <f t="shared" si="22"/>
        <v/>
      </c>
      <c r="Q193" s="19" t="str">
        <f t="shared" si="23"/>
        <v/>
      </c>
    </row>
    <row r="194" spans="1:17" s="50" customFormat="1" ht="14.25" customHeight="1" x14ac:dyDescent="0.35">
      <c r="A194" s="52" t="str">
        <f>IF('Values-Valeurs'!A191="","",'Values-Valeurs'!A191)</f>
        <v/>
      </c>
      <c r="B194" s="49" t="e">
        <f>VLOOKUP(A194,Variables!$A:$D,2,FALSE)</f>
        <v>#N/A</v>
      </c>
      <c r="C194" s="59" t="e">
        <f>VLOOKUP(A194,Variables!$A:$D,4,FALSE)</f>
        <v>#N/A</v>
      </c>
      <c r="D194" s="15">
        <f>'Values-Valeurs'!B191</f>
        <v>0</v>
      </c>
      <c r="E194" s="15">
        <f>'Values-Valeurs'!C191</f>
        <v>0</v>
      </c>
      <c r="F194" s="15">
        <f>'Values-Valeurs'!D191</f>
        <v>0</v>
      </c>
      <c r="G194" s="15">
        <f>'Values-Valeurs'!E191</f>
        <v>0</v>
      </c>
      <c r="H194" s="12">
        <f t="shared" si="16"/>
        <v>0</v>
      </c>
      <c r="I194" s="12">
        <f t="shared" si="17"/>
        <v>0</v>
      </c>
      <c r="J194" s="13" t="e">
        <f t="shared" si="18"/>
        <v>#DIV/0!</v>
      </c>
      <c r="K194" s="13" t="e">
        <f t="shared" si="19"/>
        <v>#DIV/0!</v>
      </c>
      <c r="L194" s="14" t="e">
        <f>VLOOKUP(B194,'Tableau 6'!$A$2:$P$377,16,FALSE)</f>
        <v>#N/A</v>
      </c>
      <c r="M194" s="19" t="str">
        <f t="shared" si="20"/>
        <v/>
      </c>
      <c r="N194" s="19" t="str">
        <f t="shared" si="21"/>
        <v/>
      </c>
      <c r="O194" s="20" t="e">
        <f>HLOOKUP($Q$1,'Tableau 6'!$A$2:$P$377,B194,FALSE)</f>
        <v>#REF!</v>
      </c>
      <c r="P194" s="19" t="str">
        <f t="shared" si="22"/>
        <v/>
      </c>
      <c r="Q194" s="19" t="str">
        <f t="shared" si="23"/>
        <v/>
      </c>
    </row>
    <row r="195" spans="1:17" s="50" customFormat="1" ht="14.25" customHeight="1" x14ac:dyDescent="0.35">
      <c r="A195" s="52" t="str">
        <f>IF('Values-Valeurs'!A192="","",'Values-Valeurs'!A192)</f>
        <v/>
      </c>
      <c r="B195" s="49" t="e">
        <f>VLOOKUP(A195,Variables!$A:$D,2,FALSE)</f>
        <v>#N/A</v>
      </c>
      <c r="C195" s="59" t="e">
        <f>VLOOKUP(A195,Variables!$A:$D,4,FALSE)</f>
        <v>#N/A</v>
      </c>
      <c r="D195" s="15">
        <f>'Values-Valeurs'!B192</f>
        <v>0</v>
      </c>
      <c r="E195" s="15">
        <f>'Values-Valeurs'!C192</f>
        <v>0</v>
      </c>
      <c r="F195" s="15">
        <f>'Values-Valeurs'!D192</f>
        <v>0</v>
      </c>
      <c r="G195" s="15">
        <f>'Values-Valeurs'!E192</f>
        <v>0</v>
      </c>
      <c r="H195" s="12">
        <f t="shared" si="16"/>
        <v>0</v>
      </c>
      <c r="I195" s="12">
        <f t="shared" si="17"/>
        <v>0</v>
      </c>
      <c r="J195" s="13" t="e">
        <f t="shared" si="18"/>
        <v>#DIV/0!</v>
      </c>
      <c r="K195" s="13" t="e">
        <f t="shared" si="19"/>
        <v>#DIV/0!</v>
      </c>
      <c r="L195" s="14" t="e">
        <f>VLOOKUP(B195,'Tableau 6'!$A$2:$P$377,16,FALSE)</f>
        <v>#N/A</v>
      </c>
      <c r="M195" s="19" t="str">
        <f t="shared" si="20"/>
        <v/>
      </c>
      <c r="N195" s="19" t="str">
        <f t="shared" si="21"/>
        <v/>
      </c>
      <c r="O195" s="20" t="e">
        <f>HLOOKUP($Q$1,'Tableau 6'!$A$2:$P$377,B195,FALSE)</f>
        <v>#REF!</v>
      </c>
      <c r="P195" s="19" t="str">
        <f t="shared" si="22"/>
        <v/>
      </c>
      <c r="Q195" s="19" t="str">
        <f t="shared" si="23"/>
        <v/>
      </c>
    </row>
    <row r="196" spans="1:17" s="50" customFormat="1" ht="14.25" customHeight="1" x14ac:dyDescent="0.35">
      <c r="A196" s="52" t="str">
        <f>IF('Values-Valeurs'!A193="","",'Values-Valeurs'!A193)</f>
        <v/>
      </c>
      <c r="B196" s="49" t="e">
        <f>VLOOKUP(A196,Variables!$A:$D,2,FALSE)</f>
        <v>#N/A</v>
      </c>
      <c r="C196" s="59" t="e">
        <f>VLOOKUP(A196,Variables!$A:$D,4,FALSE)</f>
        <v>#N/A</v>
      </c>
      <c r="D196" s="15">
        <f>'Values-Valeurs'!B193</f>
        <v>0</v>
      </c>
      <c r="E196" s="15">
        <f>'Values-Valeurs'!C193</f>
        <v>0</v>
      </c>
      <c r="F196" s="15">
        <f>'Values-Valeurs'!D193</f>
        <v>0</v>
      </c>
      <c r="G196" s="15">
        <f>'Values-Valeurs'!E193</f>
        <v>0</v>
      </c>
      <c r="H196" s="12">
        <f t="shared" si="16"/>
        <v>0</v>
      </c>
      <c r="I196" s="12">
        <f t="shared" si="17"/>
        <v>0</v>
      </c>
      <c r="J196" s="13" t="e">
        <f t="shared" si="18"/>
        <v>#DIV/0!</v>
      </c>
      <c r="K196" s="13" t="e">
        <f t="shared" si="19"/>
        <v>#DIV/0!</v>
      </c>
      <c r="L196" s="14" t="e">
        <f>VLOOKUP(B196,'Tableau 6'!$A$2:$P$377,16,FALSE)</f>
        <v>#N/A</v>
      </c>
      <c r="M196" s="19" t="str">
        <f t="shared" si="20"/>
        <v/>
      </c>
      <c r="N196" s="19" t="str">
        <f t="shared" si="21"/>
        <v/>
      </c>
      <c r="O196" s="20" t="e">
        <f>HLOOKUP($Q$1,'Tableau 6'!$A$2:$P$377,B196,FALSE)</f>
        <v>#REF!</v>
      </c>
      <c r="P196" s="19" t="str">
        <f t="shared" si="22"/>
        <v/>
      </c>
      <c r="Q196" s="19" t="str">
        <f t="shared" si="23"/>
        <v/>
      </c>
    </row>
    <row r="197" spans="1:17" s="50" customFormat="1" ht="14.25" customHeight="1" x14ac:dyDescent="0.35">
      <c r="A197" s="52" t="str">
        <f>IF('Values-Valeurs'!A194="","",'Values-Valeurs'!A194)</f>
        <v/>
      </c>
      <c r="B197" s="49" t="e">
        <f>VLOOKUP(A197,Variables!$A:$D,2,FALSE)</f>
        <v>#N/A</v>
      </c>
      <c r="C197" s="59" t="e">
        <f>VLOOKUP(A197,Variables!$A:$D,4,FALSE)</f>
        <v>#N/A</v>
      </c>
      <c r="D197" s="15">
        <f>'Values-Valeurs'!B194</f>
        <v>0</v>
      </c>
      <c r="E197" s="15">
        <f>'Values-Valeurs'!C194</f>
        <v>0</v>
      </c>
      <c r="F197" s="15">
        <f>'Values-Valeurs'!D194</f>
        <v>0</v>
      </c>
      <c r="G197" s="15">
        <f>'Values-Valeurs'!E194</f>
        <v>0</v>
      </c>
      <c r="H197" s="12">
        <f t="shared" si="16"/>
        <v>0</v>
      </c>
      <c r="I197" s="12">
        <f t="shared" si="17"/>
        <v>0</v>
      </c>
      <c r="J197" s="13" t="e">
        <f t="shared" si="18"/>
        <v>#DIV/0!</v>
      </c>
      <c r="K197" s="13" t="e">
        <f t="shared" si="19"/>
        <v>#DIV/0!</v>
      </c>
      <c r="L197" s="14" t="e">
        <f>VLOOKUP(B197,'Tableau 6'!$A$2:$P$377,16,FALSE)</f>
        <v>#N/A</v>
      </c>
      <c r="M197" s="19" t="str">
        <f t="shared" si="20"/>
        <v/>
      </c>
      <c r="N197" s="19" t="str">
        <f t="shared" si="21"/>
        <v/>
      </c>
      <c r="O197" s="20" t="e">
        <f>HLOOKUP($Q$1,'Tableau 6'!$A$2:$P$377,B197,FALSE)</f>
        <v>#REF!</v>
      </c>
      <c r="P197" s="19" t="str">
        <f t="shared" si="22"/>
        <v/>
      </c>
      <c r="Q197" s="19" t="str">
        <f t="shared" si="23"/>
        <v/>
      </c>
    </row>
    <row r="198" spans="1:17" s="50" customFormat="1" ht="14.25" customHeight="1" x14ac:dyDescent="0.35">
      <c r="A198" s="52" t="str">
        <f>IF('Values-Valeurs'!A195="","",'Values-Valeurs'!A195)</f>
        <v/>
      </c>
      <c r="B198" s="49" t="e">
        <f>VLOOKUP(A198,Variables!$A:$D,2,FALSE)</f>
        <v>#N/A</v>
      </c>
      <c r="C198" s="59" t="e">
        <f>VLOOKUP(A198,Variables!$A:$D,4,FALSE)</f>
        <v>#N/A</v>
      </c>
      <c r="D198" s="15">
        <f>'Values-Valeurs'!B195</f>
        <v>0</v>
      </c>
      <c r="E198" s="15">
        <f>'Values-Valeurs'!C195</f>
        <v>0</v>
      </c>
      <c r="F198" s="15">
        <f>'Values-Valeurs'!D195</f>
        <v>0</v>
      </c>
      <c r="G198" s="15">
        <f>'Values-Valeurs'!E195</f>
        <v>0</v>
      </c>
      <c r="H198" s="12">
        <f t="shared" ref="H198:H261" si="24">D198+E198</f>
        <v>0</v>
      </c>
      <c r="I198" s="12">
        <f t="shared" ref="I198:I261" si="25">D198+E198+F198</f>
        <v>0</v>
      </c>
      <c r="J198" s="13" t="e">
        <f t="shared" ref="J198:J261" si="26">IF((COUNTA(D198)=0),0,(D198)/(D198+F198))</f>
        <v>#DIV/0!</v>
      </c>
      <c r="K198" s="13" t="e">
        <f t="shared" ref="K198:K261" si="27">IF((COUNTA(D198:E198)=0),0,(D198+E198)/(D198+E198+F198))</f>
        <v>#DIV/0!</v>
      </c>
      <c r="L198" s="14" t="e">
        <f>VLOOKUP(B198,'Tableau 6'!$A$2:$P$377,16,FALSE)</f>
        <v>#N/A</v>
      </c>
      <c r="M198" s="19" t="str">
        <f t="shared" ref="M198:M261" si="28">IF(I198=0,"",IF(L198="no data","",((IF(AND($H198&lt;=$I198,$H198&gt;=0),BINOMDIST($H198,$I198,L198/100,0),"")))))</f>
        <v/>
      </c>
      <c r="N198" s="19" t="str">
        <f t="shared" ref="N198:N261" si="29">IF(I198=0,"",(IF(AND(M198&lt;=0.05,K198*100&gt;L198),"Alert",IF(AND(M198&lt;=0.05,K198*100&lt;L198),"protective",""))))</f>
        <v/>
      </c>
      <c r="O198" s="20" t="e">
        <f>HLOOKUP($Q$1,'Tableau 6'!$A$2:$P$377,B198,FALSE)</f>
        <v>#REF!</v>
      </c>
      <c r="P198" s="19" t="str">
        <f t="shared" ref="P198:P261" si="30">IF(I198=0,"",IF(O198="no data","",(IF(AND($H198&lt;=$I198,$H198&gt;=0),BINOMDIST($H198,$I198,O198/100,0),""))))</f>
        <v/>
      </c>
      <c r="Q198" s="19" t="str">
        <f t="shared" ref="Q198:Q261" si="31">IF(I198=0,"",(IF(AND(P198&lt;=0.05,K198*100&gt;O198),"Alert",IF(AND(P198&lt;=0.05,K198*100&lt;O198),"protective",""))))</f>
        <v/>
      </c>
    </row>
    <row r="199" spans="1:17" s="50" customFormat="1" ht="14.25" customHeight="1" x14ac:dyDescent="0.35">
      <c r="A199" s="52" t="str">
        <f>IF('Values-Valeurs'!A196="","",'Values-Valeurs'!A196)</f>
        <v/>
      </c>
      <c r="B199" s="49" t="e">
        <f>VLOOKUP(A199,Variables!$A:$D,2,FALSE)</f>
        <v>#N/A</v>
      </c>
      <c r="C199" s="59" t="e">
        <f>VLOOKUP(A199,Variables!$A:$D,4,FALSE)</f>
        <v>#N/A</v>
      </c>
      <c r="D199" s="15">
        <f>'Values-Valeurs'!B196</f>
        <v>0</v>
      </c>
      <c r="E199" s="15">
        <f>'Values-Valeurs'!C196</f>
        <v>0</v>
      </c>
      <c r="F199" s="15">
        <f>'Values-Valeurs'!D196</f>
        <v>0</v>
      </c>
      <c r="G199" s="15">
        <f>'Values-Valeurs'!E196</f>
        <v>0</v>
      </c>
      <c r="H199" s="12">
        <f t="shared" si="24"/>
        <v>0</v>
      </c>
      <c r="I199" s="12">
        <f t="shared" si="25"/>
        <v>0</v>
      </c>
      <c r="J199" s="13" t="e">
        <f t="shared" si="26"/>
        <v>#DIV/0!</v>
      </c>
      <c r="K199" s="13" t="e">
        <f t="shared" si="27"/>
        <v>#DIV/0!</v>
      </c>
      <c r="L199" s="14" t="e">
        <f>VLOOKUP(B199,'Tableau 6'!$A$2:$P$377,16,FALSE)</f>
        <v>#N/A</v>
      </c>
      <c r="M199" s="19" t="str">
        <f t="shared" si="28"/>
        <v/>
      </c>
      <c r="N199" s="19" t="str">
        <f t="shared" si="29"/>
        <v/>
      </c>
      <c r="O199" s="20" t="e">
        <f>HLOOKUP($Q$1,'Tableau 6'!$A$2:$P$377,B199,FALSE)</f>
        <v>#REF!</v>
      </c>
      <c r="P199" s="19" t="str">
        <f t="shared" si="30"/>
        <v/>
      </c>
      <c r="Q199" s="19" t="str">
        <f t="shared" si="31"/>
        <v/>
      </c>
    </row>
    <row r="200" spans="1:17" s="50" customFormat="1" ht="14.25" customHeight="1" x14ac:dyDescent="0.35">
      <c r="A200" s="52" t="str">
        <f>IF('Values-Valeurs'!A197="","",'Values-Valeurs'!A197)</f>
        <v/>
      </c>
      <c r="B200" s="49" t="e">
        <f>VLOOKUP(A200,Variables!$A:$D,2,FALSE)</f>
        <v>#N/A</v>
      </c>
      <c r="C200" s="59" t="e">
        <f>VLOOKUP(A200,Variables!$A:$D,4,FALSE)</f>
        <v>#N/A</v>
      </c>
      <c r="D200" s="15">
        <f>'Values-Valeurs'!B197</f>
        <v>0</v>
      </c>
      <c r="E200" s="15">
        <f>'Values-Valeurs'!C197</f>
        <v>0</v>
      </c>
      <c r="F200" s="15">
        <f>'Values-Valeurs'!D197</f>
        <v>0</v>
      </c>
      <c r="G200" s="15">
        <f>'Values-Valeurs'!E197</f>
        <v>0</v>
      </c>
      <c r="H200" s="12">
        <f t="shared" si="24"/>
        <v>0</v>
      </c>
      <c r="I200" s="12">
        <f t="shared" si="25"/>
        <v>0</v>
      </c>
      <c r="J200" s="13" t="e">
        <f t="shared" si="26"/>
        <v>#DIV/0!</v>
      </c>
      <c r="K200" s="13" t="e">
        <f t="shared" si="27"/>
        <v>#DIV/0!</v>
      </c>
      <c r="L200" s="14" t="e">
        <f>VLOOKUP(B200,'Tableau 6'!$A$2:$P$377,16,FALSE)</f>
        <v>#N/A</v>
      </c>
      <c r="M200" s="19" t="str">
        <f t="shared" si="28"/>
        <v/>
      </c>
      <c r="N200" s="19" t="str">
        <f t="shared" si="29"/>
        <v/>
      </c>
      <c r="O200" s="20" t="e">
        <f>HLOOKUP($Q$1,'Tableau 6'!$A$2:$P$377,B200,FALSE)</f>
        <v>#REF!</v>
      </c>
      <c r="P200" s="19" t="str">
        <f t="shared" si="30"/>
        <v/>
      </c>
      <c r="Q200" s="19" t="str">
        <f t="shared" si="31"/>
        <v/>
      </c>
    </row>
    <row r="201" spans="1:17" s="50" customFormat="1" ht="14.25" customHeight="1" x14ac:dyDescent="0.35">
      <c r="A201" s="52" t="str">
        <f>IF('Values-Valeurs'!A198="","",'Values-Valeurs'!A198)</f>
        <v/>
      </c>
      <c r="B201" s="49" t="e">
        <f>VLOOKUP(A201,Variables!$A:$D,2,FALSE)</f>
        <v>#N/A</v>
      </c>
      <c r="C201" s="59" t="e">
        <f>VLOOKUP(A201,Variables!$A:$D,4,FALSE)</f>
        <v>#N/A</v>
      </c>
      <c r="D201" s="15">
        <f>'Values-Valeurs'!B198</f>
        <v>0</v>
      </c>
      <c r="E201" s="15">
        <f>'Values-Valeurs'!C198</f>
        <v>0</v>
      </c>
      <c r="F201" s="15">
        <f>'Values-Valeurs'!D198</f>
        <v>0</v>
      </c>
      <c r="G201" s="15">
        <f>'Values-Valeurs'!E198</f>
        <v>0</v>
      </c>
      <c r="H201" s="12">
        <f t="shared" si="24"/>
        <v>0</v>
      </c>
      <c r="I201" s="12">
        <f t="shared" si="25"/>
        <v>0</v>
      </c>
      <c r="J201" s="13" t="e">
        <f t="shared" si="26"/>
        <v>#DIV/0!</v>
      </c>
      <c r="K201" s="13" t="e">
        <f t="shared" si="27"/>
        <v>#DIV/0!</v>
      </c>
      <c r="L201" s="14" t="e">
        <f>VLOOKUP(B201,'Tableau 6'!$A$2:$P$377,16,FALSE)</f>
        <v>#N/A</v>
      </c>
      <c r="M201" s="19" t="str">
        <f t="shared" si="28"/>
        <v/>
      </c>
      <c r="N201" s="19" t="str">
        <f t="shared" si="29"/>
        <v/>
      </c>
      <c r="O201" s="20" t="e">
        <f>HLOOKUP($Q$1,'Tableau 6'!$A$2:$P$377,B201,FALSE)</f>
        <v>#REF!</v>
      </c>
      <c r="P201" s="19" t="str">
        <f t="shared" si="30"/>
        <v/>
      </c>
      <c r="Q201" s="19" t="str">
        <f t="shared" si="31"/>
        <v/>
      </c>
    </row>
    <row r="202" spans="1:17" s="50" customFormat="1" ht="14.25" customHeight="1" x14ac:dyDescent="0.35">
      <c r="A202" s="52" t="str">
        <f>IF('Values-Valeurs'!A199="","",'Values-Valeurs'!A199)</f>
        <v/>
      </c>
      <c r="B202" s="49" t="e">
        <f>VLOOKUP(A202,Variables!$A:$D,2,FALSE)</f>
        <v>#N/A</v>
      </c>
      <c r="C202" s="59" t="e">
        <f>VLOOKUP(A202,Variables!$A:$D,4,FALSE)</f>
        <v>#N/A</v>
      </c>
      <c r="D202" s="15">
        <f>'Values-Valeurs'!B199</f>
        <v>0</v>
      </c>
      <c r="E202" s="15">
        <f>'Values-Valeurs'!C199</f>
        <v>0</v>
      </c>
      <c r="F202" s="15">
        <f>'Values-Valeurs'!D199</f>
        <v>0</v>
      </c>
      <c r="G202" s="15">
        <f>'Values-Valeurs'!E199</f>
        <v>0</v>
      </c>
      <c r="H202" s="12">
        <f t="shared" si="24"/>
        <v>0</v>
      </c>
      <c r="I202" s="12">
        <f t="shared" si="25"/>
        <v>0</v>
      </c>
      <c r="J202" s="13" t="e">
        <f t="shared" si="26"/>
        <v>#DIV/0!</v>
      </c>
      <c r="K202" s="13" t="e">
        <f t="shared" si="27"/>
        <v>#DIV/0!</v>
      </c>
      <c r="L202" s="14" t="e">
        <f>VLOOKUP(B202,'Tableau 6'!$A$2:$P$377,16,FALSE)</f>
        <v>#N/A</v>
      </c>
      <c r="M202" s="19" t="str">
        <f t="shared" si="28"/>
        <v/>
      </c>
      <c r="N202" s="19" t="str">
        <f t="shared" si="29"/>
        <v/>
      </c>
      <c r="O202" s="20" t="e">
        <f>HLOOKUP($Q$1,'Tableau 6'!$A$2:$P$377,B202,FALSE)</f>
        <v>#REF!</v>
      </c>
      <c r="P202" s="19" t="str">
        <f t="shared" si="30"/>
        <v/>
      </c>
      <c r="Q202" s="19" t="str">
        <f t="shared" si="31"/>
        <v/>
      </c>
    </row>
    <row r="203" spans="1:17" s="50" customFormat="1" ht="14.25" customHeight="1" x14ac:dyDescent="0.35">
      <c r="A203" s="52" t="str">
        <f>IF('Values-Valeurs'!A200="","",'Values-Valeurs'!A200)</f>
        <v/>
      </c>
      <c r="B203" s="49" t="e">
        <f>VLOOKUP(A203,Variables!$A:$D,2,FALSE)</f>
        <v>#N/A</v>
      </c>
      <c r="C203" s="59" t="e">
        <f>VLOOKUP(A203,Variables!$A:$D,4,FALSE)</f>
        <v>#N/A</v>
      </c>
      <c r="D203" s="15">
        <f>'Values-Valeurs'!B200</f>
        <v>0</v>
      </c>
      <c r="E203" s="15">
        <f>'Values-Valeurs'!C200</f>
        <v>0</v>
      </c>
      <c r="F203" s="15">
        <f>'Values-Valeurs'!D200</f>
        <v>0</v>
      </c>
      <c r="G203" s="15">
        <f>'Values-Valeurs'!E200</f>
        <v>0</v>
      </c>
      <c r="H203" s="12">
        <f t="shared" si="24"/>
        <v>0</v>
      </c>
      <c r="I203" s="12">
        <f t="shared" si="25"/>
        <v>0</v>
      </c>
      <c r="J203" s="13" t="e">
        <f t="shared" si="26"/>
        <v>#DIV/0!</v>
      </c>
      <c r="K203" s="13" t="e">
        <f t="shared" si="27"/>
        <v>#DIV/0!</v>
      </c>
      <c r="L203" s="14" t="e">
        <f>VLOOKUP(B203,'Tableau 6'!$A$2:$P$377,16,FALSE)</f>
        <v>#N/A</v>
      </c>
      <c r="M203" s="19" t="str">
        <f t="shared" si="28"/>
        <v/>
      </c>
      <c r="N203" s="19" t="str">
        <f t="shared" si="29"/>
        <v/>
      </c>
      <c r="O203" s="20" t="e">
        <f>HLOOKUP($Q$1,'Tableau 6'!$A$2:$P$377,B203,FALSE)</f>
        <v>#REF!</v>
      </c>
      <c r="P203" s="19" t="str">
        <f t="shared" si="30"/>
        <v/>
      </c>
      <c r="Q203" s="19" t="str">
        <f t="shared" si="31"/>
        <v/>
      </c>
    </row>
    <row r="204" spans="1:17" s="50" customFormat="1" ht="14.25" customHeight="1" x14ac:dyDescent="0.35">
      <c r="A204" s="52" t="str">
        <f>IF('Values-Valeurs'!A201="","",'Values-Valeurs'!A201)</f>
        <v/>
      </c>
      <c r="B204" s="49" t="e">
        <f>VLOOKUP(A204,Variables!$A:$D,2,FALSE)</f>
        <v>#N/A</v>
      </c>
      <c r="C204" s="59" t="e">
        <f>VLOOKUP(A204,Variables!$A:$D,4,FALSE)</f>
        <v>#N/A</v>
      </c>
      <c r="D204" s="15">
        <f>'Values-Valeurs'!B201</f>
        <v>0</v>
      </c>
      <c r="E204" s="15">
        <f>'Values-Valeurs'!C201</f>
        <v>0</v>
      </c>
      <c r="F204" s="15">
        <f>'Values-Valeurs'!D201</f>
        <v>0</v>
      </c>
      <c r="G204" s="15">
        <f>'Values-Valeurs'!E201</f>
        <v>0</v>
      </c>
      <c r="H204" s="12">
        <f t="shared" si="24"/>
        <v>0</v>
      </c>
      <c r="I204" s="12">
        <f t="shared" si="25"/>
        <v>0</v>
      </c>
      <c r="J204" s="13" t="e">
        <f t="shared" si="26"/>
        <v>#DIV/0!</v>
      </c>
      <c r="K204" s="13" t="e">
        <f t="shared" si="27"/>
        <v>#DIV/0!</v>
      </c>
      <c r="L204" s="14" t="e">
        <f>VLOOKUP(B204,'Tableau 6'!$A$2:$P$377,16,FALSE)</f>
        <v>#N/A</v>
      </c>
      <c r="M204" s="19" t="str">
        <f t="shared" si="28"/>
        <v/>
      </c>
      <c r="N204" s="19" t="str">
        <f t="shared" si="29"/>
        <v/>
      </c>
      <c r="O204" s="20" t="e">
        <f>HLOOKUP($Q$1,'Tableau 6'!$A$2:$P$377,B204,FALSE)</f>
        <v>#REF!</v>
      </c>
      <c r="P204" s="19" t="str">
        <f t="shared" si="30"/>
        <v/>
      </c>
      <c r="Q204" s="19" t="str">
        <f t="shared" si="31"/>
        <v/>
      </c>
    </row>
    <row r="205" spans="1:17" s="50" customFormat="1" ht="14.25" customHeight="1" x14ac:dyDescent="0.35">
      <c r="A205" s="52" t="str">
        <f>IF('Values-Valeurs'!A202="","",'Values-Valeurs'!A202)</f>
        <v/>
      </c>
      <c r="B205" s="49" t="e">
        <f>VLOOKUP(A205,Variables!$A:$D,2,FALSE)</f>
        <v>#N/A</v>
      </c>
      <c r="C205" s="59" t="e">
        <f>VLOOKUP(A205,Variables!$A:$D,4,FALSE)</f>
        <v>#N/A</v>
      </c>
      <c r="D205" s="15">
        <f>'Values-Valeurs'!B202</f>
        <v>0</v>
      </c>
      <c r="E205" s="15">
        <f>'Values-Valeurs'!C202</f>
        <v>0</v>
      </c>
      <c r="F205" s="15">
        <f>'Values-Valeurs'!D202</f>
        <v>0</v>
      </c>
      <c r="G205" s="15">
        <f>'Values-Valeurs'!E202</f>
        <v>0</v>
      </c>
      <c r="H205" s="12">
        <f t="shared" si="24"/>
        <v>0</v>
      </c>
      <c r="I205" s="12">
        <f t="shared" si="25"/>
        <v>0</v>
      </c>
      <c r="J205" s="13" t="e">
        <f t="shared" si="26"/>
        <v>#DIV/0!</v>
      </c>
      <c r="K205" s="13" t="e">
        <f t="shared" si="27"/>
        <v>#DIV/0!</v>
      </c>
      <c r="L205" s="14" t="e">
        <f>VLOOKUP(B205,'Tableau 6'!$A$2:$P$377,16,FALSE)</f>
        <v>#N/A</v>
      </c>
      <c r="M205" s="19" t="str">
        <f t="shared" si="28"/>
        <v/>
      </c>
      <c r="N205" s="19" t="str">
        <f t="shared" si="29"/>
        <v/>
      </c>
      <c r="O205" s="20" t="e">
        <f>HLOOKUP($Q$1,'Tableau 6'!$A$2:$P$377,B205,FALSE)</f>
        <v>#REF!</v>
      </c>
      <c r="P205" s="19" t="str">
        <f t="shared" si="30"/>
        <v/>
      </c>
      <c r="Q205" s="19" t="str">
        <f t="shared" si="31"/>
        <v/>
      </c>
    </row>
    <row r="206" spans="1:17" s="50" customFormat="1" ht="14.25" customHeight="1" x14ac:dyDescent="0.35">
      <c r="A206" s="52" t="str">
        <f>IF('Values-Valeurs'!A203="","",'Values-Valeurs'!A203)</f>
        <v/>
      </c>
      <c r="B206" s="49" t="e">
        <f>VLOOKUP(A206,Variables!$A:$D,2,FALSE)</f>
        <v>#N/A</v>
      </c>
      <c r="C206" s="59" t="e">
        <f>VLOOKUP(A206,Variables!$A:$D,4,FALSE)</f>
        <v>#N/A</v>
      </c>
      <c r="D206" s="15">
        <f>'Values-Valeurs'!B203</f>
        <v>0</v>
      </c>
      <c r="E206" s="15">
        <f>'Values-Valeurs'!C203</f>
        <v>0</v>
      </c>
      <c r="F206" s="15">
        <f>'Values-Valeurs'!D203</f>
        <v>0</v>
      </c>
      <c r="G206" s="15">
        <f>'Values-Valeurs'!E203</f>
        <v>0</v>
      </c>
      <c r="H206" s="12">
        <f t="shared" si="24"/>
        <v>0</v>
      </c>
      <c r="I206" s="12">
        <f t="shared" si="25"/>
        <v>0</v>
      </c>
      <c r="J206" s="13" t="e">
        <f t="shared" si="26"/>
        <v>#DIV/0!</v>
      </c>
      <c r="K206" s="13" t="e">
        <f t="shared" si="27"/>
        <v>#DIV/0!</v>
      </c>
      <c r="L206" s="14" t="e">
        <f>VLOOKUP(B206,'Tableau 6'!$A$2:$P$377,16,FALSE)</f>
        <v>#N/A</v>
      </c>
      <c r="M206" s="19" t="str">
        <f t="shared" si="28"/>
        <v/>
      </c>
      <c r="N206" s="19" t="str">
        <f t="shared" si="29"/>
        <v/>
      </c>
      <c r="O206" s="20" t="e">
        <f>HLOOKUP($Q$1,'Tableau 6'!$A$2:$P$377,B206,FALSE)</f>
        <v>#REF!</v>
      </c>
      <c r="P206" s="19" t="str">
        <f t="shared" si="30"/>
        <v/>
      </c>
      <c r="Q206" s="19" t="str">
        <f t="shared" si="31"/>
        <v/>
      </c>
    </row>
    <row r="207" spans="1:17" s="50" customFormat="1" ht="14.25" customHeight="1" x14ac:dyDescent="0.35">
      <c r="A207" s="52" t="str">
        <f>IF('Values-Valeurs'!A204="","",'Values-Valeurs'!A204)</f>
        <v/>
      </c>
      <c r="B207" s="49" t="e">
        <f>VLOOKUP(A207,Variables!$A:$D,2,FALSE)</f>
        <v>#N/A</v>
      </c>
      <c r="C207" s="59" t="e">
        <f>VLOOKUP(A207,Variables!$A:$D,4,FALSE)</f>
        <v>#N/A</v>
      </c>
      <c r="D207" s="15">
        <f>'Values-Valeurs'!B204</f>
        <v>0</v>
      </c>
      <c r="E207" s="15">
        <f>'Values-Valeurs'!C204</f>
        <v>0</v>
      </c>
      <c r="F207" s="15">
        <f>'Values-Valeurs'!D204</f>
        <v>0</v>
      </c>
      <c r="G207" s="15">
        <f>'Values-Valeurs'!E204</f>
        <v>0</v>
      </c>
      <c r="H207" s="12">
        <f t="shared" si="24"/>
        <v>0</v>
      </c>
      <c r="I207" s="12">
        <f t="shared" si="25"/>
        <v>0</v>
      </c>
      <c r="J207" s="13" t="e">
        <f t="shared" si="26"/>
        <v>#DIV/0!</v>
      </c>
      <c r="K207" s="13" t="e">
        <f t="shared" si="27"/>
        <v>#DIV/0!</v>
      </c>
      <c r="L207" s="14" t="e">
        <f>VLOOKUP(B207,'Tableau 6'!$A$2:$P$377,16,FALSE)</f>
        <v>#N/A</v>
      </c>
      <c r="M207" s="19" t="str">
        <f t="shared" si="28"/>
        <v/>
      </c>
      <c r="N207" s="19" t="str">
        <f t="shared" si="29"/>
        <v/>
      </c>
      <c r="O207" s="20" t="e">
        <f>HLOOKUP($Q$1,'Tableau 6'!$A$2:$P$377,B207,FALSE)</f>
        <v>#REF!</v>
      </c>
      <c r="P207" s="19" t="str">
        <f t="shared" si="30"/>
        <v/>
      </c>
      <c r="Q207" s="19" t="str">
        <f t="shared" si="31"/>
        <v/>
      </c>
    </row>
    <row r="208" spans="1:17" s="50" customFormat="1" ht="14.25" customHeight="1" x14ac:dyDescent="0.35">
      <c r="A208" s="52" t="str">
        <f>IF('Values-Valeurs'!A205="","",'Values-Valeurs'!A205)</f>
        <v/>
      </c>
      <c r="B208" s="49" t="e">
        <f>VLOOKUP(A208,Variables!$A:$D,2,FALSE)</f>
        <v>#N/A</v>
      </c>
      <c r="C208" s="59" t="e">
        <f>VLOOKUP(A208,Variables!$A:$D,4,FALSE)</f>
        <v>#N/A</v>
      </c>
      <c r="D208" s="15">
        <f>'Values-Valeurs'!B205</f>
        <v>0</v>
      </c>
      <c r="E208" s="15">
        <f>'Values-Valeurs'!C205</f>
        <v>0</v>
      </c>
      <c r="F208" s="15">
        <f>'Values-Valeurs'!D205</f>
        <v>0</v>
      </c>
      <c r="G208" s="15">
        <f>'Values-Valeurs'!E205</f>
        <v>0</v>
      </c>
      <c r="H208" s="12">
        <f t="shared" si="24"/>
        <v>0</v>
      </c>
      <c r="I208" s="12">
        <f t="shared" si="25"/>
        <v>0</v>
      </c>
      <c r="J208" s="13" t="e">
        <f t="shared" si="26"/>
        <v>#DIV/0!</v>
      </c>
      <c r="K208" s="13" t="e">
        <f t="shared" si="27"/>
        <v>#DIV/0!</v>
      </c>
      <c r="L208" s="14" t="e">
        <f>VLOOKUP(B208,'Tableau 6'!$A$2:$P$377,16,FALSE)</f>
        <v>#N/A</v>
      </c>
      <c r="M208" s="19" t="str">
        <f t="shared" si="28"/>
        <v/>
      </c>
      <c r="N208" s="19" t="str">
        <f t="shared" si="29"/>
        <v/>
      </c>
      <c r="O208" s="20" t="e">
        <f>HLOOKUP($Q$1,'Tableau 6'!$A$2:$P$377,B208,FALSE)</f>
        <v>#REF!</v>
      </c>
      <c r="P208" s="19" t="str">
        <f t="shared" si="30"/>
        <v/>
      </c>
      <c r="Q208" s="19" t="str">
        <f t="shared" si="31"/>
        <v/>
      </c>
    </row>
    <row r="209" spans="1:17" s="50" customFormat="1" ht="14.25" customHeight="1" x14ac:dyDescent="0.35">
      <c r="A209" s="52" t="str">
        <f>IF('Values-Valeurs'!A206="","",'Values-Valeurs'!A206)</f>
        <v/>
      </c>
      <c r="B209" s="49" t="e">
        <f>VLOOKUP(A209,Variables!$A:$D,2,FALSE)</f>
        <v>#N/A</v>
      </c>
      <c r="C209" s="59" t="e">
        <f>VLOOKUP(A209,Variables!$A:$D,4,FALSE)</f>
        <v>#N/A</v>
      </c>
      <c r="D209" s="15">
        <f>'Values-Valeurs'!B206</f>
        <v>0</v>
      </c>
      <c r="E209" s="15">
        <f>'Values-Valeurs'!C206</f>
        <v>0</v>
      </c>
      <c r="F209" s="15">
        <f>'Values-Valeurs'!D206</f>
        <v>0</v>
      </c>
      <c r="G209" s="15">
        <f>'Values-Valeurs'!E206</f>
        <v>0</v>
      </c>
      <c r="H209" s="12">
        <f t="shared" si="24"/>
        <v>0</v>
      </c>
      <c r="I209" s="12">
        <f t="shared" si="25"/>
        <v>0</v>
      </c>
      <c r="J209" s="13" t="e">
        <f t="shared" si="26"/>
        <v>#DIV/0!</v>
      </c>
      <c r="K209" s="13" t="e">
        <f t="shared" si="27"/>
        <v>#DIV/0!</v>
      </c>
      <c r="L209" s="14" t="e">
        <f>VLOOKUP(B209,'Tableau 6'!$A$2:$P$377,16,FALSE)</f>
        <v>#N/A</v>
      </c>
      <c r="M209" s="19" t="str">
        <f t="shared" si="28"/>
        <v/>
      </c>
      <c r="N209" s="19" t="str">
        <f t="shared" si="29"/>
        <v/>
      </c>
      <c r="O209" s="20" t="e">
        <f>HLOOKUP($Q$1,'Tableau 6'!$A$2:$P$377,B209,FALSE)</f>
        <v>#REF!</v>
      </c>
      <c r="P209" s="19" t="str">
        <f t="shared" si="30"/>
        <v/>
      </c>
      <c r="Q209" s="19" t="str">
        <f t="shared" si="31"/>
        <v/>
      </c>
    </row>
    <row r="210" spans="1:17" s="50" customFormat="1" ht="14.25" customHeight="1" x14ac:dyDescent="0.35">
      <c r="A210" s="52" t="str">
        <f>IF('Values-Valeurs'!A207="","",'Values-Valeurs'!A207)</f>
        <v/>
      </c>
      <c r="B210" s="49" t="e">
        <f>VLOOKUP(A210,Variables!$A:$D,2,FALSE)</f>
        <v>#N/A</v>
      </c>
      <c r="C210" s="59" t="e">
        <f>VLOOKUP(A210,Variables!$A:$D,4,FALSE)</f>
        <v>#N/A</v>
      </c>
      <c r="D210" s="15">
        <f>'Values-Valeurs'!B207</f>
        <v>0</v>
      </c>
      <c r="E210" s="15">
        <f>'Values-Valeurs'!C207</f>
        <v>0</v>
      </c>
      <c r="F210" s="15">
        <f>'Values-Valeurs'!D207</f>
        <v>0</v>
      </c>
      <c r="G210" s="15">
        <f>'Values-Valeurs'!E207</f>
        <v>0</v>
      </c>
      <c r="H210" s="12">
        <f t="shared" si="24"/>
        <v>0</v>
      </c>
      <c r="I210" s="12">
        <f t="shared" si="25"/>
        <v>0</v>
      </c>
      <c r="J210" s="13" t="e">
        <f t="shared" si="26"/>
        <v>#DIV/0!</v>
      </c>
      <c r="K210" s="13" t="e">
        <f t="shared" si="27"/>
        <v>#DIV/0!</v>
      </c>
      <c r="L210" s="14" t="e">
        <f>VLOOKUP(B210,'Tableau 6'!$A$2:$P$377,16,FALSE)</f>
        <v>#N/A</v>
      </c>
      <c r="M210" s="19" t="str">
        <f t="shared" si="28"/>
        <v/>
      </c>
      <c r="N210" s="19" t="str">
        <f t="shared" si="29"/>
        <v/>
      </c>
      <c r="O210" s="20" t="e">
        <f>HLOOKUP($Q$1,'Tableau 6'!$A$2:$P$377,B210,FALSE)</f>
        <v>#REF!</v>
      </c>
      <c r="P210" s="19" t="str">
        <f t="shared" si="30"/>
        <v/>
      </c>
      <c r="Q210" s="19" t="str">
        <f t="shared" si="31"/>
        <v/>
      </c>
    </row>
    <row r="211" spans="1:17" s="50" customFormat="1" ht="14.25" customHeight="1" x14ac:dyDescent="0.35">
      <c r="A211" s="52" t="str">
        <f>IF('Values-Valeurs'!A208="","",'Values-Valeurs'!A208)</f>
        <v/>
      </c>
      <c r="B211" s="49" t="e">
        <f>VLOOKUP(A211,Variables!$A:$D,2,FALSE)</f>
        <v>#N/A</v>
      </c>
      <c r="C211" s="59" t="e">
        <f>VLOOKUP(A211,Variables!$A:$D,4,FALSE)</f>
        <v>#N/A</v>
      </c>
      <c r="D211" s="15">
        <f>'Values-Valeurs'!B208</f>
        <v>0</v>
      </c>
      <c r="E211" s="15">
        <f>'Values-Valeurs'!C208</f>
        <v>0</v>
      </c>
      <c r="F211" s="15">
        <f>'Values-Valeurs'!D208</f>
        <v>0</v>
      </c>
      <c r="G211" s="15">
        <f>'Values-Valeurs'!E208</f>
        <v>0</v>
      </c>
      <c r="H211" s="12">
        <f t="shared" si="24"/>
        <v>0</v>
      </c>
      <c r="I211" s="12">
        <f t="shared" si="25"/>
        <v>0</v>
      </c>
      <c r="J211" s="13" t="e">
        <f t="shared" si="26"/>
        <v>#DIV/0!</v>
      </c>
      <c r="K211" s="13" t="e">
        <f t="shared" si="27"/>
        <v>#DIV/0!</v>
      </c>
      <c r="L211" s="14" t="e">
        <f>VLOOKUP(B211,'Tableau 6'!$A$2:$P$377,16,FALSE)</f>
        <v>#N/A</v>
      </c>
      <c r="M211" s="19" t="str">
        <f t="shared" si="28"/>
        <v/>
      </c>
      <c r="N211" s="19" t="str">
        <f t="shared" si="29"/>
        <v/>
      </c>
      <c r="O211" s="20" t="e">
        <f>HLOOKUP($Q$1,'Tableau 6'!$A$2:$P$377,B211,FALSE)</f>
        <v>#REF!</v>
      </c>
      <c r="P211" s="19" t="str">
        <f t="shared" si="30"/>
        <v/>
      </c>
      <c r="Q211" s="19" t="str">
        <f t="shared" si="31"/>
        <v/>
      </c>
    </row>
    <row r="212" spans="1:17" s="50" customFormat="1" ht="14.25" customHeight="1" x14ac:dyDescent="0.35">
      <c r="A212" s="52" t="str">
        <f>IF('Values-Valeurs'!A209="","",'Values-Valeurs'!A209)</f>
        <v/>
      </c>
      <c r="B212" s="49" t="e">
        <f>VLOOKUP(A212,Variables!$A:$D,2,FALSE)</f>
        <v>#N/A</v>
      </c>
      <c r="C212" s="59" t="e">
        <f>VLOOKUP(A212,Variables!$A:$D,4,FALSE)</f>
        <v>#N/A</v>
      </c>
      <c r="D212" s="15">
        <f>'Values-Valeurs'!B209</f>
        <v>0</v>
      </c>
      <c r="E212" s="15">
        <f>'Values-Valeurs'!C209</f>
        <v>0</v>
      </c>
      <c r="F212" s="15">
        <f>'Values-Valeurs'!D209</f>
        <v>0</v>
      </c>
      <c r="G212" s="15">
        <f>'Values-Valeurs'!E209</f>
        <v>0</v>
      </c>
      <c r="H212" s="12">
        <f t="shared" si="24"/>
        <v>0</v>
      </c>
      <c r="I212" s="12">
        <f t="shared" si="25"/>
        <v>0</v>
      </c>
      <c r="J212" s="13" t="e">
        <f t="shared" si="26"/>
        <v>#DIV/0!</v>
      </c>
      <c r="K212" s="13" t="e">
        <f t="shared" si="27"/>
        <v>#DIV/0!</v>
      </c>
      <c r="L212" s="14" t="e">
        <f>VLOOKUP(B212,'Tableau 6'!$A$2:$P$377,16,FALSE)</f>
        <v>#N/A</v>
      </c>
      <c r="M212" s="19" t="str">
        <f t="shared" si="28"/>
        <v/>
      </c>
      <c r="N212" s="19" t="str">
        <f t="shared" si="29"/>
        <v/>
      </c>
      <c r="O212" s="20" t="e">
        <f>HLOOKUP($Q$1,'Tableau 6'!$A$2:$P$377,B212,FALSE)</f>
        <v>#REF!</v>
      </c>
      <c r="P212" s="19" t="str">
        <f t="shared" si="30"/>
        <v/>
      </c>
      <c r="Q212" s="19" t="str">
        <f t="shared" si="31"/>
        <v/>
      </c>
    </row>
    <row r="213" spans="1:17" s="50" customFormat="1" ht="14.25" customHeight="1" x14ac:dyDescent="0.35">
      <c r="A213" s="52" t="str">
        <f>IF('Values-Valeurs'!A210="","",'Values-Valeurs'!A210)</f>
        <v/>
      </c>
      <c r="B213" s="49" t="e">
        <f>VLOOKUP(A213,Variables!$A:$D,2,FALSE)</f>
        <v>#N/A</v>
      </c>
      <c r="C213" s="59" t="e">
        <f>VLOOKUP(A213,Variables!$A:$D,4,FALSE)</f>
        <v>#N/A</v>
      </c>
      <c r="D213" s="15">
        <f>'Values-Valeurs'!B210</f>
        <v>0</v>
      </c>
      <c r="E213" s="15">
        <f>'Values-Valeurs'!C210</f>
        <v>0</v>
      </c>
      <c r="F213" s="15">
        <f>'Values-Valeurs'!D210</f>
        <v>0</v>
      </c>
      <c r="G213" s="15">
        <f>'Values-Valeurs'!E210</f>
        <v>0</v>
      </c>
      <c r="H213" s="12">
        <f t="shared" si="24"/>
        <v>0</v>
      </c>
      <c r="I213" s="12">
        <f t="shared" si="25"/>
        <v>0</v>
      </c>
      <c r="J213" s="13" t="e">
        <f t="shared" si="26"/>
        <v>#DIV/0!</v>
      </c>
      <c r="K213" s="13" t="e">
        <f t="shared" si="27"/>
        <v>#DIV/0!</v>
      </c>
      <c r="L213" s="14" t="e">
        <f>VLOOKUP(B213,'Tableau 6'!$A$2:$P$377,16,FALSE)</f>
        <v>#N/A</v>
      </c>
      <c r="M213" s="19" t="str">
        <f t="shared" si="28"/>
        <v/>
      </c>
      <c r="N213" s="19" t="str">
        <f t="shared" si="29"/>
        <v/>
      </c>
      <c r="O213" s="20" t="e">
        <f>HLOOKUP($Q$1,'Tableau 6'!$A$2:$P$377,B213,FALSE)</f>
        <v>#REF!</v>
      </c>
      <c r="P213" s="19" t="str">
        <f t="shared" si="30"/>
        <v/>
      </c>
      <c r="Q213" s="19" t="str">
        <f t="shared" si="31"/>
        <v/>
      </c>
    </row>
    <row r="214" spans="1:17" s="50" customFormat="1" ht="14.25" customHeight="1" x14ac:dyDescent="0.35">
      <c r="A214" s="52" t="str">
        <f>IF('Values-Valeurs'!A211="","",'Values-Valeurs'!A211)</f>
        <v/>
      </c>
      <c r="B214" s="49" t="e">
        <f>VLOOKUP(A214,Variables!$A:$D,2,FALSE)</f>
        <v>#N/A</v>
      </c>
      <c r="C214" s="59" t="e">
        <f>VLOOKUP(A214,Variables!$A:$D,4,FALSE)</f>
        <v>#N/A</v>
      </c>
      <c r="D214" s="15">
        <f>'Values-Valeurs'!B211</f>
        <v>0</v>
      </c>
      <c r="E214" s="15">
        <f>'Values-Valeurs'!C211</f>
        <v>0</v>
      </c>
      <c r="F214" s="15">
        <f>'Values-Valeurs'!D211</f>
        <v>0</v>
      </c>
      <c r="G214" s="15">
        <f>'Values-Valeurs'!E211</f>
        <v>0</v>
      </c>
      <c r="H214" s="12">
        <f t="shared" si="24"/>
        <v>0</v>
      </c>
      <c r="I214" s="12">
        <f t="shared" si="25"/>
        <v>0</v>
      </c>
      <c r="J214" s="13" t="e">
        <f t="shared" si="26"/>
        <v>#DIV/0!</v>
      </c>
      <c r="K214" s="13" t="e">
        <f t="shared" si="27"/>
        <v>#DIV/0!</v>
      </c>
      <c r="L214" s="14" t="e">
        <f>VLOOKUP(B214,'Tableau 6'!$A$2:$P$377,16,FALSE)</f>
        <v>#N/A</v>
      </c>
      <c r="M214" s="19" t="str">
        <f t="shared" si="28"/>
        <v/>
      </c>
      <c r="N214" s="19" t="str">
        <f t="shared" si="29"/>
        <v/>
      </c>
      <c r="O214" s="20" t="e">
        <f>HLOOKUP($Q$1,'Tableau 6'!$A$2:$P$377,B214,FALSE)</f>
        <v>#REF!</v>
      </c>
      <c r="P214" s="19" t="str">
        <f t="shared" si="30"/>
        <v/>
      </c>
      <c r="Q214" s="19" t="str">
        <f t="shared" si="31"/>
        <v/>
      </c>
    </row>
    <row r="215" spans="1:17" s="50" customFormat="1" ht="14.25" customHeight="1" x14ac:dyDescent="0.35">
      <c r="A215" s="52" t="str">
        <f>IF('Values-Valeurs'!A212="","",'Values-Valeurs'!A212)</f>
        <v/>
      </c>
      <c r="B215" s="49" t="e">
        <f>VLOOKUP(A215,Variables!$A:$D,2,FALSE)</f>
        <v>#N/A</v>
      </c>
      <c r="C215" s="59" t="e">
        <f>VLOOKUP(A215,Variables!$A:$D,4,FALSE)</f>
        <v>#N/A</v>
      </c>
      <c r="D215" s="15">
        <f>'Values-Valeurs'!B212</f>
        <v>0</v>
      </c>
      <c r="E215" s="15">
        <f>'Values-Valeurs'!C212</f>
        <v>0</v>
      </c>
      <c r="F215" s="15">
        <f>'Values-Valeurs'!D212</f>
        <v>0</v>
      </c>
      <c r="G215" s="15">
        <f>'Values-Valeurs'!E212</f>
        <v>0</v>
      </c>
      <c r="H215" s="12">
        <f t="shared" si="24"/>
        <v>0</v>
      </c>
      <c r="I215" s="12">
        <f t="shared" si="25"/>
        <v>0</v>
      </c>
      <c r="J215" s="13" t="e">
        <f t="shared" si="26"/>
        <v>#DIV/0!</v>
      </c>
      <c r="K215" s="13" t="e">
        <f t="shared" si="27"/>
        <v>#DIV/0!</v>
      </c>
      <c r="L215" s="14" t="e">
        <f>VLOOKUP(B215,'Tableau 6'!$A$2:$P$377,16,FALSE)</f>
        <v>#N/A</v>
      </c>
      <c r="M215" s="19" t="str">
        <f t="shared" si="28"/>
        <v/>
      </c>
      <c r="N215" s="19" t="str">
        <f t="shared" si="29"/>
        <v/>
      </c>
      <c r="O215" s="20" t="e">
        <f>HLOOKUP($Q$1,'Tableau 6'!$A$2:$P$377,B215,FALSE)</f>
        <v>#REF!</v>
      </c>
      <c r="P215" s="19" t="str">
        <f t="shared" si="30"/>
        <v/>
      </c>
      <c r="Q215" s="19" t="str">
        <f t="shared" si="31"/>
        <v/>
      </c>
    </row>
    <row r="216" spans="1:17" s="50" customFormat="1" ht="14.25" customHeight="1" x14ac:dyDescent="0.35">
      <c r="A216" s="52" t="str">
        <f>IF('Values-Valeurs'!A213="","",'Values-Valeurs'!A213)</f>
        <v/>
      </c>
      <c r="B216" s="49" t="e">
        <f>VLOOKUP(A216,Variables!$A:$D,2,FALSE)</f>
        <v>#N/A</v>
      </c>
      <c r="C216" s="59" t="e">
        <f>VLOOKUP(A216,Variables!$A:$D,4,FALSE)</f>
        <v>#N/A</v>
      </c>
      <c r="D216" s="15">
        <f>'Values-Valeurs'!B213</f>
        <v>0</v>
      </c>
      <c r="E216" s="15">
        <f>'Values-Valeurs'!C213</f>
        <v>0</v>
      </c>
      <c r="F216" s="15">
        <f>'Values-Valeurs'!D213</f>
        <v>0</v>
      </c>
      <c r="G216" s="15">
        <f>'Values-Valeurs'!E213</f>
        <v>0</v>
      </c>
      <c r="H216" s="12">
        <f t="shared" si="24"/>
        <v>0</v>
      </c>
      <c r="I216" s="12">
        <f t="shared" si="25"/>
        <v>0</v>
      </c>
      <c r="J216" s="13" t="e">
        <f t="shared" si="26"/>
        <v>#DIV/0!</v>
      </c>
      <c r="K216" s="13" t="e">
        <f t="shared" si="27"/>
        <v>#DIV/0!</v>
      </c>
      <c r="L216" s="14" t="e">
        <f>VLOOKUP(B216,'Tableau 6'!$A$2:$P$377,16,FALSE)</f>
        <v>#N/A</v>
      </c>
      <c r="M216" s="19" t="str">
        <f t="shared" si="28"/>
        <v/>
      </c>
      <c r="N216" s="19" t="str">
        <f t="shared" si="29"/>
        <v/>
      </c>
      <c r="O216" s="20" t="e">
        <f>HLOOKUP($Q$1,'Tableau 6'!$A$2:$P$377,B216,FALSE)</f>
        <v>#REF!</v>
      </c>
      <c r="P216" s="19" t="str">
        <f t="shared" si="30"/>
        <v/>
      </c>
      <c r="Q216" s="19" t="str">
        <f t="shared" si="31"/>
        <v/>
      </c>
    </row>
    <row r="217" spans="1:17" s="50" customFormat="1" ht="14.25" customHeight="1" x14ac:dyDescent="0.35">
      <c r="A217" s="52" t="str">
        <f>IF('Values-Valeurs'!A214="","",'Values-Valeurs'!A214)</f>
        <v/>
      </c>
      <c r="B217" s="49" t="e">
        <f>VLOOKUP(A217,Variables!$A:$D,2,FALSE)</f>
        <v>#N/A</v>
      </c>
      <c r="C217" s="59" t="e">
        <f>VLOOKUP(A217,Variables!$A:$D,4,FALSE)</f>
        <v>#N/A</v>
      </c>
      <c r="D217" s="15">
        <f>'Values-Valeurs'!B214</f>
        <v>0</v>
      </c>
      <c r="E217" s="15">
        <f>'Values-Valeurs'!C214</f>
        <v>0</v>
      </c>
      <c r="F217" s="15">
        <f>'Values-Valeurs'!D214</f>
        <v>0</v>
      </c>
      <c r="G217" s="15">
        <f>'Values-Valeurs'!E214</f>
        <v>0</v>
      </c>
      <c r="H217" s="12">
        <f t="shared" si="24"/>
        <v>0</v>
      </c>
      <c r="I217" s="12">
        <f t="shared" si="25"/>
        <v>0</v>
      </c>
      <c r="J217" s="13" t="e">
        <f t="shared" si="26"/>
        <v>#DIV/0!</v>
      </c>
      <c r="K217" s="13" t="e">
        <f t="shared" si="27"/>
        <v>#DIV/0!</v>
      </c>
      <c r="L217" s="14" t="e">
        <f>VLOOKUP(B217,'Tableau 6'!$A$2:$P$377,16,FALSE)</f>
        <v>#N/A</v>
      </c>
      <c r="M217" s="19" t="str">
        <f t="shared" si="28"/>
        <v/>
      </c>
      <c r="N217" s="19" t="str">
        <f t="shared" si="29"/>
        <v/>
      </c>
      <c r="O217" s="20" t="e">
        <f>HLOOKUP($Q$1,'Tableau 6'!$A$2:$P$377,B217,FALSE)</f>
        <v>#REF!</v>
      </c>
      <c r="P217" s="19" t="str">
        <f t="shared" si="30"/>
        <v/>
      </c>
      <c r="Q217" s="19" t="str">
        <f t="shared" si="31"/>
        <v/>
      </c>
    </row>
    <row r="218" spans="1:17" s="50" customFormat="1" ht="14.25" customHeight="1" x14ac:dyDescent="0.35">
      <c r="A218" s="52" t="str">
        <f>IF('Values-Valeurs'!A215="","",'Values-Valeurs'!A215)</f>
        <v/>
      </c>
      <c r="B218" s="49" t="e">
        <f>VLOOKUP(A218,Variables!$A:$D,2,FALSE)</f>
        <v>#N/A</v>
      </c>
      <c r="C218" s="59" t="e">
        <f>VLOOKUP(A218,Variables!$A:$D,4,FALSE)</f>
        <v>#N/A</v>
      </c>
      <c r="D218" s="15">
        <f>'Values-Valeurs'!B215</f>
        <v>0</v>
      </c>
      <c r="E218" s="15">
        <f>'Values-Valeurs'!C215</f>
        <v>0</v>
      </c>
      <c r="F218" s="15">
        <f>'Values-Valeurs'!D215</f>
        <v>0</v>
      </c>
      <c r="G218" s="15">
        <f>'Values-Valeurs'!E215</f>
        <v>0</v>
      </c>
      <c r="H218" s="12">
        <f t="shared" si="24"/>
        <v>0</v>
      </c>
      <c r="I218" s="12">
        <f t="shared" si="25"/>
        <v>0</v>
      </c>
      <c r="J218" s="13" t="e">
        <f t="shared" si="26"/>
        <v>#DIV/0!</v>
      </c>
      <c r="K218" s="13" t="e">
        <f t="shared" si="27"/>
        <v>#DIV/0!</v>
      </c>
      <c r="L218" s="14" t="e">
        <f>VLOOKUP(B218,'Tableau 6'!$A$2:$P$377,16,FALSE)</f>
        <v>#N/A</v>
      </c>
      <c r="M218" s="19" t="str">
        <f t="shared" si="28"/>
        <v/>
      </c>
      <c r="N218" s="19" t="str">
        <f t="shared" si="29"/>
        <v/>
      </c>
      <c r="O218" s="20" t="e">
        <f>HLOOKUP($Q$1,'Tableau 6'!$A$2:$P$377,B218,FALSE)</f>
        <v>#REF!</v>
      </c>
      <c r="P218" s="19" t="str">
        <f t="shared" si="30"/>
        <v/>
      </c>
      <c r="Q218" s="19" t="str">
        <f t="shared" si="31"/>
        <v/>
      </c>
    </row>
    <row r="219" spans="1:17" s="50" customFormat="1" ht="14.25" customHeight="1" x14ac:dyDescent="0.35">
      <c r="A219" s="52" t="str">
        <f>IF('Values-Valeurs'!A216="","",'Values-Valeurs'!A216)</f>
        <v/>
      </c>
      <c r="B219" s="49" t="e">
        <f>VLOOKUP(A219,Variables!$A:$D,2,FALSE)</f>
        <v>#N/A</v>
      </c>
      <c r="C219" s="59" t="e">
        <f>VLOOKUP(A219,Variables!$A:$D,4,FALSE)</f>
        <v>#N/A</v>
      </c>
      <c r="D219" s="15">
        <f>'Values-Valeurs'!B216</f>
        <v>0</v>
      </c>
      <c r="E219" s="15">
        <f>'Values-Valeurs'!C216</f>
        <v>0</v>
      </c>
      <c r="F219" s="15">
        <f>'Values-Valeurs'!D216</f>
        <v>0</v>
      </c>
      <c r="G219" s="15">
        <f>'Values-Valeurs'!E216</f>
        <v>0</v>
      </c>
      <c r="H219" s="12">
        <f t="shared" si="24"/>
        <v>0</v>
      </c>
      <c r="I219" s="12">
        <f t="shared" si="25"/>
        <v>0</v>
      </c>
      <c r="J219" s="13" t="e">
        <f t="shared" si="26"/>
        <v>#DIV/0!</v>
      </c>
      <c r="K219" s="13" t="e">
        <f t="shared" si="27"/>
        <v>#DIV/0!</v>
      </c>
      <c r="L219" s="14" t="e">
        <f>VLOOKUP(B219,'Tableau 6'!$A$2:$P$377,16,FALSE)</f>
        <v>#N/A</v>
      </c>
      <c r="M219" s="19" t="str">
        <f t="shared" si="28"/>
        <v/>
      </c>
      <c r="N219" s="19" t="str">
        <f t="shared" si="29"/>
        <v/>
      </c>
      <c r="O219" s="20" t="e">
        <f>HLOOKUP($Q$1,'Tableau 6'!$A$2:$P$377,B219,FALSE)</f>
        <v>#REF!</v>
      </c>
      <c r="P219" s="19" t="str">
        <f t="shared" si="30"/>
        <v/>
      </c>
      <c r="Q219" s="19" t="str">
        <f t="shared" si="31"/>
        <v/>
      </c>
    </row>
    <row r="220" spans="1:17" s="50" customFormat="1" ht="14.25" customHeight="1" x14ac:dyDescent="0.35">
      <c r="A220" s="52" t="str">
        <f>IF('Values-Valeurs'!A217="","",'Values-Valeurs'!A217)</f>
        <v/>
      </c>
      <c r="B220" s="49" t="e">
        <f>VLOOKUP(A220,Variables!$A:$D,2,FALSE)</f>
        <v>#N/A</v>
      </c>
      <c r="C220" s="59" t="e">
        <f>VLOOKUP(A220,Variables!$A:$D,4,FALSE)</f>
        <v>#N/A</v>
      </c>
      <c r="D220" s="15">
        <f>'Values-Valeurs'!B217</f>
        <v>0</v>
      </c>
      <c r="E220" s="15">
        <f>'Values-Valeurs'!C217</f>
        <v>0</v>
      </c>
      <c r="F220" s="15">
        <f>'Values-Valeurs'!D217</f>
        <v>0</v>
      </c>
      <c r="G220" s="15">
        <f>'Values-Valeurs'!E217</f>
        <v>0</v>
      </c>
      <c r="H220" s="12">
        <f t="shared" si="24"/>
        <v>0</v>
      </c>
      <c r="I220" s="12">
        <f t="shared" si="25"/>
        <v>0</v>
      </c>
      <c r="J220" s="13" t="e">
        <f t="shared" si="26"/>
        <v>#DIV/0!</v>
      </c>
      <c r="K220" s="13" t="e">
        <f t="shared" si="27"/>
        <v>#DIV/0!</v>
      </c>
      <c r="L220" s="14" t="e">
        <f>VLOOKUP(B220,'Tableau 6'!$A$2:$P$377,16,FALSE)</f>
        <v>#N/A</v>
      </c>
      <c r="M220" s="19" t="str">
        <f t="shared" si="28"/>
        <v/>
      </c>
      <c r="N220" s="19" t="str">
        <f t="shared" si="29"/>
        <v/>
      </c>
      <c r="O220" s="20" t="e">
        <f>HLOOKUP($Q$1,'Tableau 6'!$A$2:$P$377,B220,FALSE)</f>
        <v>#REF!</v>
      </c>
      <c r="P220" s="19" t="str">
        <f t="shared" si="30"/>
        <v/>
      </c>
      <c r="Q220" s="19" t="str">
        <f t="shared" si="31"/>
        <v/>
      </c>
    </row>
    <row r="221" spans="1:17" s="50" customFormat="1" ht="14.25" customHeight="1" x14ac:dyDescent="0.35">
      <c r="A221" s="52" t="str">
        <f>IF('Values-Valeurs'!A218="","",'Values-Valeurs'!A218)</f>
        <v/>
      </c>
      <c r="B221" s="49" t="e">
        <f>VLOOKUP(A221,Variables!$A:$D,2,FALSE)</f>
        <v>#N/A</v>
      </c>
      <c r="C221" s="59" t="e">
        <f>VLOOKUP(A221,Variables!$A:$D,4,FALSE)</f>
        <v>#N/A</v>
      </c>
      <c r="D221" s="15">
        <f>'Values-Valeurs'!B218</f>
        <v>0</v>
      </c>
      <c r="E221" s="15">
        <f>'Values-Valeurs'!C218</f>
        <v>0</v>
      </c>
      <c r="F221" s="15">
        <f>'Values-Valeurs'!D218</f>
        <v>0</v>
      </c>
      <c r="G221" s="15">
        <f>'Values-Valeurs'!E218</f>
        <v>0</v>
      </c>
      <c r="H221" s="12">
        <f t="shared" si="24"/>
        <v>0</v>
      </c>
      <c r="I221" s="12">
        <f t="shared" si="25"/>
        <v>0</v>
      </c>
      <c r="J221" s="13" t="e">
        <f t="shared" si="26"/>
        <v>#DIV/0!</v>
      </c>
      <c r="K221" s="13" t="e">
        <f t="shared" si="27"/>
        <v>#DIV/0!</v>
      </c>
      <c r="L221" s="14" t="e">
        <f>VLOOKUP(B221,'Tableau 6'!$A$2:$P$377,16,FALSE)</f>
        <v>#N/A</v>
      </c>
      <c r="M221" s="19" t="str">
        <f t="shared" si="28"/>
        <v/>
      </c>
      <c r="N221" s="19" t="str">
        <f t="shared" si="29"/>
        <v/>
      </c>
      <c r="O221" s="20" t="e">
        <f>HLOOKUP($Q$1,'Tableau 6'!$A$2:$P$377,B221,FALSE)</f>
        <v>#REF!</v>
      </c>
      <c r="P221" s="19" t="str">
        <f t="shared" si="30"/>
        <v/>
      </c>
      <c r="Q221" s="19" t="str">
        <f t="shared" si="31"/>
        <v/>
      </c>
    </row>
    <row r="222" spans="1:17" s="50" customFormat="1" ht="14.25" customHeight="1" x14ac:dyDescent="0.35">
      <c r="A222" s="52" t="str">
        <f>IF('Values-Valeurs'!A219="","",'Values-Valeurs'!A219)</f>
        <v/>
      </c>
      <c r="B222" s="49" t="e">
        <f>VLOOKUP(A222,Variables!$A:$D,2,FALSE)</f>
        <v>#N/A</v>
      </c>
      <c r="C222" s="59" t="e">
        <f>VLOOKUP(A222,Variables!$A:$D,4,FALSE)</f>
        <v>#N/A</v>
      </c>
      <c r="D222" s="15">
        <f>'Values-Valeurs'!B219</f>
        <v>0</v>
      </c>
      <c r="E222" s="15">
        <f>'Values-Valeurs'!C219</f>
        <v>0</v>
      </c>
      <c r="F222" s="15">
        <f>'Values-Valeurs'!D219</f>
        <v>0</v>
      </c>
      <c r="G222" s="15">
        <f>'Values-Valeurs'!E219</f>
        <v>0</v>
      </c>
      <c r="H222" s="12">
        <f t="shared" si="24"/>
        <v>0</v>
      </c>
      <c r="I222" s="12">
        <f t="shared" si="25"/>
        <v>0</v>
      </c>
      <c r="J222" s="13" t="e">
        <f t="shared" si="26"/>
        <v>#DIV/0!</v>
      </c>
      <c r="K222" s="13" t="e">
        <f t="shared" si="27"/>
        <v>#DIV/0!</v>
      </c>
      <c r="L222" s="14" t="e">
        <f>VLOOKUP(B222,'Tableau 6'!$A$2:$P$377,16,FALSE)</f>
        <v>#N/A</v>
      </c>
      <c r="M222" s="19" t="str">
        <f t="shared" si="28"/>
        <v/>
      </c>
      <c r="N222" s="19" t="str">
        <f t="shared" si="29"/>
        <v/>
      </c>
      <c r="O222" s="20" t="e">
        <f>HLOOKUP($Q$1,'Tableau 6'!$A$2:$P$377,B222,FALSE)</f>
        <v>#REF!</v>
      </c>
      <c r="P222" s="19" t="str">
        <f t="shared" si="30"/>
        <v/>
      </c>
      <c r="Q222" s="19" t="str">
        <f t="shared" si="31"/>
        <v/>
      </c>
    </row>
    <row r="223" spans="1:17" s="50" customFormat="1" ht="14.25" customHeight="1" x14ac:dyDescent="0.35">
      <c r="A223" s="52" t="str">
        <f>IF('Values-Valeurs'!A220="","",'Values-Valeurs'!A220)</f>
        <v/>
      </c>
      <c r="B223" s="49" t="e">
        <f>VLOOKUP(A223,Variables!$A:$D,2,FALSE)</f>
        <v>#N/A</v>
      </c>
      <c r="C223" s="59" t="e">
        <f>VLOOKUP(A223,Variables!$A:$D,4,FALSE)</f>
        <v>#N/A</v>
      </c>
      <c r="D223" s="15">
        <f>'Values-Valeurs'!B220</f>
        <v>0</v>
      </c>
      <c r="E223" s="15">
        <f>'Values-Valeurs'!C220</f>
        <v>0</v>
      </c>
      <c r="F223" s="15">
        <f>'Values-Valeurs'!D220</f>
        <v>0</v>
      </c>
      <c r="G223" s="15">
        <f>'Values-Valeurs'!E220</f>
        <v>0</v>
      </c>
      <c r="H223" s="12">
        <f t="shared" si="24"/>
        <v>0</v>
      </c>
      <c r="I223" s="12">
        <f t="shared" si="25"/>
        <v>0</v>
      </c>
      <c r="J223" s="13" t="e">
        <f t="shared" si="26"/>
        <v>#DIV/0!</v>
      </c>
      <c r="K223" s="13" t="e">
        <f t="shared" si="27"/>
        <v>#DIV/0!</v>
      </c>
      <c r="L223" s="14" t="e">
        <f>VLOOKUP(B223,'Tableau 6'!$A$2:$P$377,16,FALSE)</f>
        <v>#N/A</v>
      </c>
      <c r="M223" s="19" t="str">
        <f t="shared" si="28"/>
        <v/>
      </c>
      <c r="N223" s="19" t="str">
        <f t="shared" si="29"/>
        <v/>
      </c>
      <c r="O223" s="20" t="e">
        <f>HLOOKUP($Q$1,'Tableau 6'!$A$2:$P$377,B223,FALSE)</f>
        <v>#REF!</v>
      </c>
      <c r="P223" s="19" t="str">
        <f t="shared" si="30"/>
        <v/>
      </c>
      <c r="Q223" s="19" t="str">
        <f t="shared" si="31"/>
        <v/>
      </c>
    </row>
    <row r="224" spans="1:17" s="50" customFormat="1" ht="14.25" customHeight="1" x14ac:dyDescent="0.35">
      <c r="A224" s="52" t="str">
        <f>IF('Values-Valeurs'!A221="","",'Values-Valeurs'!A221)</f>
        <v/>
      </c>
      <c r="B224" s="49" t="e">
        <f>VLOOKUP(A224,Variables!$A:$D,2,FALSE)</f>
        <v>#N/A</v>
      </c>
      <c r="C224" s="59" t="e">
        <f>VLOOKUP(A224,Variables!$A:$D,4,FALSE)</f>
        <v>#N/A</v>
      </c>
      <c r="D224" s="15">
        <f>'Values-Valeurs'!B221</f>
        <v>0</v>
      </c>
      <c r="E224" s="15">
        <f>'Values-Valeurs'!C221</f>
        <v>0</v>
      </c>
      <c r="F224" s="15">
        <f>'Values-Valeurs'!D221</f>
        <v>0</v>
      </c>
      <c r="G224" s="15">
        <f>'Values-Valeurs'!E221</f>
        <v>0</v>
      </c>
      <c r="H224" s="12">
        <f t="shared" si="24"/>
        <v>0</v>
      </c>
      <c r="I224" s="12">
        <f t="shared" si="25"/>
        <v>0</v>
      </c>
      <c r="J224" s="13" t="e">
        <f t="shared" si="26"/>
        <v>#DIV/0!</v>
      </c>
      <c r="K224" s="13" t="e">
        <f t="shared" si="27"/>
        <v>#DIV/0!</v>
      </c>
      <c r="L224" s="14" t="e">
        <f>VLOOKUP(B224,'Tableau 6'!$A$2:$P$377,16,FALSE)</f>
        <v>#N/A</v>
      </c>
      <c r="M224" s="19" t="str">
        <f t="shared" si="28"/>
        <v/>
      </c>
      <c r="N224" s="19" t="str">
        <f t="shared" si="29"/>
        <v/>
      </c>
      <c r="O224" s="20" t="e">
        <f>HLOOKUP($Q$1,'Tableau 6'!$A$2:$P$377,B224,FALSE)</f>
        <v>#REF!</v>
      </c>
      <c r="P224" s="19" t="str">
        <f t="shared" si="30"/>
        <v/>
      </c>
      <c r="Q224" s="19" t="str">
        <f t="shared" si="31"/>
        <v/>
      </c>
    </row>
    <row r="225" spans="1:17" s="50" customFormat="1" ht="14.25" customHeight="1" x14ac:dyDescent="0.35">
      <c r="A225" s="52" t="str">
        <f>IF('Values-Valeurs'!A222="","",'Values-Valeurs'!A222)</f>
        <v/>
      </c>
      <c r="B225" s="49" t="e">
        <f>VLOOKUP(A225,Variables!$A:$D,2,FALSE)</f>
        <v>#N/A</v>
      </c>
      <c r="C225" s="59" t="e">
        <f>VLOOKUP(A225,Variables!$A:$D,4,FALSE)</f>
        <v>#N/A</v>
      </c>
      <c r="D225" s="15">
        <f>'Values-Valeurs'!B222</f>
        <v>0</v>
      </c>
      <c r="E225" s="15">
        <f>'Values-Valeurs'!C222</f>
        <v>0</v>
      </c>
      <c r="F225" s="15">
        <f>'Values-Valeurs'!D222</f>
        <v>0</v>
      </c>
      <c r="G225" s="15">
        <f>'Values-Valeurs'!E222</f>
        <v>0</v>
      </c>
      <c r="H225" s="12">
        <f t="shared" si="24"/>
        <v>0</v>
      </c>
      <c r="I225" s="12">
        <f t="shared" si="25"/>
        <v>0</v>
      </c>
      <c r="J225" s="13" t="e">
        <f t="shared" si="26"/>
        <v>#DIV/0!</v>
      </c>
      <c r="K225" s="13" t="e">
        <f t="shared" si="27"/>
        <v>#DIV/0!</v>
      </c>
      <c r="L225" s="14" t="e">
        <f>VLOOKUP(B225,'Tableau 6'!$A$2:$P$377,16,FALSE)</f>
        <v>#N/A</v>
      </c>
      <c r="M225" s="19" t="str">
        <f t="shared" si="28"/>
        <v/>
      </c>
      <c r="N225" s="19" t="str">
        <f t="shared" si="29"/>
        <v/>
      </c>
      <c r="O225" s="20" t="e">
        <f>HLOOKUP($Q$1,'Tableau 6'!$A$2:$P$377,B225,FALSE)</f>
        <v>#REF!</v>
      </c>
      <c r="P225" s="19" t="str">
        <f t="shared" si="30"/>
        <v/>
      </c>
      <c r="Q225" s="19" t="str">
        <f t="shared" si="31"/>
        <v/>
      </c>
    </row>
    <row r="226" spans="1:17" s="50" customFormat="1" ht="14.25" customHeight="1" x14ac:dyDescent="0.35">
      <c r="A226" s="52" t="str">
        <f>IF('Values-Valeurs'!A223="","",'Values-Valeurs'!A223)</f>
        <v/>
      </c>
      <c r="B226" s="49" t="e">
        <f>VLOOKUP(A226,Variables!$A:$D,2,FALSE)</f>
        <v>#N/A</v>
      </c>
      <c r="C226" s="59" t="e">
        <f>VLOOKUP(A226,Variables!$A:$D,4,FALSE)</f>
        <v>#N/A</v>
      </c>
      <c r="D226" s="15">
        <f>'Values-Valeurs'!B223</f>
        <v>0</v>
      </c>
      <c r="E226" s="15">
        <f>'Values-Valeurs'!C223</f>
        <v>0</v>
      </c>
      <c r="F226" s="15">
        <f>'Values-Valeurs'!D223</f>
        <v>0</v>
      </c>
      <c r="G226" s="15">
        <f>'Values-Valeurs'!E223</f>
        <v>0</v>
      </c>
      <c r="H226" s="12">
        <f t="shared" si="24"/>
        <v>0</v>
      </c>
      <c r="I226" s="12">
        <f t="shared" si="25"/>
        <v>0</v>
      </c>
      <c r="J226" s="13" t="e">
        <f t="shared" si="26"/>
        <v>#DIV/0!</v>
      </c>
      <c r="K226" s="13" t="e">
        <f t="shared" si="27"/>
        <v>#DIV/0!</v>
      </c>
      <c r="L226" s="14" t="e">
        <f>VLOOKUP(B226,'Tableau 6'!$A$2:$P$377,16,FALSE)</f>
        <v>#N/A</v>
      </c>
      <c r="M226" s="19" t="str">
        <f t="shared" si="28"/>
        <v/>
      </c>
      <c r="N226" s="19" t="str">
        <f t="shared" si="29"/>
        <v/>
      </c>
      <c r="O226" s="20" t="e">
        <f>HLOOKUP($Q$1,'Tableau 6'!$A$2:$P$377,B226,FALSE)</f>
        <v>#REF!</v>
      </c>
      <c r="P226" s="19" t="str">
        <f t="shared" si="30"/>
        <v/>
      </c>
      <c r="Q226" s="19" t="str">
        <f t="shared" si="31"/>
        <v/>
      </c>
    </row>
    <row r="227" spans="1:17" s="50" customFormat="1" ht="14.25" customHeight="1" x14ac:dyDescent="0.35">
      <c r="A227" s="52" t="str">
        <f>IF('Values-Valeurs'!A224="","",'Values-Valeurs'!A224)</f>
        <v/>
      </c>
      <c r="B227" s="49" t="e">
        <f>VLOOKUP(A227,Variables!$A:$D,2,FALSE)</f>
        <v>#N/A</v>
      </c>
      <c r="C227" s="59" t="e">
        <f>VLOOKUP(A227,Variables!$A:$D,4,FALSE)</f>
        <v>#N/A</v>
      </c>
      <c r="D227" s="15">
        <f>'Values-Valeurs'!B224</f>
        <v>0</v>
      </c>
      <c r="E227" s="15">
        <f>'Values-Valeurs'!C224</f>
        <v>0</v>
      </c>
      <c r="F227" s="15">
        <f>'Values-Valeurs'!D224</f>
        <v>0</v>
      </c>
      <c r="G227" s="15">
        <f>'Values-Valeurs'!E224</f>
        <v>0</v>
      </c>
      <c r="H227" s="12">
        <f t="shared" si="24"/>
        <v>0</v>
      </c>
      <c r="I227" s="12">
        <f t="shared" si="25"/>
        <v>0</v>
      </c>
      <c r="J227" s="13" t="e">
        <f t="shared" si="26"/>
        <v>#DIV/0!</v>
      </c>
      <c r="K227" s="13" t="e">
        <f t="shared" si="27"/>
        <v>#DIV/0!</v>
      </c>
      <c r="L227" s="14" t="e">
        <f>VLOOKUP(B227,'Tableau 6'!$A$2:$P$377,16,FALSE)</f>
        <v>#N/A</v>
      </c>
      <c r="M227" s="19" t="str">
        <f t="shared" si="28"/>
        <v/>
      </c>
      <c r="N227" s="19" t="str">
        <f t="shared" si="29"/>
        <v/>
      </c>
      <c r="O227" s="20" t="e">
        <f>HLOOKUP($Q$1,'Tableau 6'!$A$2:$P$377,B227,FALSE)</f>
        <v>#REF!</v>
      </c>
      <c r="P227" s="19" t="str">
        <f t="shared" si="30"/>
        <v/>
      </c>
      <c r="Q227" s="19" t="str">
        <f t="shared" si="31"/>
        <v/>
      </c>
    </row>
    <row r="228" spans="1:17" s="50" customFormat="1" ht="14.25" customHeight="1" x14ac:dyDescent="0.35">
      <c r="A228" s="52" t="str">
        <f>IF('Values-Valeurs'!A225="","",'Values-Valeurs'!A225)</f>
        <v/>
      </c>
      <c r="B228" s="49" t="e">
        <f>VLOOKUP(A228,Variables!$A:$D,2,FALSE)</f>
        <v>#N/A</v>
      </c>
      <c r="C228" s="59" t="e">
        <f>VLOOKUP(A228,Variables!$A:$D,4,FALSE)</f>
        <v>#N/A</v>
      </c>
      <c r="D228" s="15">
        <f>'Values-Valeurs'!B225</f>
        <v>0</v>
      </c>
      <c r="E228" s="15">
        <f>'Values-Valeurs'!C225</f>
        <v>0</v>
      </c>
      <c r="F228" s="15">
        <f>'Values-Valeurs'!D225</f>
        <v>0</v>
      </c>
      <c r="G228" s="15">
        <f>'Values-Valeurs'!E225</f>
        <v>0</v>
      </c>
      <c r="H228" s="12">
        <f t="shared" si="24"/>
        <v>0</v>
      </c>
      <c r="I228" s="12">
        <f t="shared" si="25"/>
        <v>0</v>
      </c>
      <c r="J228" s="13" t="e">
        <f t="shared" si="26"/>
        <v>#DIV/0!</v>
      </c>
      <c r="K228" s="13" t="e">
        <f t="shared" si="27"/>
        <v>#DIV/0!</v>
      </c>
      <c r="L228" s="14" t="e">
        <f>VLOOKUP(B228,'Tableau 6'!$A$2:$P$377,16,FALSE)</f>
        <v>#N/A</v>
      </c>
      <c r="M228" s="19" t="str">
        <f t="shared" si="28"/>
        <v/>
      </c>
      <c r="N228" s="19" t="str">
        <f t="shared" si="29"/>
        <v/>
      </c>
      <c r="O228" s="20" t="e">
        <f>HLOOKUP($Q$1,'Tableau 6'!$A$2:$P$377,B228,FALSE)</f>
        <v>#REF!</v>
      </c>
      <c r="P228" s="19" t="str">
        <f t="shared" si="30"/>
        <v/>
      </c>
      <c r="Q228" s="19" t="str">
        <f t="shared" si="31"/>
        <v/>
      </c>
    </row>
    <row r="229" spans="1:17" s="50" customFormat="1" ht="14.25" customHeight="1" x14ac:dyDescent="0.35">
      <c r="A229" s="52" t="str">
        <f>IF('Values-Valeurs'!A226="","",'Values-Valeurs'!A226)</f>
        <v/>
      </c>
      <c r="B229" s="49" t="e">
        <f>VLOOKUP(A229,Variables!$A:$D,2,FALSE)</f>
        <v>#N/A</v>
      </c>
      <c r="C229" s="59" t="e">
        <f>VLOOKUP(A229,Variables!$A:$D,4,FALSE)</f>
        <v>#N/A</v>
      </c>
      <c r="D229" s="15">
        <f>'Values-Valeurs'!B226</f>
        <v>0</v>
      </c>
      <c r="E229" s="15">
        <f>'Values-Valeurs'!C226</f>
        <v>0</v>
      </c>
      <c r="F229" s="15">
        <f>'Values-Valeurs'!D226</f>
        <v>0</v>
      </c>
      <c r="G229" s="15">
        <f>'Values-Valeurs'!E226</f>
        <v>0</v>
      </c>
      <c r="H229" s="12">
        <f t="shared" si="24"/>
        <v>0</v>
      </c>
      <c r="I229" s="12">
        <f t="shared" si="25"/>
        <v>0</v>
      </c>
      <c r="J229" s="13" t="e">
        <f t="shared" si="26"/>
        <v>#DIV/0!</v>
      </c>
      <c r="K229" s="13" t="e">
        <f t="shared" si="27"/>
        <v>#DIV/0!</v>
      </c>
      <c r="L229" s="14" t="e">
        <f>VLOOKUP(B229,'Tableau 6'!$A$2:$P$377,16,FALSE)</f>
        <v>#N/A</v>
      </c>
      <c r="M229" s="19" t="str">
        <f t="shared" si="28"/>
        <v/>
      </c>
      <c r="N229" s="19" t="str">
        <f t="shared" si="29"/>
        <v/>
      </c>
      <c r="O229" s="20" t="e">
        <f>HLOOKUP($Q$1,'Tableau 6'!$A$2:$P$377,B229,FALSE)</f>
        <v>#REF!</v>
      </c>
      <c r="P229" s="19" t="str">
        <f t="shared" si="30"/>
        <v/>
      </c>
      <c r="Q229" s="19" t="str">
        <f t="shared" si="31"/>
        <v/>
      </c>
    </row>
    <row r="230" spans="1:17" s="50" customFormat="1" ht="14.25" customHeight="1" x14ac:dyDescent="0.35">
      <c r="A230" s="52" t="str">
        <f>IF('Values-Valeurs'!A227="","",'Values-Valeurs'!A227)</f>
        <v/>
      </c>
      <c r="B230" s="49" t="e">
        <f>VLOOKUP(A230,Variables!$A:$D,2,FALSE)</f>
        <v>#N/A</v>
      </c>
      <c r="C230" s="59" t="e">
        <f>VLOOKUP(A230,Variables!$A:$D,4,FALSE)</f>
        <v>#N/A</v>
      </c>
      <c r="D230" s="15">
        <f>'Values-Valeurs'!B227</f>
        <v>0</v>
      </c>
      <c r="E230" s="15">
        <f>'Values-Valeurs'!C227</f>
        <v>0</v>
      </c>
      <c r="F230" s="15">
        <f>'Values-Valeurs'!D227</f>
        <v>0</v>
      </c>
      <c r="G230" s="15">
        <f>'Values-Valeurs'!E227</f>
        <v>0</v>
      </c>
      <c r="H230" s="12">
        <f t="shared" si="24"/>
        <v>0</v>
      </c>
      <c r="I230" s="12">
        <f t="shared" si="25"/>
        <v>0</v>
      </c>
      <c r="J230" s="13" t="e">
        <f t="shared" si="26"/>
        <v>#DIV/0!</v>
      </c>
      <c r="K230" s="13" t="e">
        <f t="shared" si="27"/>
        <v>#DIV/0!</v>
      </c>
      <c r="L230" s="14" t="e">
        <f>VLOOKUP(B230,'Tableau 6'!$A$2:$P$377,16,FALSE)</f>
        <v>#N/A</v>
      </c>
      <c r="M230" s="19" t="str">
        <f t="shared" si="28"/>
        <v/>
      </c>
      <c r="N230" s="19" t="str">
        <f t="shared" si="29"/>
        <v/>
      </c>
      <c r="O230" s="20" t="e">
        <f>HLOOKUP($Q$1,'Tableau 6'!$A$2:$P$377,B230,FALSE)</f>
        <v>#REF!</v>
      </c>
      <c r="P230" s="19" t="str">
        <f t="shared" si="30"/>
        <v/>
      </c>
      <c r="Q230" s="19" t="str">
        <f t="shared" si="31"/>
        <v/>
      </c>
    </row>
    <row r="231" spans="1:17" s="50" customFormat="1" ht="14.25" customHeight="1" x14ac:dyDescent="0.35">
      <c r="A231" s="52" t="str">
        <f>IF('Values-Valeurs'!A228="","",'Values-Valeurs'!A228)</f>
        <v/>
      </c>
      <c r="B231" s="49" t="e">
        <f>VLOOKUP(A231,Variables!$A:$D,2,FALSE)</f>
        <v>#N/A</v>
      </c>
      <c r="C231" s="59" t="e">
        <f>VLOOKUP(A231,Variables!$A:$D,4,FALSE)</f>
        <v>#N/A</v>
      </c>
      <c r="D231" s="15">
        <f>'Values-Valeurs'!B228</f>
        <v>0</v>
      </c>
      <c r="E231" s="15">
        <f>'Values-Valeurs'!C228</f>
        <v>0</v>
      </c>
      <c r="F231" s="15">
        <f>'Values-Valeurs'!D228</f>
        <v>0</v>
      </c>
      <c r="G231" s="15">
        <f>'Values-Valeurs'!E228</f>
        <v>0</v>
      </c>
      <c r="H231" s="12">
        <f t="shared" si="24"/>
        <v>0</v>
      </c>
      <c r="I231" s="12">
        <f t="shared" si="25"/>
        <v>0</v>
      </c>
      <c r="J231" s="13" t="e">
        <f t="shared" si="26"/>
        <v>#DIV/0!</v>
      </c>
      <c r="K231" s="13" t="e">
        <f t="shared" si="27"/>
        <v>#DIV/0!</v>
      </c>
      <c r="L231" s="14" t="e">
        <f>VLOOKUP(B231,'Tableau 6'!$A$2:$P$377,16,FALSE)</f>
        <v>#N/A</v>
      </c>
      <c r="M231" s="19" t="str">
        <f t="shared" si="28"/>
        <v/>
      </c>
      <c r="N231" s="19" t="str">
        <f t="shared" si="29"/>
        <v/>
      </c>
      <c r="O231" s="20" t="e">
        <f>HLOOKUP($Q$1,'Tableau 6'!$A$2:$P$377,B231,FALSE)</f>
        <v>#REF!</v>
      </c>
      <c r="P231" s="19" t="str">
        <f t="shared" si="30"/>
        <v/>
      </c>
      <c r="Q231" s="19" t="str">
        <f t="shared" si="31"/>
        <v/>
      </c>
    </row>
    <row r="232" spans="1:17" s="50" customFormat="1" ht="14.25" customHeight="1" x14ac:dyDescent="0.35">
      <c r="A232" s="52" t="str">
        <f>IF('Values-Valeurs'!A229="","",'Values-Valeurs'!A229)</f>
        <v/>
      </c>
      <c r="B232" s="49" t="e">
        <f>VLOOKUP(A232,Variables!$A:$D,2,FALSE)</f>
        <v>#N/A</v>
      </c>
      <c r="C232" s="59" t="e">
        <f>VLOOKUP(A232,Variables!$A:$D,4,FALSE)</f>
        <v>#N/A</v>
      </c>
      <c r="D232" s="15">
        <f>'Values-Valeurs'!B229</f>
        <v>0</v>
      </c>
      <c r="E232" s="15">
        <f>'Values-Valeurs'!C229</f>
        <v>0</v>
      </c>
      <c r="F232" s="15">
        <f>'Values-Valeurs'!D229</f>
        <v>0</v>
      </c>
      <c r="G232" s="15">
        <f>'Values-Valeurs'!E229</f>
        <v>0</v>
      </c>
      <c r="H232" s="12">
        <f t="shared" si="24"/>
        <v>0</v>
      </c>
      <c r="I232" s="12">
        <f t="shared" si="25"/>
        <v>0</v>
      </c>
      <c r="J232" s="13" t="e">
        <f t="shared" si="26"/>
        <v>#DIV/0!</v>
      </c>
      <c r="K232" s="13" t="e">
        <f t="shared" si="27"/>
        <v>#DIV/0!</v>
      </c>
      <c r="L232" s="14" t="e">
        <f>VLOOKUP(B232,'Tableau 6'!$A$2:$P$377,16,FALSE)</f>
        <v>#N/A</v>
      </c>
      <c r="M232" s="19" t="str">
        <f t="shared" si="28"/>
        <v/>
      </c>
      <c r="N232" s="19" t="str">
        <f t="shared" si="29"/>
        <v/>
      </c>
      <c r="O232" s="20" t="e">
        <f>HLOOKUP($Q$1,'Tableau 6'!$A$2:$P$377,B232,FALSE)</f>
        <v>#REF!</v>
      </c>
      <c r="P232" s="19" t="str">
        <f t="shared" si="30"/>
        <v/>
      </c>
      <c r="Q232" s="19" t="str">
        <f t="shared" si="31"/>
        <v/>
      </c>
    </row>
    <row r="233" spans="1:17" s="50" customFormat="1" ht="14.25" customHeight="1" x14ac:dyDescent="0.35">
      <c r="A233" s="52" t="str">
        <f>IF('Values-Valeurs'!A230="","",'Values-Valeurs'!A230)</f>
        <v/>
      </c>
      <c r="B233" s="49" t="e">
        <f>VLOOKUP(A233,Variables!$A:$D,2,FALSE)</f>
        <v>#N/A</v>
      </c>
      <c r="C233" s="59" t="e">
        <f>VLOOKUP(A233,Variables!$A:$D,4,FALSE)</f>
        <v>#N/A</v>
      </c>
      <c r="D233" s="15">
        <f>'Values-Valeurs'!B230</f>
        <v>0</v>
      </c>
      <c r="E233" s="15">
        <f>'Values-Valeurs'!C230</f>
        <v>0</v>
      </c>
      <c r="F233" s="15">
        <f>'Values-Valeurs'!D230</f>
        <v>0</v>
      </c>
      <c r="G233" s="15">
        <f>'Values-Valeurs'!E230</f>
        <v>0</v>
      </c>
      <c r="H233" s="12">
        <f t="shared" si="24"/>
        <v>0</v>
      </c>
      <c r="I233" s="12">
        <f t="shared" si="25"/>
        <v>0</v>
      </c>
      <c r="J233" s="13" t="e">
        <f t="shared" si="26"/>
        <v>#DIV/0!</v>
      </c>
      <c r="K233" s="13" t="e">
        <f t="shared" si="27"/>
        <v>#DIV/0!</v>
      </c>
      <c r="L233" s="14" t="e">
        <f>VLOOKUP(B233,'Tableau 6'!$A$2:$P$377,16,FALSE)</f>
        <v>#N/A</v>
      </c>
      <c r="M233" s="19" t="str">
        <f t="shared" si="28"/>
        <v/>
      </c>
      <c r="N233" s="19" t="str">
        <f t="shared" si="29"/>
        <v/>
      </c>
      <c r="O233" s="20" t="e">
        <f>HLOOKUP($Q$1,'Tableau 6'!$A$2:$P$377,B233,FALSE)</f>
        <v>#REF!</v>
      </c>
      <c r="P233" s="19" t="str">
        <f t="shared" si="30"/>
        <v/>
      </c>
      <c r="Q233" s="19" t="str">
        <f t="shared" si="31"/>
        <v/>
      </c>
    </row>
    <row r="234" spans="1:17" s="50" customFormat="1" ht="14.25" customHeight="1" x14ac:dyDescent="0.35">
      <c r="A234" s="52" t="str">
        <f>IF('Values-Valeurs'!A231="","",'Values-Valeurs'!A231)</f>
        <v/>
      </c>
      <c r="B234" s="49" t="e">
        <f>VLOOKUP(A234,Variables!$A:$D,2,FALSE)</f>
        <v>#N/A</v>
      </c>
      <c r="C234" s="59" t="e">
        <f>VLOOKUP(A234,Variables!$A:$D,4,FALSE)</f>
        <v>#N/A</v>
      </c>
      <c r="D234" s="15">
        <f>'Values-Valeurs'!B231</f>
        <v>0</v>
      </c>
      <c r="E234" s="15">
        <f>'Values-Valeurs'!C231</f>
        <v>0</v>
      </c>
      <c r="F234" s="15">
        <f>'Values-Valeurs'!D231</f>
        <v>0</v>
      </c>
      <c r="G234" s="15">
        <f>'Values-Valeurs'!E231</f>
        <v>0</v>
      </c>
      <c r="H234" s="12">
        <f t="shared" si="24"/>
        <v>0</v>
      </c>
      <c r="I234" s="12">
        <f t="shared" si="25"/>
        <v>0</v>
      </c>
      <c r="J234" s="13" t="e">
        <f t="shared" si="26"/>
        <v>#DIV/0!</v>
      </c>
      <c r="K234" s="13" t="e">
        <f t="shared" si="27"/>
        <v>#DIV/0!</v>
      </c>
      <c r="L234" s="14" t="e">
        <f>VLOOKUP(B234,'Tableau 6'!$A$2:$P$377,16,FALSE)</f>
        <v>#N/A</v>
      </c>
      <c r="M234" s="19" t="str">
        <f t="shared" si="28"/>
        <v/>
      </c>
      <c r="N234" s="19" t="str">
        <f t="shared" si="29"/>
        <v/>
      </c>
      <c r="O234" s="20" t="e">
        <f>HLOOKUP($Q$1,'Tableau 6'!$A$2:$P$377,B234,FALSE)</f>
        <v>#REF!</v>
      </c>
      <c r="P234" s="19" t="str">
        <f t="shared" si="30"/>
        <v/>
      </c>
      <c r="Q234" s="19" t="str">
        <f t="shared" si="31"/>
        <v/>
      </c>
    </row>
    <row r="235" spans="1:17" s="50" customFormat="1" ht="14.25" customHeight="1" x14ac:dyDescent="0.35">
      <c r="A235" s="52" t="str">
        <f>IF('Values-Valeurs'!A232="","",'Values-Valeurs'!A232)</f>
        <v/>
      </c>
      <c r="B235" s="49" t="e">
        <f>VLOOKUP(A235,Variables!$A:$D,2,FALSE)</f>
        <v>#N/A</v>
      </c>
      <c r="C235" s="59" t="e">
        <f>VLOOKUP(A235,Variables!$A:$D,4,FALSE)</f>
        <v>#N/A</v>
      </c>
      <c r="D235" s="15">
        <f>'Values-Valeurs'!B232</f>
        <v>0</v>
      </c>
      <c r="E235" s="15">
        <f>'Values-Valeurs'!C232</f>
        <v>0</v>
      </c>
      <c r="F235" s="15">
        <f>'Values-Valeurs'!D232</f>
        <v>0</v>
      </c>
      <c r="G235" s="15">
        <f>'Values-Valeurs'!E232</f>
        <v>0</v>
      </c>
      <c r="H235" s="12">
        <f t="shared" si="24"/>
        <v>0</v>
      </c>
      <c r="I235" s="12">
        <f t="shared" si="25"/>
        <v>0</v>
      </c>
      <c r="J235" s="13" t="e">
        <f t="shared" si="26"/>
        <v>#DIV/0!</v>
      </c>
      <c r="K235" s="13" t="e">
        <f t="shared" si="27"/>
        <v>#DIV/0!</v>
      </c>
      <c r="L235" s="14" t="e">
        <f>VLOOKUP(B235,'Tableau 6'!$A$2:$P$377,16,FALSE)</f>
        <v>#N/A</v>
      </c>
      <c r="M235" s="19" t="str">
        <f t="shared" si="28"/>
        <v/>
      </c>
      <c r="N235" s="19" t="str">
        <f t="shared" si="29"/>
        <v/>
      </c>
      <c r="O235" s="20" t="e">
        <f>HLOOKUP($Q$1,'Tableau 6'!$A$2:$P$377,B235,FALSE)</f>
        <v>#REF!</v>
      </c>
      <c r="P235" s="19" t="str">
        <f t="shared" si="30"/>
        <v/>
      </c>
      <c r="Q235" s="19" t="str">
        <f t="shared" si="31"/>
        <v/>
      </c>
    </row>
    <row r="236" spans="1:17" s="50" customFormat="1" ht="14.25" customHeight="1" x14ac:dyDescent="0.35">
      <c r="A236" s="52" t="str">
        <f>IF('Values-Valeurs'!A233="","",'Values-Valeurs'!A233)</f>
        <v/>
      </c>
      <c r="B236" s="49" t="e">
        <f>VLOOKUP(A236,Variables!$A:$D,2,FALSE)</f>
        <v>#N/A</v>
      </c>
      <c r="C236" s="59" t="e">
        <f>VLOOKUP(A236,Variables!$A:$D,4,FALSE)</f>
        <v>#N/A</v>
      </c>
      <c r="D236" s="15">
        <f>'Values-Valeurs'!B233</f>
        <v>0</v>
      </c>
      <c r="E236" s="15">
        <f>'Values-Valeurs'!C233</f>
        <v>0</v>
      </c>
      <c r="F236" s="15">
        <f>'Values-Valeurs'!D233</f>
        <v>0</v>
      </c>
      <c r="G236" s="15">
        <f>'Values-Valeurs'!E233</f>
        <v>0</v>
      </c>
      <c r="H236" s="12">
        <f t="shared" si="24"/>
        <v>0</v>
      </c>
      <c r="I236" s="12">
        <f t="shared" si="25"/>
        <v>0</v>
      </c>
      <c r="J236" s="13" t="e">
        <f t="shared" si="26"/>
        <v>#DIV/0!</v>
      </c>
      <c r="K236" s="13" t="e">
        <f t="shared" si="27"/>
        <v>#DIV/0!</v>
      </c>
      <c r="L236" s="14" t="e">
        <f>VLOOKUP(B236,'Tableau 6'!$A$2:$P$377,16,FALSE)</f>
        <v>#N/A</v>
      </c>
      <c r="M236" s="19" t="str">
        <f t="shared" si="28"/>
        <v/>
      </c>
      <c r="N236" s="19" t="str">
        <f t="shared" si="29"/>
        <v/>
      </c>
      <c r="O236" s="20" t="e">
        <f>HLOOKUP($Q$1,'Tableau 6'!$A$2:$P$377,B236,FALSE)</f>
        <v>#REF!</v>
      </c>
      <c r="P236" s="19" t="str">
        <f t="shared" si="30"/>
        <v/>
      </c>
      <c r="Q236" s="19" t="str">
        <f t="shared" si="31"/>
        <v/>
      </c>
    </row>
    <row r="237" spans="1:17" s="50" customFormat="1" ht="14.25" customHeight="1" x14ac:dyDescent="0.35">
      <c r="A237" s="52" t="str">
        <f>IF('Values-Valeurs'!A234="","",'Values-Valeurs'!A234)</f>
        <v/>
      </c>
      <c r="B237" s="49" t="e">
        <f>VLOOKUP(A237,Variables!$A:$D,2,FALSE)</f>
        <v>#N/A</v>
      </c>
      <c r="C237" s="59" t="e">
        <f>VLOOKUP(A237,Variables!$A:$D,4,FALSE)</f>
        <v>#N/A</v>
      </c>
      <c r="D237" s="15">
        <f>'Values-Valeurs'!B234</f>
        <v>0</v>
      </c>
      <c r="E237" s="15">
        <f>'Values-Valeurs'!C234</f>
        <v>0</v>
      </c>
      <c r="F237" s="15">
        <f>'Values-Valeurs'!D234</f>
        <v>0</v>
      </c>
      <c r="G237" s="15">
        <f>'Values-Valeurs'!E234</f>
        <v>0</v>
      </c>
      <c r="H237" s="12">
        <f t="shared" si="24"/>
        <v>0</v>
      </c>
      <c r="I237" s="12">
        <f t="shared" si="25"/>
        <v>0</v>
      </c>
      <c r="J237" s="13" t="e">
        <f t="shared" si="26"/>
        <v>#DIV/0!</v>
      </c>
      <c r="K237" s="13" t="e">
        <f t="shared" si="27"/>
        <v>#DIV/0!</v>
      </c>
      <c r="L237" s="14" t="e">
        <f>VLOOKUP(B237,'Tableau 6'!$A$2:$P$377,16,FALSE)</f>
        <v>#N/A</v>
      </c>
      <c r="M237" s="19" t="str">
        <f t="shared" si="28"/>
        <v/>
      </c>
      <c r="N237" s="19" t="str">
        <f t="shared" si="29"/>
        <v/>
      </c>
      <c r="O237" s="20" t="e">
        <f>HLOOKUP($Q$1,'Tableau 6'!$A$2:$P$377,B237,FALSE)</f>
        <v>#REF!</v>
      </c>
      <c r="P237" s="19" t="str">
        <f t="shared" si="30"/>
        <v/>
      </c>
      <c r="Q237" s="19" t="str">
        <f t="shared" si="31"/>
        <v/>
      </c>
    </row>
    <row r="238" spans="1:17" s="50" customFormat="1" ht="14.25" customHeight="1" x14ac:dyDescent="0.35">
      <c r="A238" s="52" t="str">
        <f>IF('Values-Valeurs'!A235="","",'Values-Valeurs'!A235)</f>
        <v/>
      </c>
      <c r="B238" s="49" t="e">
        <f>VLOOKUP(A238,Variables!$A:$D,2,FALSE)</f>
        <v>#N/A</v>
      </c>
      <c r="C238" s="59" t="e">
        <f>VLOOKUP(A238,Variables!$A:$D,4,FALSE)</f>
        <v>#N/A</v>
      </c>
      <c r="D238" s="15">
        <f>'Values-Valeurs'!B235</f>
        <v>0</v>
      </c>
      <c r="E238" s="15">
        <f>'Values-Valeurs'!C235</f>
        <v>0</v>
      </c>
      <c r="F238" s="15">
        <f>'Values-Valeurs'!D235</f>
        <v>0</v>
      </c>
      <c r="G238" s="15">
        <f>'Values-Valeurs'!E235</f>
        <v>0</v>
      </c>
      <c r="H238" s="12">
        <f t="shared" si="24"/>
        <v>0</v>
      </c>
      <c r="I238" s="12">
        <f t="shared" si="25"/>
        <v>0</v>
      </c>
      <c r="J238" s="13" t="e">
        <f t="shared" si="26"/>
        <v>#DIV/0!</v>
      </c>
      <c r="K238" s="13" t="e">
        <f t="shared" si="27"/>
        <v>#DIV/0!</v>
      </c>
      <c r="L238" s="14" t="e">
        <f>VLOOKUP(B238,'Tableau 6'!$A$2:$P$377,16,FALSE)</f>
        <v>#N/A</v>
      </c>
      <c r="M238" s="19" t="str">
        <f t="shared" si="28"/>
        <v/>
      </c>
      <c r="N238" s="19" t="str">
        <f t="shared" si="29"/>
        <v/>
      </c>
      <c r="O238" s="20" t="e">
        <f>HLOOKUP($Q$1,'Tableau 6'!$A$2:$P$377,B238,FALSE)</f>
        <v>#REF!</v>
      </c>
      <c r="P238" s="19" t="str">
        <f t="shared" si="30"/>
        <v/>
      </c>
      <c r="Q238" s="19" t="str">
        <f t="shared" si="31"/>
        <v/>
      </c>
    </row>
    <row r="239" spans="1:17" s="50" customFormat="1" ht="14.25" customHeight="1" x14ac:dyDescent="0.35">
      <c r="A239" s="52" t="str">
        <f>IF('Values-Valeurs'!A236="","",'Values-Valeurs'!A236)</f>
        <v/>
      </c>
      <c r="B239" s="49" t="e">
        <f>VLOOKUP(A239,Variables!$A:$D,2,FALSE)</f>
        <v>#N/A</v>
      </c>
      <c r="C239" s="59" t="e">
        <f>VLOOKUP(A239,Variables!$A:$D,4,FALSE)</f>
        <v>#N/A</v>
      </c>
      <c r="D239" s="15">
        <f>'Values-Valeurs'!B236</f>
        <v>0</v>
      </c>
      <c r="E239" s="15">
        <f>'Values-Valeurs'!C236</f>
        <v>0</v>
      </c>
      <c r="F239" s="15">
        <f>'Values-Valeurs'!D236</f>
        <v>0</v>
      </c>
      <c r="G239" s="15">
        <f>'Values-Valeurs'!E236</f>
        <v>0</v>
      </c>
      <c r="H239" s="12">
        <f t="shared" si="24"/>
        <v>0</v>
      </c>
      <c r="I239" s="12">
        <f t="shared" si="25"/>
        <v>0</v>
      </c>
      <c r="J239" s="13" t="e">
        <f t="shared" si="26"/>
        <v>#DIV/0!</v>
      </c>
      <c r="K239" s="13" t="e">
        <f t="shared" si="27"/>
        <v>#DIV/0!</v>
      </c>
      <c r="L239" s="14" t="e">
        <f>VLOOKUP(B239,'Tableau 6'!$A$2:$P$377,16,FALSE)</f>
        <v>#N/A</v>
      </c>
      <c r="M239" s="19" t="str">
        <f t="shared" si="28"/>
        <v/>
      </c>
      <c r="N239" s="19" t="str">
        <f t="shared" si="29"/>
        <v/>
      </c>
      <c r="O239" s="20" t="e">
        <f>HLOOKUP($Q$1,'Tableau 6'!$A$2:$P$377,B239,FALSE)</f>
        <v>#REF!</v>
      </c>
      <c r="P239" s="19" t="str">
        <f t="shared" si="30"/>
        <v/>
      </c>
      <c r="Q239" s="19" t="str">
        <f t="shared" si="31"/>
        <v/>
      </c>
    </row>
    <row r="240" spans="1:17" s="50" customFormat="1" ht="14.25" customHeight="1" x14ac:dyDescent="0.35">
      <c r="A240" s="52" t="str">
        <f>IF('Values-Valeurs'!A237="","",'Values-Valeurs'!A237)</f>
        <v/>
      </c>
      <c r="B240" s="49" t="e">
        <f>VLOOKUP(A240,Variables!$A:$D,2,FALSE)</f>
        <v>#N/A</v>
      </c>
      <c r="C240" s="59" t="e">
        <f>VLOOKUP(A240,Variables!$A:$D,4,FALSE)</f>
        <v>#N/A</v>
      </c>
      <c r="D240" s="15">
        <f>'Values-Valeurs'!B237</f>
        <v>0</v>
      </c>
      <c r="E240" s="15">
        <f>'Values-Valeurs'!C237</f>
        <v>0</v>
      </c>
      <c r="F240" s="15">
        <f>'Values-Valeurs'!D237</f>
        <v>0</v>
      </c>
      <c r="G240" s="15">
        <f>'Values-Valeurs'!E237</f>
        <v>0</v>
      </c>
      <c r="H240" s="12">
        <f t="shared" si="24"/>
        <v>0</v>
      </c>
      <c r="I240" s="12">
        <f t="shared" si="25"/>
        <v>0</v>
      </c>
      <c r="J240" s="13" t="e">
        <f t="shared" si="26"/>
        <v>#DIV/0!</v>
      </c>
      <c r="K240" s="13" t="e">
        <f t="shared" si="27"/>
        <v>#DIV/0!</v>
      </c>
      <c r="L240" s="14" t="e">
        <f>VLOOKUP(B240,'Tableau 6'!$A$2:$P$377,16,FALSE)</f>
        <v>#N/A</v>
      </c>
      <c r="M240" s="19" t="str">
        <f t="shared" si="28"/>
        <v/>
      </c>
      <c r="N240" s="19" t="str">
        <f t="shared" si="29"/>
        <v/>
      </c>
      <c r="O240" s="20" t="e">
        <f>HLOOKUP($Q$1,'Tableau 6'!$A$2:$P$377,B240,FALSE)</f>
        <v>#REF!</v>
      </c>
      <c r="P240" s="19" t="str">
        <f t="shared" si="30"/>
        <v/>
      </c>
      <c r="Q240" s="19" t="str">
        <f t="shared" si="31"/>
        <v/>
      </c>
    </row>
    <row r="241" spans="1:17" s="50" customFormat="1" ht="14.25" customHeight="1" x14ac:dyDescent="0.35">
      <c r="A241" s="52" t="str">
        <f>IF('Values-Valeurs'!A238="","",'Values-Valeurs'!A238)</f>
        <v/>
      </c>
      <c r="B241" s="49" t="e">
        <f>VLOOKUP(A241,Variables!$A:$D,2,FALSE)</f>
        <v>#N/A</v>
      </c>
      <c r="C241" s="59" t="e">
        <f>VLOOKUP(A241,Variables!$A:$D,4,FALSE)</f>
        <v>#N/A</v>
      </c>
      <c r="D241" s="15">
        <f>'Values-Valeurs'!B238</f>
        <v>0</v>
      </c>
      <c r="E241" s="15">
        <f>'Values-Valeurs'!C238</f>
        <v>0</v>
      </c>
      <c r="F241" s="15">
        <f>'Values-Valeurs'!D238</f>
        <v>0</v>
      </c>
      <c r="G241" s="15">
        <f>'Values-Valeurs'!E238</f>
        <v>0</v>
      </c>
      <c r="H241" s="12">
        <f t="shared" si="24"/>
        <v>0</v>
      </c>
      <c r="I241" s="12">
        <f t="shared" si="25"/>
        <v>0</v>
      </c>
      <c r="J241" s="13" t="e">
        <f t="shared" si="26"/>
        <v>#DIV/0!</v>
      </c>
      <c r="K241" s="13" t="e">
        <f t="shared" si="27"/>
        <v>#DIV/0!</v>
      </c>
      <c r="L241" s="14" t="e">
        <f>VLOOKUP(B241,'Tableau 6'!$A$2:$P$377,16,FALSE)</f>
        <v>#N/A</v>
      </c>
      <c r="M241" s="19" t="str">
        <f t="shared" si="28"/>
        <v/>
      </c>
      <c r="N241" s="19" t="str">
        <f t="shared" si="29"/>
        <v/>
      </c>
      <c r="O241" s="20" t="e">
        <f>HLOOKUP($Q$1,'Tableau 6'!$A$2:$P$377,B241,FALSE)</f>
        <v>#REF!</v>
      </c>
      <c r="P241" s="19" t="str">
        <f t="shared" si="30"/>
        <v/>
      </c>
      <c r="Q241" s="19" t="str">
        <f t="shared" si="31"/>
        <v/>
      </c>
    </row>
    <row r="242" spans="1:17" s="50" customFormat="1" ht="14.25" customHeight="1" x14ac:dyDescent="0.35">
      <c r="A242" s="52" t="str">
        <f>IF('Values-Valeurs'!A239="","",'Values-Valeurs'!A239)</f>
        <v/>
      </c>
      <c r="B242" s="49" t="e">
        <f>VLOOKUP(A242,Variables!$A:$D,2,FALSE)</f>
        <v>#N/A</v>
      </c>
      <c r="C242" s="59" t="e">
        <f>VLOOKUP(A242,Variables!$A:$D,4,FALSE)</f>
        <v>#N/A</v>
      </c>
      <c r="D242" s="15">
        <f>'Values-Valeurs'!B239</f>
        <v>0</v>
      </c>
      <c r="E242" s="15">
        <f>'Values-Valeurs'!C239</f>
        <v>0</v>
      </c>
      <c r="F242" s="15">
        <f>'Values-Valeurs'!D239</f>
        <v>0</v>
      </c>
      <c r="G242" s="15">
        <f>'Values-Valeurs'!E239</f>
        <v>0</v>
      </c>
      <c r="H242" s="12">
        <f t="shared" si="24"/>
        <v>0</v>
      </c>
      <c r="I242" s="12">
        <f t="shared" si="25"/>
        <v>0</v>
      </c>
      <c r="J242" s="13" t="e">
        <f t="shared" si="26"/>
        <v>#DIV/0!</v>
      </c>
      <c r="K242" s="13" t="e">
        <f t="shared" si="27"/>
        <v>#DIV/0!</v>
      </c>
      <c r="L242" s="14" t="e">
        <f>VLOOKUP(B242,'Tableau 6'!$A$2:$P$377,16,FALSE)</f>
        <v>#N/A</v>
      </c>
      <c r="M242" s="19" t="str">
        <f t="shared" si="28"/>
        <v/>
      </c>
      <c r="N242" s="19" t="str">
        <f t="shared" si="29"/>
        <v/>
      </c>
      <c r="O242" s="20" t="e">
        <f>HLOOKUP($Q$1,'Tableau 6'!$A$2:$P$377,B242,FALSE)</f>
        <v>#REF!</v>
      </c>
      <c r="P242" s="19" t="str">
        <f t="shared" si="30"/>
        <v/>
      </c>
      <c r="Q242" s="19" t="str">
        <f t="shared" si="31"/>
        <v/>
      </c>
    </row>
    <row r="243" spans="1:17" s="50" customFormat="1" ht="14.25" customHeight="1" x14ac:dyDescent="0.35">
      <c r="A243" s="52" t="str">
        <f>IF('Values-Valeurs'!A240="","",'Values-Valeurs'!A240)</f>
        <v/>
      </c>
      <c r="B243" s="49" t="e">
        <f>VLOOKUP(A243,Variables!$A:$D,2,FALSE)</f>
        <v>#N/A</v>
      </c>
      <c r="C243" s="59" t="e">
        <f>VLOOKUP(A243,Variables!$A:$D,4,FALSE)</f>
        <v>#N/A</v>
      </c>
      <c r="D243" s="15">
        <f>'Values-Valeurs'!B240</f>
        <v>0</v>
      </c>
      <c r="E243" s="15">
        <f>'Values-Valeurs'!C240</f>
        <v>0</v>
      </c>
      <c r="F243" s="15">
        <f>'Values-Valeurs'!D240</f>
        <v>0</v>
      </c>
      <c r="G243" s="15">
        <f>'Values-Valeurs'!E240</f>
        <v>0</v>
      </c>
      <c r="H243" s="12">
        <f t="shared" si="24"/>
        <v>0</v>
      </c>
      <c r="I243" s="12">
        <f t="shared" si="25"/>
        <v>0</v>
      </c>
      <c r="J243" s="13" t="e">
        <f t="shared" si="26"/>
        <v>#DIV/0!</v>
      </c>
      <c r="K243" s="13" t="e">
        <f t="shared" si="27"/>
        <v>#DIV/0!</v>
      </c>
      <c r="L243" s="14" t="e">
        <f>VLOOKUP(B243,'Tableau 6'!$A$2:$P$377,16,FALSE)</f>
        <v>#N/A</v>
      </c>
      <c r="M243" s="19" t="str">
        <f t="shared" si="28"/>
        <v/>
      </c>
      <c r="N243" s="19" t="str">
        <f t="shared" si="29"/>
        <v/>
      </c>
      <c r="O243" s="20" t="e">
        <f>HLOOKUP($Q$1,'Tableau 6'!$A$2:$P$377,B243,FALSE)</f>
        <v>#REF!</v>
      </c>
      <c r="P243" s="19" t="str">
        <f t="shared" si="30"/>
        <v/>
      </c>
      <c r="Q243" s="19" t="str">
        <f t="shared" si="31"/>
        <v/>
      </c>
    </row>
    <row r="244" spans="1:17" s="50" customFormat="1" ht="14.25" customHeight="1" x14ac:dyDescent="0.35">
      <c r="A244" s="52" t="str">
        <f>IF('Values-Valeurs'!A241="","",'Values-Valeurs'!A241)</f>
        <v/>
      </c>
      <c r="B244" s="49" t="e">
        <f>VLOOKUP(A244,Variables!$A:$D,2,FALSE)</f>
        <v>#N/A</v>
      </c>
      <c r="C244" s="59" t="e">
        <f>VLOOKUP(A244,Variables!$A:$D,4,FALSE)</f>
        <v>#N/A</v>
      </c>
      <c r="D244" s="15">
        <f>'Values-Valeurs'!B241</f>
        <v>0</v>
      </c>
      <c r="E244" s="15">
        <f>'Values-Valeurs'!C241</f>
        <v>0</v>
      </c>
      <c r="F244" s="15">
        <f>'Values-Valeurs'!D241</f>
        <v>0</v>
      </c>
      <c r="G244" s="15">
        <f>'Values-Valeurs'!E241</f>
        <v>0</v>
      </c>
      <c r="H244" s="12">
        <f t="shared" si="24"/>
        <v>0</v>
      </c>
      <c r="I244" s="12">
        <f t="shared" si="25"/>
        <v>0</v>
      </c>
      <c r="J244" s="13" t="e">
        <f t="shared" si="26"/>
        <v>#DIV/0!</v>
      </c>
      <c r="K244" s="13" t="e">
        <f t="shared" si="27"/>
        <v>#DIV/0!</v>
      </c>
      <c r="L244" s="14" t="e">
        <f>VLOOKUP(B244,'Tableau 6'!$A$2:$P$377,16,FALSE)</f>
        <v>#N/A</v>
      </c>
      <c r="M244" s="19" t="str">
        <f t="shared" si="28"/>
        <v/>
      </c>
      <c r="N244" s="19" t="str">
        <f t="shared" si="29"/>
        <v/>
      </c>
      <c r="O244" s="20" t="e">
        <f>HLOOKUP($Q$1,'Tableau 6'!$A$2:$P$377,B244,FALSE)</f>
        <v>#REF!</v>
      </c>
      <c r="P244" s="19" t="str">
        <f t="shared" si="30"/>
        <v/>
      </c>
      <c r="Q244" s="19" t="str">
        <f t="shared" si="31"/>
        <v/>
      </c>
    </row>
    <row r="245" spans="1:17" s="50" customFormat="1" ht="14.25" customHeight="1" x14ac:dyDescent="0.35">
      <c r="A245" s="52" t="str">
        <f>IF('Values-Valeurs'!A242="","",'Values-Valeurs'!A242)</f>
        <v/>
      </c>
      <c r="B245" s="49" t="e">
        <f>VLOOKUP(A245,Variables!$A:$D,2,FALSE)</f>
        <v>#N/A</v>
      </c>
      <c r="C245" s="59" t="e">
        <f>VLOOKUP(A245,Variables!$A:$D,4,FALSE)</f>
        <v>#N/A</v>
      </c>
      <c r="D245" s="15">
        <f>'Values-Valeurs'!B242</f>
        <v>0</v>
      </c>
      <c r="E245" s="15">
        <f>'Values-Valeurs'!C242</f>
        <v>0</v>
      </c>
      <c r="F245" s="15">
        <f>'Values-Valeurs'!D242</f>
        <v>0</v>
      </c>
      <c r="G245" s="15">
        <f>'Values-Valeurs'!E242</f>
        <v>0</v>
      </c>
      <c r="H245" s="12">
        <f t="shared" si="24"/>
        <v>0</v>
      </c>
      <c r="I245" s="12">
        <f t="shared" si="25"/>
        <v>0</v>
      </c>
      <c r="J245" s="13" t="e">
        <f t="shared" si="26"/>
        <v>#DIV/0!</v>
      </c>
      <c r="K245" s="13" t="e">
        <f t="shared" si="27"/>
        <v>#DIV/0!</v>
      </c>
      <c r="L245" s="14" t="e">
        <f>VLOOKUP(B245,'Tableau 6'!$A$2:$P$377,16,FALSE)</f>
        <v>#N/A</v>
      </c>
      <c r="M245" s="19" t="str">
        <f t="shared" si="28"/>
        <v/>
      </c>
      <c r="N245" s="19" t="str">
        <f t="shared" si="29"/>
        <v/>
      </c>
      <c r="O245" s="20" t="e">
        <f>HLOOKUP($Q$1,'Tableau 6'!$A$2:$P$377,B245,FALSE)</f>
        <v>#REF!</v>
      </c>
      <c r="P245" s="19" t="str">
        <f t="shared" si="30"/>
        <v/>
      </c>
      <c r="Q245" s="19" t="str">
        <f t="shared" si="31"/>
        <v/>
      </c>
    </row>
    <row r="246" spans="1:17" s="50" customFormat="1" ht="14.25" customHeight="1" x14ac:dyDescent="0.35">
      <c r="A246" s="52" t="str">
        <f>IF('Values-Valeurs'!A243="","",'Values-Valeurs'!A243)</f>
        <v/>
      </c>
      <c r="B246" s="49" t="e">
        <f>VLOOKUP(A246,Variables!$A:$D,2,FALSE)</f>
        <v>#N/A</v>
      </c>
      <c r="C246" s="59" t="e">
        <f>VLOOKUP(A246,Variables!$A:$D,4,FALSE)</f>
        <v>#N/A</v>
      </c>
      <c r="D246" s="15">
        <f>'Values-Valeurs'!B243</f>
        <v>0</v>
      </c>
      <c r="E246" s="15">
        <f>'Values-Valeurs'!C243</f>
        <v>0</v>
      </c>
      <c r="F246" s="15">
        <f>'Values-Valeurs'!D243</f>
        <v>0</v>
      </c>
      <c r="G246" s="15">
        <f>'Values-Valeurs'!E243</f>
        <v>0</v>
      </c>
      <c r="H246" s="12">
        <f t="shared" si="24"/>
        <v>0</v>
      </c>
      <c r="I246" s="12">
        <f t="shared" si="25"/>
        <v>0</v>
      </c>
      <c r="J246" s="13" t="e">
        <f t="shared" si="26"/>
        <v>#DIV/0!</v>
      </c>
      <c r="K246" s="13" t="e">
        <f t="shared" si="27"/>
        <v>#DIV/0!</v>
      </c>
      <c r="L246" s="14" t="e">
        <f>VLOOKUP(B246,'Tableau 6'!$A$2:$P$377,16,FALSE)</f>
        <v>#N/A</v>
      </c>
      <c r="M246" s="19" t="str">
        <f t="shared" si="28"/>
        <v/>
      </c>
      <c r="N246" s="19" t="str">
        <f t="shared" si="29"/>
        <v/>
      </c>
      <c r="O246" s="20" t="e">
        <f>HLOOKUP($Q$1,'Tableau 6'!$A$2:$P$377,B246,FALSE)</f>
        <v>#REF!</v>
      </c>
      <c r="P246" s="19" t="str">
        <f t="shared" si="30"/>
        <v/>
      </c>
      <c r="Q246" s="19" t="str">
        <f t="shared" si="31"/>
        <v/>
      </c>
    </row>
    <row r="247" spans="1:17" s="50" customFormat="1" ht="14.25" customHeight="1" x14ac:dyDescent="0.35">
      <c r="A247" s="52" t="str">
        <f>IF('Values-Valeurs'!A244="","",'Values-Valeurs'!A244)</f>
        <v/>
      </c>
      <c r="B247" s="49" t="e">
        <f>VLOOKUP(A247,Variables!$A:$D,2,FALSE)</f>
        <v>#N/A</v>
      </c>
      <c r="C247" s="59" t="e">
        <f>VLOOKUP(A247,Variables!$A:$D,4,FALSE)</f>
        <v>#N/A</v>
      </c>
      <c r="D247" s="15">
        <f>'Values-Valeurs'!B244</f>
        <v>0</v>
      </c>
      <c r="E247" s="15">
        <f>'Values-Valeurs'!C244</f>
        <v>0</v>
      </c>
      <c r="F247" s="15">
        <f>'Values-Valeurs'!D244</f>
        <v>0</v>
      </c>
      <c r="G247" s="15">
        <f>'Values-Valeurs'!E244</f>
        <v>0</v>
      </c>
      <c r="H247" s="12">
        <f t="shared" si="24"/>
        <v>0</v>
      </c>
      <c r="I247" s="12">
        <f t="shared" si="25"/>
        <v>0</v>
      </c>
      <c r="J247" s="13" t="e">
        <f t="shared" si="26"/>
        <v>#DIV/0!</v>
      </c>
      <c r="K247" s="13" t="e">
        <f t="shared" si="27"/>
        <v>#DIV/0!</v>
      </c>
      <c r="L247" s="14" t="e">
        <f>VLOOKUP(B247,'Tableau 6'!$A$2:$P$377,16,FALSE)</f>
        <v>#N/A</v>
      </c>
      <c r="M247" s="19" t="str">
        <f t="shared" si="28"/>
        <v/>
      </c>
      <c r="N247" s="19" t="str">
        <f t="shared" si="29"/>
        <v/>
      </c>
      <c r="O247" s="20" t="e">
        <f>HLOOKUP($Q$1,'Tableau 6'!$A$2:$P$377,B247,FALSE)</f>
        <v>#REF!</v>
      </c>
      <c r="P247" s="19" t="str">
        <f t="shared" si="30"/>
        <v/>
      </c>
      <c r="Q247" s="19" t="str">
        <f t="shared" si="31"/>
        <v/>
      </c>
    </row>
    <row r="248" spans="1:17" s="50" customFormat="1" ht="14.25" customHeight="1" x14ac:dyDescent="0.35">
      <c r="A248" s="52" t="str">
        <f>IF('Values-Valeurs'!A245="","",'Values-Valeurs'!A245)</f>
        <v/>
      </c>
      <c r="B248" s="49" t="e">
        <f>VLOOKUP(A248,Variables!$A:$D,2,FALSE)</f>
        <v>#N/A</v>
      </c>
      <c r="C248" s="59" t="e">
        <f>VLOOKUP(A248,Variables!$A:$D,4,FALSE)</f>
        <v>#N/A</v>
      </c>
      <c r="D248" s="15">
        <f>'Values-Valeurs'!B245</f>
        <v>0</v>
      </c>
      <c r="E248" s="15">
        <f>'Values-Valeurs'!C245</f>
        <v>0</v>
      </c>
      <c r="F248" s="15">
        <f>'Values-Valeurs'!D245</f>
        <v>0</v>
      </c>
      <c r="G248" s="15">
        <f>'Values-Valeurs'!E245</f>
        <v>0</v>
      </c>
      <c r="H248" s="12">
        <f t="shared" si="24"/>
        <v>0</v>
      </c>
      <c r="I248" s="12">
        <f t="shared" si="25"/>
        <v>0</v>
      </c>
      <c r="J248" s="13" t="e">
        <f t="shared" si="26"/>
        <v>#DIV/0!</v>
      </c>
      <c r="K248" s="13" t="e">
        <f t="shared" si="27"/>
        <v>#DIV/0!</v>
      </c>
      <c r="L248" s="14" t="e">
        <f>VLOOKUP(B248,'Tableau 6'!$A$2:$P$377,16,FALSE)</f>
        <v>#N/A</v>
      </c>
      <c r="M248" s="19" t="str">
        <f t="shared" si="28"/>
        <v/>
      </c>
      <c r="N248" s="19" t="str">
        <f t="shared" si="29"/>
        <v/>
      </c>
      <c r="O248" s="20" t="e">
        <f>HLOOKUP($Q$1,'Tableau 6'!$A$2:$P$377,B248,FALSE)</f>
        <v>#REF!</v>
      </c>
      <c r="P248" s="19" t="str">
        <f t="shared" si="30"/>
        <v/>
      </c>
      <c r="Q248" s="19" t="str">
        <f t="shared" si="31"/>
        <v/>
      </c>
    </row>
    <row r="249" spans="1:17" s="50" customFormat="1" ht="14.25" customHeight="1" x14ac:dyDescent="0.35">
      <c r="A249" s="52" t="str">
        <f>IF('Values-Valeurs'!A246="","",'Values-Valeurs'!A246)</f>
        <v/>
      </c>
      <c r="B249" s="49" t="e">
        <f>VLOOKUP(A249,Variables!$A:$D,2,FALSE)</f>
        <v>#N/A</v>
      </c>
      <c r="C249" s="59" t="e">
        <f>VLOOKUP(A249,Variables!$A:$D,4,FALSE)</f>
        <v>#N/A</v>
      </c>
      <c r="D249" s="15">
        <f>'Values-Valeurs'!B246</f>
        <v>0</v>
      </c>
      <c r="E249" s="15">
        <f>'Values-Valeurs'!C246</f>
        <v>0</v>
      </c>
      <c r="F249" s="15">
        <f>'Values-Valeurs'!D246</f>
        <v>0</v>
      </c>
      <c r="G249" s="15">
        <f>'Values-Valeurs'!E246</f>
        <v>0</v>
      </c>
      <c r="H249" s="12">
        <f t="shared" si="24"/>
        <v>0</v>
      </c>
      <c r="I249" s="12">
        <f t="shared" si="25"/>
        <v>0</v>
      </c>
      <c r="J249" s="13" t="e">
        <f t="shared" si="26"/>
        <v>#DIV/0!</v>
      </c>
      <c r="K249" s="13" t="e">
        <f t="shared" si="27"/>
        <v>#DIV/0!</v>
      </c>
      <c r="L249" s="14" t="e">
        <f>VLOOKUP(B249,'Tableau 6'!$A$2:$P$377,16,FALSE)</f>
        <v>#N/A</v>
      </c>
      <c r="M249" s="19" t="str">
        <f t="shared" si="28"/>
        <v/>
      </c>
      <c r="N249" s="19" t="str">
        <f t="shared" si="29"/>
        <v/>
      </c>
      <c r="O249" s="20" t="e">
        <f>HLOOKUP($Q$1,'Tableau 6'!$A$2:$P$377,B249,FALSE)</f>
        <v>#REF!</v>
      </c>
      <c r="P249" s="19" t="str">
        <f t="shared" si="30"/>
        <v/>
      </c>
      <c r="Q249" s="19" t="str">
        <f t="shared" si="31"/>
        <v/>
      </c>
    </row>
    <row r="250" spans="1:17" s="50" customFormat="1" ht="14.25" customHeight="1" x14ac:dyDescent="0.35">
      <c r="A250" s="52" t="str">
        <f>IF('Values-Valeurs'!A247="","",'Values-Valeurs'!A247)</f>
        <v/>
      </c>
      <c r="B250" s="49" t="e">
        <f>VLOOKUP(A250,Variables!$A:$D,2,FALSE)</f>
        <v>#N/A</v>
      </c>
      <c r="C250" s="59" t="e">
        <f>VLOOKUP(A250,Variables!$A:$D,4,FALSE)</f>
        <v>#N/A</v>
      </c>
      <c r="D250" s="15">
        <f>'Values-Valeurs'!B247</f>
        <v>0</v>
      </c>
      <c r="E250" s="15">
        <f>'Values-Valeurs'!C247</f>
        <v>0</v>
      </c>
      <c r="F250" s="15">
        <f>'Values-Valeurs'!D247</f>
        <v>0</v>
      </c>
      <c r="G250" s="15">
        <f>'Values-Valeurs'!E247</f>
        <v>0</v>
      </c>
      <c r="H250" s="12">
        <f t="shared" si="24"/>
        <v>0</v>
      </c>
      <c r="I250" s="12">
        <f t="shared" si="25"/>
        <v>0</v>
      </c>
      <c r="J250" s="13" t="e">
        <f t="shared" si="26"/>
        <v>#DIV/0!</v>
      </c>
      <c r="K250" s="13" t="e">
        <f t="shared" si="27"/>
        <v>#DIV/0!</v>
      </c>
      <c r="L250" s="14" t="e">
        <f>VLOOKUP(B250,'Tableau 6'!$A$2:$P$377,16,FALSE)</f>
        <v>#N/A</v>
      </c>
      <c r="M250" s="19" t="str">
        <f t="shared" si="28"/>
        <v/>
      </c>
      <c r="N250" s="19" t="str">
        <f t="shared" si="29"/>
        <v/>
      </c>
      <c r="O250" s="20" t="e">
        <f>HLOOKUP($Q$1,'Tableau 6'!$A$2:$P$377,B250,FALSE)</f>
        <v>#REF!</v>
      </c>
      <c r="P250" s="19" t="str">
        <f t="shared" si="30"/>
        <v/>
      </c>
      <c r="Q250" s="19" t="str">
        <f t="shared" si="31"/>
        <v/>
      </c>
    </row>
    <row r="251" spans="1:17" s="50" customFormat="1" ht="14.25" customHeight="1" x14ac:dyDescent="0.35">
      <c r="A251" s="52" t="str">
        <f>IF('Values-Valeurs'!A248="","",'Values-Valeurs'!A248)</f>
        <v/>
      </c>
      <c r="B251" s="49" t="e">
        <f>VLOOKUP(A251,Variables!$A:$D,2,FALSE)</f>
        <v>#N/A</v>
      </c>
      <c r="C251" s="59" t="e">
        <f>VLOOKUP(A251,Variables!$A:$D,4,FALSE)</f>
        <v>#N/A</v>
      </c>
      <c r="D251" s="15">
        <f>'Values-Valeurs'!B248</f>
        <v>0</v>
      </c>
      <c r="E251" s="15">
        <f>'Values-Valeurs'!C248</f>
        <v>0</v>
      </c>
      <c r="F251" s="15">
        <f>'Values-Valeurs'!D248</f>
        <v>0</v>
      </c>
      <c r="G251" s="15">
        <f>'Values-Valeurs'!E248</f>
        <v>0</v>
      </c>
      <c r="H251" s="12">
        <f t="shared" si="24"/>
        <v>0</v>
      </c>
      <c r="I251" s="12">
        <f t="shared" si="25"/>
        <v>0</v>
      </c>
      <c r="J251" s="13" t="e">
        <f t="shared" si="26"/>
        <v>#DIV/0!</v>
      </c>
      <c r="K251" s="13" t="e">
        <f t="shared" si="27"/>
        <v>#DIV/0!</v>
      </c>
      <c r="L251" s="14" t="e">
        <f>VLOOKUP(B251,'Tableau 6'!$A$2:$P$377,16,FALSE)</f>
        <v>#N/A</v>
      </c>
      <c r="M251" s="19" t="str">
        <f t="shared" si="28"/>
        <v/>
      </c>
      <c r="N251" s="19" t="str">
        <f t="shared" si="29"/>
        <v/>
      </c>
      <c r="O251" s="20" t="e">
        <f>HLOOKUP($Q$1,'Tableau 6'!$A$2:$P$377,B251,FALSE)</f>
        <v>#REF!</v>
      </c>
      <c r="P251" s="19" t="str">
        <f t="shared" si="30"/>
        <v/>
      </c>
      <c r="Q251" s="19" t="str">
        <f t="shared" si="31"/>
        <v/>
      </c>
    </row>
    <row r="252" spans="1:17" s="50" customFormat="1" ht="14.25" customHeight="1" x14ac:dyDescent="0.35">
      <c r="A252" s="52" t="str">
        <f>IF('Values-Valeurs'!A249="","",'Values-Valeurs'!A249)</f>
        <v/>
      </c>
      <c r="B252" s="49" t="e">
        <f>VLOOKUP(A252,Variables!$A:$D,2,FALSE)</f>
        <v>#N/A</v>
      </c>
      <c r="C252" s="59" t="e">
        <f>VLOOKUP(A252,Variables!$A:$D,4,FALSE)</f>
        <v>#N/A</v>
      </c>
      <c r="D252" s="15">
        <f>'Values-Valeurs'!B249</f>
        <v>0</v>
      </c>
      <c r="E252" s="15">
        <f>'Values-Valeurs'!C249</f>
        <v>0</v>
      </c>
      <c r="F252" s="15">
        <f>'Values-Valeurs'!D249</f>
        <v>0</v>
      </c>
      <c r="G252" s="15">
        <f>'Values-Valeurs'!E249</f>
        <v>0</v>
      </c>
      <c r="H252" s="12">
        <f t="shared" si="24"/>
        <v>0</v>
      </c>
      <c r="I252" s="12">
        <f t="shared" si="25"/>
        <v>0</v>
      </c>
      <c r="J252" s="13" t="e">
        <f t="shared" si="26"/>
        <v>#DIV/0!</v>
      </c>
      <c r="K252" s="13" t="e">
        <f t="shared" si="27"/>
        <v>#DIV/0!</v>
      </c>
      <c r="L252" s="14" t="e">
        <f>VLOOKUP(B252,'Tableau 6'!$A$2:$P$377,16,FALSE)</f>
        <v>#N/A</v>
      </c>
      <c r="M252" s="19" t="str">
        <f t="shared" si="28"/>
        <v/>
      </c>
      <c r="N252" s="19" t="str">
        <f t="shared" si="29"/>
        <v/>
      </c>
      <c r="O252" s="20" t="e">
        <f>HLOOKUP($Q$1,'Tableau 6'!$A$2:$P$377,B252,FALSE)</f>
        <v>#REF!</v>
      </c>
      <c r="P252" s="19" t="str">
        <f t="shared" si="30"/>
        <v/>
      </c>
      <c r="Q252" s="19" t="str">
        <f t="shared" si="31"/>
        <v/>
      </c>
    </row>
    <row r="253" spans="1:17" s="50" customFormat="1" ht="14.25" customHeight="1" x14ac:dyDescent="0.35">
      <c r="A253" s="52" t="str">
        <f>IF('Values-Valeurs'!A250="","",'Values-Valeurs'!A250)</f>
        <v/>
      </c>
      <c r="B253" s="49" t="e">
        <f>VLOOKUP(A253,Variables!$A:$D,2,FALSE)</f>
        <v>#N/A</v>
      </c>
      <c r="C253" s="59" t="e">
        <f>VLOOKUP(A253,Variables!$A:$D,4,FALSE)</f>
        <v>#N/A</v>
      </c>
      <c r="D253" s="15">
        <f>'Values-Valeurs'!B250</f>
        <v>0</v>
      </c>
      <c r="E253" s="15">
        <f>'Values-Valeurs'!C250</f>
        <v>0</v>
      </c>
      <c r="F253" s="15">
        <f>'Values-Valeurs'!D250</f>
        <v>0</v>
      </c>
      <c r="G253" s="15">
        <f>'Values-Valeurs'!E250</f>
        <v>0</v>
      </c>
      <c r="H253" s="12">
        <f t="shared" si="24"/>
        <v>0</v>
      </c>
      <c r="I253" s="12">
        <f t="shared" si="25"/>
        <v>0</v>
      </c>
      <c r="J253" s="13" t="e">
        <f t="shared" si="26"/>
        <v>#DIV/0!</v>
      </c>
      <c r="K253" s="13" t="e">
        <f t="shared" si="27"/>
        <v>#DIV/0!</v>
      </c>
      <c r="L253" s="14" t="e">
        <f>VLOOKUP(B253,'Tableau 6'!$A$2:$P$377,16,FALSE)</f>
        <v>#N/A</v>
      </c>
      <c r="M253" s="19" t="str">
        <f t="shared" si="28"/>
        <v/>
      </c>
      <c r="N253" s="19" t="str">
        <f t="shared" si="29"/>
        <v/>
      </c>
      <c r="O253" s="20" t="e">
        <f>HLOOKUP($Q$1,'Tableau 6'!$A$2:$P$377,B253,FALSE)</f>
        <v>#REF!</v>
      </c>
      <c r="P253" s="19" t="str">
        <f t="shared" si="30"/>
        <v/>
      </c>
      <c r="Q253" s="19" t="str">
        <f t="shared" si="31"/>
        <v/>
      </c>
    </row>
    <row r="254" spans="1:17" s="50" customFormat="1" ht="14.25" customHeight="1" x14ac:dyDescent="0.35">
      <c r="A254" s="52" t="str">
        <f>IF('Values-Valeurs'!A251="","",'Values-Valeurs'!A251)</f>
        <v/>
      </c>
      <c r="B254" s="49" t="e">
        <f>VLOOKUP(A254,Variables!$A:$D,2,FALSE)</f>
        <v>#N/A</v>
      </c>
      <c r="C254" s="59" t="e">
        <f>VLOOKUP(A254,Variables!$A:$D,4,FALSE)</f>
        <v>#N/A</v>
      </c>
      <c r="D254" s="15">
        <f>'Values-Valeurs'!B251</f>
        <v>0</v>
      </c>
      <c r="E254" s="15">
        <f>'Values-Valeurs'!C251</f>
        <v>0</v>
      </c>
      <c r="F254" s="15">
        <f>'Values-Valeurs'!D251</f>
        <v>0</v>
      </c>
      <c r="G254" s="15">
        <f>'Values-Valeurs'!E251</f>
        <v>0</v>
      </c>
      <c r="H254" s="12">
        <f t="shared" si="24"/>
        <v>0</v>
      </c>
      <c r="I254" s="12">
        <f t="shared" si="25"/>
        <v>0</v>
      </c>
      <c r="J254" s="13" t="e">
        <f t="shared" si="26"/>
        <v>#DIV/0!</v>
      </c>
      <c r="K254" s="13" t="e">
        <f t="shared" si="27"/>
        <v>#DIV/0!</v>
      </c>
      <c r="L254" s="14" t="e">
        <f>VLOOKUP(B254,'Tableau 6'!$A$2:$P$377,16,FALSE)</f>
        <v>#N/A</v>
      </c>
      <c r="M254" s="19" t="str">
        <f t="shared" si="28"/>
        <v/>
      </c>
      <c r="N254" s="19" t="str">
        <f t="shared" si="29"/>
        <v/>
      </c>
      <c r="O254" s="20" t="e">
        <f>HLOOKUP($Q$1,'Tableau 6'!$A$2:$P$377,B254,FALSE)</f>
        <v>#REF!</v>
      </c>
      <c r="P254" s="19" t="str">
        <f t="shared" si="30"/>
        <v/>
      </c>
      <c r="Q254" s="19" t="str">
        <f t="shared" si="31"/>
        <v/>
      </c>
    </row>
    <row r="255" spans="1:17" s="50" customFormat="1" ht="14.25" customHeight="1" x14ac:dyDescent="0.35">
      <c r="A255" s="52" t="str">
        <f>IF('Values-Valeurs'!A252="","",'Values-Valeurs'!A252)</f>
        <v/>
      </c>
      <c r="B255" s="49" t="e">
        <f>VLOOKUP(A255,Variables!$A:$D,2,FALSE)</f>
        <v>#N/A</v>
      </c>
      <c r="C255" s="59" t="e">
        <f>VLOOKUP(A255,Variables!$A:$D,4,FALSE)</f>
        <v>#N/A</v>
      </c>
      <c r="D255" s="15">
        <f>'Values-Valeurs'!B252</f>
        <v>0</v>
      </c>
      <c r="E255" s="15">
        <f>'Values-Valeurs'!C252</f>
        <v>0</v>
      </c>
      <c r="F255" s="15">
        <f>'Values-Valeurs'!D252</f>
        <v>0</v>
      </c>
      <c r="G255" s="15">
        <f>'Values-Valeurs'!E252</f>
        <v>0</v>
      </c>
      <c r="H255" s="12">
        <f t="shared" si="24"/>
        <v>0</v>
      </c>
      <c r="I255" s="12">
        <f t="shared" si="25"/>
        <v>0</v>
      </c>
      <c r="J255" s="13" t="e">
        <f t="shared" si="26"/>
        <v>#DIV/0!</v>
      </c>
      <c r="K255" s="13" t="e">
        <f t="shared" si="27"/>
        <v>#DIV/0!</v>
      </c>
      <c r="L255" s="14" t="e">
        <f>VLOOKUP(B255,'Tableau 6'!$A$2:$P$377,16,FALSE)</f>
        <v>#N/A</v>
      </c>
      <c r="M255" s="19" t="str">
        <f t="shared" si="28"/>
        <v/>
      </c>
      <c r="N255" s="19" t="str">
        <f t="shared" si="29"/>
        <v/>
      </c>
      <c r="O255" s="20" t="e">
        <f>HLOOKUP($Q$1,'Tableau 6'!$A$2:$P$377,B255,FALSE)</f>
        <v>#REF!</v>
      </c>
      <c r="P255" s="19" t="str">
        <f t="shared" si="30"/>
        <v/>
      </c>
      <c r="Q255" s="19" t="str">
        <f t="shared" si="31"/>
        <v/>
      </c>
    </row>
    <row r="256" spans="1:17" s="50" customFormat="1" ht="14.25" customHeight="1" x14ac:dyDescent="0.35">
      <c r="A256" s="52" t="str">
        <f>IF('Values-Valeurs'!A253="","",'Values-Valeurs'!A253)</f>
        <v/>
      </c>
      <c r="B256" s="49" t="e">
        <f>VLOOKUP(A256,Variables!$A:$D,2,FALSE)</f>
        <v>#N/A</v>
      </c>
      <c r="C256" s="59" t="e">
        <f>VLOOKUP(A256,Variables!$A:$D,4,FALSE)</f>
        <v>#N/A</v>
      </c>
      <c r="D256" s="15">
        <f>'Values-Valeurs'!B253</f>
        <v>0</v>
      </c>
      <c r="E256" s="15">
        <f>'Values-Valeurs'!C253</f>
        <v>0</v>
      </c>
      <c r="F256" s="15">
        <f>'Values-Valeurs'!D253</f>
        <v>0</v>
      </c>
      <c r="G256" s="15">
        <f>'Values-Valeurs'!E253</f>
        <v>0</v>
      </c>
      <c r="H256" s="12">
        <f t="shared" si="24"/>
        <v>0</v>
      </c>
      <c r="I256" s="12">
        <f t="shared" si="25"/>
        <v>0</v>
      </c>
      <c r="J256" s="13" t="e">
        <f t="shared" si="26"/>
        <v>#DIV/0!</v>
      </c>
      <c r="K256" s="13" t="e">
        <f t="shared" si="27"/>
        <v>#DIV/0!</v>
      </c>
      <c r="L256" s="14" t="e">
        <f>VLOOKUP(B256,'Tableau 6'!$A$2:$P$377,16,FALSE)</f>
        <v>#N/A</v>
      </c>
      <c r="M256" s="19" t="str">
        <f t="shared" si="28"/>
        <v/>
      </c>
      <c r="N256" s="19" t="str">
        <f t="shared" si="29"/>
        <v/>
      </c>
      <c r="O256" s="20" t="e">
        <f>HLOOKUP($Q$1,'Tableau 6'!$A$2:$P$377,B256,FALSE)</f>
        <v>#REF!</v>
      </c>
      <c r="P256" s="19" t="str">
        <f t="shared" si="30"/>
        <v/>
      </c>
      <c r="Q256" s="19" t="str">
        <f t="shared" si="31"/>
        <v/>
      </c>
    </row>
    <row r="257" spans="1:17" s="50" customFormat="1" ht="14.25" customHeight="1" x14ac:dyDescent="0.35">
      <c r="A257" s="52" t="str">
        <f>IF('Values-Valeurs'!A254="","",'Values-Valeurs'!A254)</f>
        <v/>
      </c>
      <c r="B257" s="49" t="e">
        <f>VLOOKUP(A257,Variables!$A:$D,2,FALSE)</f>
        <v>#N/A</v>
      </c>
      <c r="C257" s="59" t="e">
        <f>VLOOKUP(A257,Variables!$A:$D,4,FALSE)</f>
        <v>#N/A</v>
      </c>
      <c r="D257" s="15">
        <f>'Values-Valeurs'!B254</f>
        <v>0</v>
      </c>
      <c r="E257" s="15">
        <f>'Values-Valeurs'!C254</f>
        <v>0</v>
      </c>
      <c r="F257" s="15">
        <f>'Values-Valeurs'!D254</f>
        <v>0</v>
      </c>
      <c r="G257" s="15">
        <f>'Values-Valeurs'!E254</f>
        <v>0</v>
      </c>
      <c r="H257" s="12">
        <f t="shared" si="24"/>
        <v>0</v>
      </c>
      <c r="I257" s="12">
        <f t="shared" si="25"/>
        <v>0</v>
      </c>
      <c r="J257" s="13" t="e">
        <f t="shared" si="26"/>
        <v>#DIV/0!</v>
      </c>
      <c r="K257" s="13" t="e">
        <f t="shared" si="27"/>
        <v>#DIV/0!</v>
      </c>
      <c r="L257" s="14" t="e">
        <f>VLOOKUP(B257,'Tableau 6'!$A$2:$P$377,16,FALSE)</f>
        <v>#N/A</v>
      </c>
      <c r="M257" s="19" t="str">
        <f t="shared" si="28"/>
        <v/>
      </c>
      <c r="N257" s="19" t="str">
        <f t="shared" si="29"/>
        <v/>
      </c>
      <c r="O257" s="20" t="e">
        <f>HLOOKUP($Q$1,'Tableau 6'!$A$2:$P$377,B257,FALSE)</f>
        <v>#REF!</v>
      </c>
      <c r="P257" s="19" t="str">
        <f t="shared" si="30"/>
        <v/>
      </c>
      <c r="Q257" s="19" t="str">
        <f t="shared" si="31"/>
        <v/>
      </c>
    </row>
    <row r="258" spans="1:17" s="50" customFormat="1" ht="14.25" customHeight="1" x14ac:dyDescent="0.35">
      <c r="A258" s="52" t="str">
        <f>IF('Values-Valeurs'!A255="","",'Values-Valeurs'!A255)</f>
        <v/>
      </c>
      <c r="B258" s="49" t="e">
        <f>VLOOKUP(A258,Variables!$A:$D,2,FALSE)</f>
        <v>#N/A</v>
      </c>
      <c r="C258" s="59" t="e">
        <f>VLOOKUP(A258,Variables!$A:$D,4,FALSE)</f>
        <v>#N/A</v>
      </c>
      <c r="D258" s="15">
        <f>'Values-Valeurs'!B255</f>
        <v>0</v>
      </c>
      <c r="E258" s="15">
        <f>'Values-Valeurs'!C255</f>
        <v>0</v>
      </c>
      <c r="F258" s="15">
        <f>'Values-Valeurs'!D255</f>
        <v>0</v>
      </c>
      <c r="G258" s="15">
        <f>'Values-Valeurs'!E255</f>
        <v>0</v>
      </c>
      <c r="H258" s="12">
        <f t="shared" si="24"/>
        <v>0</v>
      </c>
      <c r="I258" s="12">
        <f t="shared" si="25"/>
        <v>0</v>
      </c>
      <c r="J258" s="13" t="e">
        <f t="shared" si="26"/>
        <v>#DIV/0!</v>
      </c>
      <c r="K258" s="13" t="e">
        <f t="shared" si="27"/>
        <v>#DIV/0!</v>
      </c>
      <c r="L258" s="14" t="e">
        <f>VLOOKUP(B258,'Tableau 6'!$A$2:$P$377,16,FALSE)</f>
        <v>#N/A</v>
      </c>
      <c r="M258" s="19" t="str">
        <f t="shared" si="28"/>
        <v/>
      </c>
      <c r="N258" s="19" t="str">
        <f t="shared" si="29"/>
        <v/>
      </c>
      <c r="O258" s="20" t="e">
        <f>HLOOKUP($Q$1,'Tableau 6'!$A$2:$P$377,B258,FALSE)</f>
        <v>#REF!</v>
      </c>
      <c r="P258" s="19" t="str">
        <f t="shared" si="30"/>
        <v/>
      </c>
      <c r="Q258" s="19" t="str">
        <f t="shared" si="31"/>
        <v/>
      </c>
    </row>
    <row r="259" spans="1:17" s="50" customFormat="1" ht="14.25" customHeight="1" x14ac:dyDescent="0.35">
      <c r="A259" s="52" t="str">
        <f>IF('Values-Valeurs'!A256="","",'Values-Valeurs'!A256)</f>
        <v/>
      </c>
      <c r="B259" s="49" t="e">
        <f>VLOOKUP(A259,Variables!$A:$D,2,FALSE)</f>
        <v>#N/A</v>
      </c>
      <c r="C259" s="59" t="e">
        <f>VLOOKUP(A259,Variables!$A:$D,4,FALSE)</f>
        <v>#N/A</v>
      </c>
      <c r="D259" s="15">
        <f>'Values-Valeurs'!B256</f>
        <v>0</v>
      </c>
      <c r="E259" s="15">
        <f>'Values-Valeurs'!C256</f>
        <v>0</v>
      </c>
      <c r="F259" s="15">
        <f>'Values-Valeurs'!D256</f>
        <v>0</v>
      </c>
      <c r="G259" s="15">
        <f>'Values-Valeurs'!E256</f>
        <v>0</v>
      </c>
      <c r="H259" s="12">
        <f t="shared" si="24"/>
        <v>0</v>
      </c>
      <c r="I259" s="12">
        <f t="shared" si="25"/>
        <v>0</v>
      </c>
      <c r="J259" s="13" t="e">
        <f t="shared" si="26"/>
        <v>#DIV/0!</v>
      </c>
      <c r="K259" s="13" t="e">
        <f t="shared" si="27"/>
        <v>#DIV/0!</v>
      </c>
      <c r="L259" s="14" t="e">
        <f>VLOOKUP(B259,'Tableau 6'!$A$2:$P$377,16,FALSE)</f>
        <v>#N/A</v>
      </c>
      <c r="M259" s="19" t="str">
        <f t="shared" si="28"/>
        <v/>
      </c>
      <c r="N259" s="19" t="str">
        <f t="shared" si="29"/>
        <v/>
      </c>
      <c r="O259" s="20" t="e">
        <f>HLOOKUP($Q$1,'Tableau 6'!$A$2:$P$377,B259,FALSE)</f>
        <v>#REF!</v>
      </c>
      <c r="P259" s="19" t="str">
        <f t="shared" si="30"/>
        <v/>
      </c>
      <c r="Q259" s="19" t="str">
        <f t="shared" si="31"/>
        <v/>
      </c>
    </row>
    <row r="260" spans="1:17" s="50" customFormat="1" ht="14.25" customHeight="1" x14ac:dyDescent="0.35">
      <c r="A260" s="52" t="str">
        <f>IF('Values-Valeurs'!A257="","",'Values-Valeurs'!A257)</f>
        <v/>
      </c>
      <c r="B260" s="49" t="e">
        <f>VLOOKUP(A260,Variables!$A:$D,2,FALSE)</f>
        <v>#N/A</v>
      </c>
      <c r="C260" s="59" t="e">
        <f>VLOOKUP(A260,Variables!$A:$D,4,FALSE)</f>
        <v>#N/A</v>
      </c>
      <c r="D260" s="15">
        <f>'Values-Valeurs'!B257</f>
        <v>0</v>
      </c>
      <c r="E260" s="15">
        <f>'Values-Valeurs'!C257</f>
        <v>0</v>
      </c>
      <c r="F260" s="15">
        <f>'Values-Valeurs'!D257</f>
        <v>0</v>
      </c>
      <c r="G260" s="15">
        <f>'Values-Valeurs'!E257</f>
        <v>0</v>
      </c>
      <c r="H260" s="12">
        <f t="shared" si="24"/>
        <v>0</v>
      </c>
      <c r="I260" s="12">
        <f t="shared" si="25"/>
        <v>0</v>
      </c>
      <c r="J260" s="13" t="e">
        <f t="shared" si="26"/>
        <v>#DIV/0!</v>
      </c>
      <c r="K260" s="13" t="e">
        <f t="shared" si="27"/>
        <v>#DIV/0!</v>
      </c>
      <c r="L260" s="14" t="e">
        <f>VLOOKUP(B260,'Tableau 6'!$A$2:$P$377,16,FALSE)</f>
        <v>#N/A</v>
      </c>
      <c r="M260" s="19" t="str">
        <f t="shared" si="28"/>
        <v/>
      </c>
      <c r="N260" s="19" t="str">
        <f t="shared" si="29"/>
        <v/>
      </c>
      <c r="O260" s="20" t="e">
        <f>HLOOKUP($Q$1,'Tableau 6'!$A$2:$P$377,B260,FALSE)</f>
        <v>#REF!</v>
      </c>
      <c r="P260" s="19" t="str">
        <f t="shared" si="30"/>
        <v/>
      </c>
      <c r="Q260" s="19" t="str">
        <f t="shared" si="31"/>
        <v/>
      </c>
    </row>
    <row r="261" spans="1:17" s="50" customFormat="1" ht="14.25" customHeight="1" x14ac:dyDescent="0.35">
      <c r="A261" s="52" t="str">
        <f>IF('Values-Valeurs'!A258="","",'Values-Valeurs'!A258)</f>
        <v/>
      </c>
      <c r="B261" s="49" t="e">
        <f>VLOOKUP(A261,Variables!$A:$D,2,FALSE)</f>
        <v>#N/A</v>
      </c>
      <c r="C261" s="59" t="e">
        <f>VLOOKUP(A261,Variables!$A:$D,4,FALSE)</f>
        <v>#N/A</v>
      </c>
      <c r="D261" s="15">
        <f>'Values-Valeurs'!B258</f>
        <v>0</v>
      </c>
      <c r="E261" s="15">
        <f>'Values-Valeurs'!C258</f>
        <v>0</v>
      </c>
      <c r="F261" s="15">
        <f>'Values-Valeurs'!D258</f>
        <v>0</v>
      </c>
      <c r="G261" s="15">
        <f>'Values-Valeurs'!E258</f>
        <v>0</v>
      </c>
      <c r="H261" s="12">
        <f t="shared" si="24"/>
        <v>0</v>
      </c>
      <c r="I261" s="12">
        <f t="shared" si="25"/>
        <v>0</v>
      </c>
      <c r="J261" s="13" t="e">
        <f t="shared" si="26"/>
        <v>#DIV/0!</v>
      </c>
      <c r="K261" s="13" t="e">
        <f t="shared" si="27"/>
        <v>#DIV/0!</v>
      </c>
      <c r="L261" s="14" t="e">
        <f>VLOOKUP(B261,'Tableau 6'!$A$2:$P$377,16,FALSE)</f>
        <v>#N/A</v>
      </c>
      <c r="M261" s="19" t="str">
        <f t="shared" si="28"/>
        <v/>
      </c>
      <c r="N261" s="19" t="str">
        <f t="shared" si="29"/>
        <v/>
      </c>
      <c r="O261" s="20" t="e">
        <f>HLOOKUP($Q$1,'Tableau 6'!$A$2:$P$377,B261,FALSE)</f>
        <v>#REF!</v>
      </c>
      <c r="P261" s="19" t="str">
        <f t="shared" si="30"/>
        <v/>
      </c>
      <c r="Q261" s="19" t="str">
        <f t="shared" si="31"/>
        <v/>
      </c>
    </row>
    <row r="262" spans="1:17" s="50" customFormat="1" ht="14.25" customHeight="1" x14ac:dyDescent="0.35">
      <c r="A262" s="52" t="str">
        <f>IF('Values-Valeurs'!A259="","",'Values-Valeurs'!A259)</f>
        <v/>
      </c>
      <c r="B262" s="49" t="e">
        <f>VLOOKUP(A262,Variables!$A:$D,2,FALSE)</f>
        <v>#N/A</v>
      </c>
      <c r="C262" s="59" t="e">
        <f>VLOOKUP(A262,Variables!$A:$D,4,FALSE)</f>
        <v>#N/A</v>
      </c>
      <c r="D262" s="15">
        <f>'Values-Valeurs'!B259</f>
        <v>0</v>
      </c>
      <c r="E262" s="15">
        <f>'Values-Valeurs'!C259</f>
        <v>0</v>
      </c>
      <c r="F262" s="15">
        <f>'Values-Valeurs'!D259</f>
        <v>0</v>
      </c>
      <c r="G262" s="15">
        <f>'Values-Valeurs'!E259</f>
        <v>0</v>
      </c>
      <c r="H262" s="12">
        <f t="shared" ref="H262:H325" si="32">D262+E262</f>
        <v>0</v>
      </c>
      <c r="I262" s="12">
        <f t="shared" ref="I262:I325" si="33">D262+E262+F262</f>
        <v>0</v>
      </c>
      <c r="J262" s="13" t="e">
        <f t="shared" ref="J262:J325" si="34">IF((COUNTA(D262)=0),0,(D262)/(D262+F262))</f>
        <v>#DIV/0!</v>
      </c>
      <c r="K262" s="13" t="e">
        <f t="shared" ref="K262:K325" si="35">IF((COUNTA(D262:E262)=0),0,(D262+E262)/(D262+E262+F262))</f>
        <v>#DIV/0!</v>
      </c>
      <c r="L262" s="14" t="e">
        <f>VLOOKUP(B262,'Tableau 6'!$A$2:$P$377,16,FALSE)</f>
        <v>#N/A</v>
      </c>
      <c r="M262" s="19" t="str">
        <f t="shared" ref="M262:M325" si="36">IF(I262=0,"",IF(L262="no data","",((IF(AND($H262&lt;=$I262,$H262&gt;=0),BINOMDIST($H262,$I262,L262/100,0),"")))))</f>
        <v/>
      </c>
      <c r="N262" s="19" t="str">
        <f t="shared" ref="N262:N325" si="37">IF(I262=0,"",(IF(AND(M262&lt;=0.05,K262*100&gt;L262),"Alert",IF(AND(M262&lt;=0.05,K262*100&lt;L262),"protective",""))))</f>
        <v/>
      </c>
      <c r="O262" s="20" t="e">
        <f>HLOOKUP($Q$1,'Tableau 6'!$A$2:$P$377,B262,FALSE)</f>
        <v>#REF!</v>
      </c>
      <c r="P262" s="19" t="str">
        <f t="shared" ref="P262:P325" si="38">IF(I262=0,"",IF(O262="no data","",(IF(AND($H262&lt;=$I262,$H262&gt;=0),BINOMDIST($H262,$I262,O262/100,0),""))))</f>
        <v/>
      </c>
      <c r="Q262" s="19" t="str">
        <f t="shared" ref="Q262:Q325" si="39">IF(I262=0,"",(IF(AND(P262&lt;=0.05,K262*100&gt;O262),"Alert",IF(AND(P262&lt;=0.05,K262*100&lt;O262),"protective",""))))</f>
        <v/>
      </c>
    </row>
    <row r="263" spans="1:17" s="50" customFormat="1" ht="14.25" customHeight="1" x14ac:dyDescent="0.35">
      <c r="A263" s="52" t="str">
        <f>IF('Values-Valeurs'!A260="","",'Values-Valeurs'!A260)</f>
        <v/>
      </c>
      <c r="B263" s="49" t="e">
        <f>VLOOKUP(A263,Variables!$A:$D,2,FALSE)</f>
        <v>#N/A</v>
      </c>
      <c r="C263" s="59" t="e">
        <f>VLOOKUP(A263,Variables!$A:$D,4,FALSE)</f>
        <v>#N/A</v>
      </c>
      <c r="D263" s="15">
        <f>'Values-Valeurs'!B260</f>
        <v>0</v>
      </c>
      <c r="E263" s="15">
        <f>'Values-Valeurs'!C260</f>
        <v>0</v>
      </c>
      <c r="F263" s="15">
        <f>'Values-Valeurs'!D260</f>
        <v>0</v>
      </c>
      <c r="G263" s="15">
        <f>'Values-Valeurs'!E260</f>
        <v>0</v>
      </c>
      <c r="H263" s="12">
        <f t="shared" si="32"/>
        <v>0</v>
      </c>
      <c r="I263" s="12">
        <f t="shared" si="33"/>
        <v>0</v>
      </c>
      <c r="J263" s="13" t="e">
        <f t="shared" si="34"/>
        <v>#DIV/0!</v>
      </c>
      <c r="K263" s="13" t="e">
        <f t="shared" si="35"/>
        <v>#DIV/0!</v>
      </c>
      <c r="L263" s="14" t="e">
        <f>VLOOKUP(B263,'Tableau 6'!$A$2:$P$377,16,FALSE)</f>
        <v>#N/A</v>
      </c>
      <c r="M263" s="19" t="str">
        <f t="shared" si="36"/>
        <v/>
      </c>
      <c r="N263" s="19" t="str">
        <f t="shared" si="37"/>
        <v/>
      </c>
      <c r="O263" s="20" t="e">
        <f>HLOOKUP($Q$1,'Tableau 6'!$A$2:$P$377,B263,FALSE)</f>
        <v>#REF!</v>
      </c>
      <c r="P263" s="19" t="str">
        <f t="shared" si="38"/>
        <v/>
      </c>
      <c r="Q263" s="19" t="str">
        <f t="shared" si="39"/>
        <v/>
      </c>
    </row>
    <row r="264" spans="1:17" s="50" customFormat="1" ht="14.25" customHeight="1" x14ac:dyDescent="0.35">
      <c r="A264" s="52" t="str">
        <f>IF('Values-Valeurs'!A261="","",'Values-Valeurs'!A261)</f>
        <v/>
      </c>
      <c r="B264" s="49" t="e">
        <f>VLOOKUP(A264,Variables!$A:$D,2,FALSE)</f>
        <v>#N/A</v>
      </c>
      <c r="C264" s="59" t="e">
        <f>VLOOKUP(A264,Variables!$A:$D,4,FALSE)</f>
        <v>#N/A</v>
      </c>
      <c r="D264" s="15">
        <f>'Values-Valeurs'!B261</f>
        <v>0</v>
      </c>
      <c r="E264" s="15">
        <f>'Values-Valeurs'!C261</f>
        <v>0</v>
      </c>
      <c r="F264" s="15">
        <f>'Values-Valeurs'!D261</f>
        <v>0</v>
      </c>
      <c r="G264" s="15">
        <f>'Values-Valeurs'!E261</f>
        <v>0</v>
      </c>
      <c r="H264" s="12">
        <f t="shared" si="32"/>
        <v>0</v>
      </c>
      <c r="I264" s="12">
        <f t="shared" si="33"/>
        <v>0</v>
      </c>
      <c r="J264" s="13" t="e">
        <f t="shared" si="34"/>
        <v>#DIV/0!</v>
      </c>
      <c r="K264" s="13" t="e">
        <f t="shared" si="35"/>
        <v>#DIV/0!</v>
      </c>
      <c r="L264" s="14" t="e">
        <f>VLOOKUP(B264,'Tableau 6'!$A$2:$P$377,16,FALSE)</f>
        <v>#N/A</v>
      </c>
      <c r="M264" s="19" t="str">
        <f t="shared" si="36"/>
        <v/>
      </c>
      <c r="N264" s="19" t="str">
        <f t="shared" si="37"/>
        <v/>
      </c>
      <c r="O264" s="20" t="e">
        <f>HLOOKUP($Q$1,'Tableau 6'!$A$2:$P$377,B264,FALSE)</f>
        <v>#REF!</v>
      </c>
      <c r="P264" s="19" t="str">
        <f t="shared" si="38"/>
        <v/>
      </c>
      <c r="Q264" s="19" t="str">
        <f t="shared" si="39"/>
        <v/>
      </c>
    </row>
    <row r="265" spans="1:17" s="50" customFormat="1" ht="14.25" customHeight="1" x14ac:dyDescent="0.35">
      <c r="A265" s="52" t="str">
        <f>IF('Values-Valeurs'!A262="","",'Values-Valeurs'!A262)</f>
        <v/>
      </c>
      <c r="B265" s="49" t="e">
        <f>VLOOKUP(A265,Variables!$A:$D,2,FALSE)</f>
        <v>#N/A</v>
      </c>
      <c r="C265" s="59" t="e">
        <f>VLOOKUP(A265,Variables!$A:$D,4,FALSE)</f>
        <v>#N/A</v>
      </c>
      <c r="D265" s="15">
        <f>'Values-Valeurs'!B262</f>
        <v>0</v>
      </c>
      <c r="E265" s="15">
        <f>'Values-Valeurs'!C262</f>
        <v>0</v>
      </c>
      <c r="F265" s="15">
        <f>'Values-Valeurs'!D262</f>
        <v>0</v>
      </c>
      <c r="G265" s="15">
        <f>'Values-Valeurs'!E262</f>
        <v>0</v>
      </c>
      <c r="H265" s="12">
        <f t="shared" si="32"/>
        <v>0</v>
      </c>
      <c r="I265" s="12">
        <f t="shared" si="33"/>
        <v>0</v>
      </c>
      <c r="J265" s="13" t="e">
        <f t="shared" si="34"/>
        <v>#DIV/0!</v>
      </c>
      <c r="K265" s="13" t="e">
        <f t="shared" si="35"/>
        <v>#DIV/0!</v>
      </c>
      <c r="L265" s="14" t="e">
        <f>VLOOKUP(B265,'Tableau 6'!$A$2:$P$377,16,FALSE)</f>
        <v>#N/A</v>
      </c>
      <c r="M265" s="19" t="str">
        <f t="shared" si="36"/>
        <v/>
      </c>
      <c r="N265" s="19" t="str">
        <f t="shared" si="37"/>
        <v/>
      </c>
      <c r="O265" s="20" t="e">
        <f>HLOOKUP($Q$1,'Tableau 6'!$A$2:$P$377,B265,FALSE)</f>
        <v>#REF!</v>
      </c>
      <c r="P265" s="19" t="str">
        <f t="shared" si="38"/>
        <v/>
      </c>
      <c r="Q265" s="19" t="str">
        <f t="shared" si="39"/>
        <v/>
      </c>
    </row>
    <row r="266" spans="1:17" s="50" customFormat="1" ht="14.25" customHeight="1" x14ac:dyDescent="0.35">
      <c r="A266" s="52" t="str">
        <f>IF('Values-Valeurs'!A263="","",'Values-Valeurs'!A263)</f>
        <v/>
      </c>
      <c r="B266" s="49" t="e">
        <f>VLOOKUP(A266,Variables!$A:$D,2,FALSE)</f>
        <v>#N/A</v>
      </c>
      <c r="C266" s="59" t="e">
        <f>VLOOKUP(A266,Variables!$A:$D,4,FALSE)</f>
        <v>#N/A</v>
      </c>
      <c r="D266" s="15">
        <f>'Values-Valeurs'!B263</f>
        <v>0</v>
      </c>
      <c r="E266" s="15">
        <f>'Values-Valeurs'!C263</f>
        <v>0</v>
      </c>
      <c r="F266" s="15">
        <f>'Values-Valeurs'!D263</f>
        <v>0</v>
      </c>
      <c r="G266" s="15">
        <f>'Values-Valeurs'!E263</f>
        <v>0</v>
      </c>
      <c r="H266" s="12">
        <f t="shared" si="32"/>
        <v>0</v>
      </c>
      <c r="I266" s="12">
        <f t="shared" si="33"/>
        <v>0</v>
      </c>
      <c r="J266" s="13" t="e">
        <f t="shared" si="34"/>
        <v>#DIV/0!</v>
      </c>
      <c r="K266" s="13" t="e">
        <f t="shared" si="35"/>
        <v>#DIV/0!</v>
      </c>
      <c r="L266" s="14" t="e">
        <f>VLOOKUP(B266,'Tableau 6'!$A$2:$P$377,16,FALSE)</f>
        <v>#N/A</v>
      </c>
      <c r="M266" s="19" t="str">
        <f t="shared" si="36"/>
        <v/>
      </c>
      <c r="N266" s="19" t="str">
        <f t="shared" si="37"/>
        <v/>
      </c>
      <c r="O266" s="20" t="e">
        <f>HLOOKUP($Q$1,'Tableau 6'!$A$2:$P$377,B266,FALSE)</f>
        <v>#REF!</v>
      </c>
      <c r="P266" s="19" t="str">
        <f t="shared" si="38"/>
        <v/>
      </c>
      <c r="Q266" s="19" t="str">
        <f t="shared" si="39"/>
        <v/>
      </c>
    </row>
    <row r="267" spans="1:17" s="50" customFormat="1" ht="14.25" customHeight="1" x14ac:dyDescent="0.35">
      <c r="A267" s="52" t="str">
        <f>IF('Values-Valeurs'!A264="","",'Values-Valeurs'!A264)</f>
        <v/>
      </c>
      <c r="B267" s="49" t="e">
        <f>VLOOKUP(A267,Variables!$A:$D,2,FALSE)</f>
        <v>#N/A</v>
      </c>
      <c r="C267" s="59" t="e">
        <f>VLOOKUP(A267,Variables!$A:$D,4,FALSE)</f>
        <v>#N/A</v>
      </c>
      <c r="D267" s="15">
        <f>'Values-Valeurs'!B264</f>
        <v>0</v>
      </c>
      <c r="E267" s="15">
        <f>'Values-Valeurs'!C264</f>
        <v>0</v>
      </c>
      <c r="F267" s="15">
        <f>'Values-Valeurs'!D264</f>
        <v>0</v>
      </c>
      <c r="G267" s="15">
        <f>'Values-Valeurs'!E264</f>
        <v>0</v>
      </c>
      <c r="H267" s="12">
        <f t="shared" si="32"/>
        <v>0</v>
      </c>
      <c r="I267" s="12">
        <f t="shared" si="33"/>
        <v>0</v>
      </c>
      <c r="J267" s="13" t="e">
        <f t="shared" si="34"/>
        <v>#DIV/0!</v>
      </c>
      <c r="K267" s="13" t="e">
        <f t="shared" si="35"/>
        <v>#DIV/0!</v>
      </c>
      <c r="L267" s="14" t="e">
        <f>VLOOKUP(B267,'Tableau 6'!$A$2:$P$377,16,FALSE)</f>
        <v>#N/A</v>
      </c>
      <c r="M267" s="19" t="str">
        <f t="shared" si="36"/>
        <v/>
      </c>
      <c r="N267" s="19" t="str">
        <f t="shared" si="37"/>
        <v/>
      </c>
      <c r="O267" s="20" t="e">
        <f>HLOOKUP($Q$1,'Tableau 6'!$A$2:$P$377,B267,FALSE)</f>
        <v>#REF!</v>
      </c>
      <c r="P267" s="19" t="str">
        <f t="shared" si="38"/>
        <v/>
      </c>
      <c r="Q267" s="19" t="str">
        <f t="shared" si="39"/>
        <v/>
      </c>
    </row>
    <row r="268" spans="1:17" s="50" customFormat="1" ht="14.25" customHeight="1" x14ac:dyDescent="0.35">
      <c r="A268" s="52" t="str">
        <f>IF('Values-Valeurs'!A265="","",'Values-Valeurs'!A265)</f>
        <v/>
      </c>
      <c r="B268" s="49" t="e">
        <f>VLOOKUP(A268,Variables!$A:$D,2,FALSE)</f>
        <v>#N/A</v>
      </c>
      <c r="C268" s="59" t="e">
        <f>VLOOKUP(A268,Variables!$A:$D,4,FALSE)</f>
        <v>#N/A</v>
      </c>
      <c r="D268" s="15">
        <f>'Values-Valeurs'!B265</f>
        <v>0</v>
      </c>
      <c r="E268" s="15">
        <f>'Values-Valeurs'!C265</f>
        <v>0</v>
      </c>
      <c r="F268" s="15">
        <f>'Values-Valeurs'!D265</f>
        <v>0</v>
      </c>
      <c r="G268" s="15">
        <f>'Values-Valeurs'!E265</f>
        <v>0</v>
      </c>
      <c r="H268" s="12">
        <f t="shared" si="32"/>
        <v>0</v>
      </c>
      <c r="I268" s="12">
        <f t="shared" si="33"/>
        <v>0</v>
      </c>
      <c r="J268" s="13" t="e">
        <f t="shared" si="34"/>
        <v>#DIV/0!</v>
      </c>
      <c r="K268" s="13" t="e">
        <f t="shared" si="35"/>
        <v>#DIV/0!</v>
      </c>
      <c r="L268" s="14" t="e">
        <f>VLOOKUP(B268,'Tableau 6'!$A$2:$P$377,16,FALSE)</f>
        <v>#N/A</v>
      </c>
      <c r="M268" s="19" t="str">
        <f t="shared" si="36"/>
        <v/>
      </c>
      <c r="N268" s="19" t="str">
        <f t="shared" si="37"/>
        <v/>
      </c>
      <c r="O268" s="20" t="e">
        <f>HLOOKUP($Q$1,'Tableau 6'!$A$2:$P$377,B268,FALSE)</f>
        <v>#REF!</v>
      </c>
      <c r="P268" s="19" t="str">
        <f t="shared" si="38"/>
        <v/>
      </c>
      <c r="Q268" s="19" t="str">
        <f t="shared" si="39"/>
        <v/>
      </c>
    </row>
    <row r="269" spans="1:17" s="50" customFormat="1" ht="14.25" customHeight="1" x14ac:dyDescent="0.35">
      <c r="A269" s="52" t="str">
        <f>IF('Values-Valeurs'!A266="","",'Values-Valeurs'!A266)</f>
        <v/>
      </c>
      <c r="B269" s="49" t="e">
        <f>VLOOKUP(A269,Variables!$A:$D,2,FALSE)</f>
        <v>#N/A</v>
      </c>
      <c r="C269" s="59" t="e">
        <f>VLOOKUP(A269,Variables!$A:$D,4,FALSE)</f>
        <v>#N/A</v>
      </c>
      <c r="D269" s="15">
        <f>'Values-Valeurs'!B266</f>
        <v>0</v>
      </c>
      <c r="E269" s="15">
        <f>'Values-Valeurs'!C266</f>
        <v>0</v>
      </c>
      <c r="F269" s="15">
        <f>'Values-Valeurs'!D266</f>
        <v>0</v>
      </c>
      <c r="G269" s="15">
        <f>'Values-Valeurs'!E266</f>
        <v>0</v>
      </c>
      <c r="H269" s="12">
        <f t="shared" si="32"/>
        <v>0</v>
      </c>
      <c r="I269" s="12">
        <f t="shared" si="33"/>
        <v>0</v>
      </c>
      <c r="J269" s="13" t="e">
        <f t="shared" si="34"/>
        <v>#DIV/0!</v>
      </c>
      <c r="K269" s="13" t="e">
        <f t="shared" si="35"/>
        <v>#DIV/0!</v>
      </c>
      <c r="L269" s="14" t="e">
        <f>VLOOKUP(B269,'Tableau 6'!$A$2:$P$377,16,FALSE)</f>
        <v>#N/A</v>
      </c>
      <c r="M269" s="19" t="str">
        <f t="shared" si="36"/>
        <v/>
      </c>
      <c r="N269" s="19" t="str">
        <f t="shared" si="37"/>
        <v/>
      </c>
      <c r="O269" s="20" t="e">
        <f>HLOOKUP($Q$1,'Tableau 6'!$A$2:$P$377,B269,FALSE)</f>
        <v>#REF!</v>
      </c>
      <c r="P269" s="19" t="str">
        <f t="shared" si="38"/>
        <v/>
      </c>
      <c r="Q269" s="19" t="str">
        <f t="shared" si="39"/>
        <v/>
      </c>
    </row>
    <row r="270" spans="1:17" s="50" customFormat="1" ht="14.25" customHeight="1" x14ac:dyDescent="0.35">
      <c r="A270" s="52" t="str">
        <f>IF('Values-Valeurs'!A267="","",'Values-Valeurs'!A267)</f>
        <v/>
      </c>
      <c r="B270" s="49" t="e">
        <f>VLOOKUP(A270,Variables!$A:$D,2,FALSE)</f>
        <v>#N/A</v>
      </c>
      <c r="C270" s="59" t="e">
        <f>VLOOKUP(A270,Variables!$A:$D,4,FALSE)</f>
        <v>#N/A</v>
      </c>
      <c r="D270" s="15">
        <f>'Values-Valeurs'!B267</f>
        <v>0</v>
      </c>
      <c r="E270" s="15">
        <f>'Values-Valeurs'!C267</f>
        <v>0</v>
      </c>
      <c r="F270" s="15">
        <f>'Values-Valeurs'!D267</f>
        <v>0</v>
      </c>
      <c r="G270" s="15">
        <f>'Values-Valeurs'!E267</f>
        <v>0</v>
      </c>
      <c r="H270" s="12">
        <f t="shared" si="32"/>
        <v>0</v>
      </c>
      <c r="I270" s="12">
        <f t="shared" si="33"/>
        <v>0</v>
      </c>
      <c r="J270" s="13" t="e">
        <f t="shared" si="34"/>
        <v>#DIV/0!</v>
      </c>
      <c r="K270" s="13" t="e">
        <f t="shared" si="35"/>
        <v>#DIV/0!</v>
      </c>
      <c r="L270" s="14" t="e">
        <f>VLOOKUP(B270,'Tableau 6'!$A$2:$P$377,16,FALSE)</f>
        <v>#N/A</v>
      </c>
      <c r="M270" s="19" t="str">
        <f t="shared" si="36"/>
        <v/>
      </c>
      <c r="N270" s="19" t="str">
        <f t="shared" si="37"/>
        <v/>
      </c>
      <c r="O270" s="20" t="e">
        <f>HLOOKUP($Q$1,'Tableau 6'!$A$2:$P$377,B270,FALSE)</f>
        <v>#REF!</v>
      </c>
      <c r="P270" s="19" t="str">
        <f t="shared" si="38"/>
        <v/>
      </c>
      <c r="Q270" s="19" t="str">
        <f t="shared" si="39"/>
        <v/>
      </c>
    </row>
    <row r="271" spans="1:17" s="50" customFormat="1" ht="14.25" customHeight="1" x14ac:dyDescent="0.35">
      <c r="A271" s="52" t="str">
        <f>IF('Values-Valeurs'!A268="","",'Values-Valeurs'!A268)</f>
        <v/>
      </c>
      <c r="B271" s="49" t="e">
        <f>VLOOKUP(A271,Variables!$A:$D,2,FALSE)</f>
        <v>#N/A</v>
      </c>
      <c r="C271" s="59" t="e">
        <f>VLOOKUP(A271,Variables!$A:$D,4,FALSE)</f>
        <v>#N/A</v>
      </c>
      <c r="D271" s="15">
        <f>'Values-Valeurs'!B268</f>
        <v>0</v>
      </c>
      <c r="E271" s="15">
        <f>'Values-Valeurs'!C268</f>
        <v>0</v>
      </c>
      <c r="F271" s="15">
        <f>'Values-Valeurs'!D268</f>
        <v>0</v>
      </c>
      <c r="G271" s="15">
        <f>'Values-Valeurs'!E268</f>
        <v>0</v>
      </c>
      <c r="H271" s="12">
        <f t="shared" si="32"/>
        <v>0</v>
      </c>
      <c r="I271" s="12">
        <f t="shared" si="33"/>
        <v>0</v>
      </c>
      <c r="J271" s="13" t="e">
        <f t="shared" si="34"/>
        <v>#DIV/0!</v>
      </c>
      <c r="K271" s="13" t="e">
        <f t="shared" si="35"/>
        <v>#DIV/0!</v>
      </c>
      <c r="L271" s="14" t="e">
        <f>VLOOKUP(B271,'Tableau 6'!$A$2:$P$377,16,FALSE)</f>
        <v>#N/A</v>
      </c>
      <c r="M271" s="19" t="str">
        <f t="shared" si="36"/>
        <v/>
      </c>
      <c r="N271" s="19" t="str">
        <f t="shared" si="37"/>
        <v/>
      </c>
      <c r="O271" s="20" t="e">
        <f>HLOOKUP($Q$1,'Tableau 6'!$A$2:$P$377,B271,FALSE)</f>
        <v>#REF!</v>
      </c>
      <c r="P271" s="19" t="str">
        <f t="shared" si="38"/>
        <v/>
      </c>
      <c r="Q271" s="19" t="str">
        <f t="shared" si="39"/>
        <v/>
      </c>
    </row>
    <row r="272" spans="1:17" s="50" customFormat="1" ht="14.25" customHeight="1" x14ac:dyDescent="0.35">
      <c r="A272" s="52" t="str">
        <f>IF('Values-Valeurs'!A269="","",'Values-Valeurs'!A269)</f>
        <v/>
      </c>
      <c r="B272" s="49" t="e">
        <f>VLOOKUP(A272,Variables!$A:$D,2,FALSE)</f>
        <v>#N/A</v>
      </c>
      <c r="C272" s="59" t="e">
        <f>VLOOKUP(A272,Variables!$A:$D,4,FALSE)</f>
        <v>#N/A</v>
      </c>
      <c r="D272" s="15">
        <f>'Values-Valeurs'!B269</f>
        <v>0</v>
      </c>
      <c r="E272" s="15">
        <f>'Values-Valeurs'!C269</f>
        <v>0</v>
      </c>
      <c r="F272" s="15">
        <f>'Values-Valeurs'!D269</f>
        <v>0</v>
      </c>
      <c r="G272" s="15">
        <f>'Values-Valeurs'!E269</f>
        <v>0</v>
      </c>
      <c r="H272" s="12">
        <f t="shared" si="32"/>
        <v>0</v>
      </c>
      <c r="I272" s="12">
        <f t="shared" si="33"/>
        <v>0</v>
      </c>
      <c r="J272" s="13" t="e">
        <f t="shared" si="34"/>
        <v>#DIV/0!</v>
      </c>
      <c r="K272" s="13" t="e">
        <f t="shared" si="35"/>
        <v>#DIV/0!</v>
      </c>
      <c r="L272" s="14" t="e">
        <f>VLOOKUP(B272,'Tableau 6'!$A$2:$P$377,16,FALSE)</f>
        <v>#N/A</v>
      </c>
      <c r="M272" s="19" t="str">
        <f t="shared" si="36"/>
        <v/>
      </c>
      <c r="N272" s="19" t="str">
        <f t="shared" si="37"/>
        <v/>
      </c>
      <c r="O272" s="20" t="e">
        <f>HLOOKUP($Q$1,'Tableau 6'!$A$2:$P$377,B272,FALSE)</f>
        <v>#REF!</v>
      </c>
      <c r="P272" s="19" t="str">
        <f t="shared" si="38"/>
        <v/>
      </c>
      <c r="Q272" s="19" t="str">
        <f t="shared" si="39"/>
        <v/>
      </c>
    </row>
    <row r="273" spans="1:17" s="50" customFormat="1" ht="14.25" customHeight="1" x14ac:dyDescent="0.35">
      <c r="A273" s="52" t="str">
        <f>IF('Values-Valeurs'!A270="","",'Values-Valeurs'!A270)</f>
        <v/>
      </c>
      <c r="B273" s="49" t="e">
        <f>VLOOKUP(A273,Variables!$A:$D,2,FALSE)</f>
        <v>#N/A</v>
      </c>
      <c r="C273" s="59" t="e">
        <f>VLOOKUP(A273,Variables!$A:$D,4,FALSE)</f>
        <v>#N/A</v>
      </c>
      <c r="D273" s="15">
        <f>'Values-Valeurs'!B270</f>
        <v>0</v>
      </c>
      <c r="E273" s="15">
        <f>'Values-Valeurs'!C270</f>
        <v>0</v>
      </c>
      <c r="F273" s="15">
        <f>'Values-Valeurs'!D270</f>
        <v>0</v>
      </c>
      <c r="G273" s="15">
        <f>'Values-Valeurs'!E270</f>
        <v>0</v>
      </c>
      <c r="H273" s="12">
        <f t="shared" si="32"/>
        <v>0</v>
      </c>
      <c r="I273" s="12">
        <f t="shared" si="33"/>
        <v>0</v>
      </c>
      <c r="J273" s="13" t="e">
        <f t="shared" si="34"/>
        <v>#DIV/0!</v>
      </c>
      <c r="K273" s="13" t="e">
        <f t="shared" si="35"/>
        <v>#DIV/0!</v>
      </c>
      <c r="L273" s="14" t="e">
        <f>VLOOKUP(B273,'Tableau 6'!$A$2:$P$377,16,FALSE)</f>
        <v>#N/A</v>
      </c>
      <c r="M273" s="19" t="str">
        <f t="shared" si="36"/>
        <v/>
      </c>
      <c r="N273" s="19" t="str">
        <f t="shared" si="37"/>
        <v/>
      </c>
      <c r="O273" s="20" t="e">
        <f>HLOOKUP($Q$1,'Tableau 6'!$A$2:$P$377,B273,FALSE)</f>
        <v>#REF!</v>
      </c>
      <c r="P273" s="19" t="str">
        <f t="shared" si="38"/>
        <v/>
      </c>
      <c r="Q273" s="19" t="str">
        <f t="shared" si="39"/>
        <v/>
      </c>
    </row>
    <row r="274" spans="1:17" s="50" customFormat="1" ht="14.25" customHeight="1" x14ac:dyDescent="0.35">
      <c r="A274" s="52" t="str">
        <f>IF('Values-Valeurs'!A271="","",'Values-Valeurs'!A271)</f>
        <v/>
      </c>
      <c r="B274" s="49" t="e">
        <f>VLOOKUP(A274,Variables!$A:$D,2,FALSE)</f>
        <v>#N/A</v>
      </c>
      <c r="C274" s="59" t="e">
        <f>VLOOKUP(A274,Variables!$A:$D,4,FALSE)</f>
        <v>#N/A</v>
      </c>
      <c r="D274" s="15">
        <f>'Values-Valeurs'!B271</f>
        <v>0</v>
      </c>
      <c r="E274" s="15">
        <f>'Values-Valeurs'!C271</f>
        <v>0</v>
      </c>
      <c r="F274" s="15">
        <f>'Values-Valeurs'!D271</f>
        <v>0</v>
      </c>
      <c r="G274" s="15">
        <f>'Values-Valeurs'!E271</f>
        <v>0</v>
      </c>
      <c r="H274" s="12">
        <f t="shared" si="32"/>
        <v>0</v>
      </c>
      <c r="I274" s="12">
        <f t="shared" si="33"/>
        <v>0</v>
      </c>
      <c r="J274" s="13" t="e">
        <f t="shared" si="34"/>
        <v>#DIV/0!</v>
      </c>
      <c r="K274" s="13" t="e">
        <f t="shared" si="35"/>
        <v>#DIV/0!</v>
      </c>
      <c r="L274" s="14" t="e">
        <f>VLOOKUP(B274,'Tableau 6'!$A$2:$P$377,16,FALSE)</f>
        <v>#N/A</v>
      </c>
      <c r="M274" s="19" t="str">
        <f t="shared" si="36"/>
        <v/>
      </c>
      <c r="N274" s="19" t="str">
        <f t="shared" si="37"/>
        <v/>
      </c>
      <c r="O274" s="20" t="e">
        <f>HLOOKUP($Q$1,'Tableau 6'!$A$2:$P$377,B274,FALSE)</f>
        <v>#REF!</v>
      </c>
      <c r="P274" s="19" t="str">
        <f t="shared" si="38"/>
        <v/>
      </c>
      <c r="Q274" s="19" t="str">
        <f t="shared" si="39"/>
        <v/>
      </c>
    </row>
    <row r="275" spans="1:17" s="50" customFormat="1" ht="14.25" customHeight="1" x14ac:dyDescent="0.35">
      <c r="A275" s="52" t="str">
        <f>IF('Values-Valeurs'!A272="","",'Values-Valeurs'!A272)</f>
        <v/>
      </c>
      <c r="B275" s="49" t="e">
        <f>VLOOKUP(A275,Variables!$A:$D,2,FALSE)</f>
        <v>#N/A</v>
      </c>
      <c r="C275" s="59" t="e">
        <f>VLOOKUP(A275,Variables!$A:$D,4,FALSE)</f>
        <v>#N/A</v>
      </c>
      <c r="D275" s="15">
        <f>'Values-Valeurs'!B272</f>
        <v>0</v>
      </c>
      <c r="E275" s="15">
        <f>'Values-Valeurs'!C272</f>
        <v>0</v>
      </c>
      <c r="F275" s="15">
        <f>'Values-Valeurs'!D272</f>
        <v>0</v>
      </c>
      <c r="G275" s="15">
        <f>'Values-Valeurs'!E272</f>
        <v>0</v>
      </c>
      <c r="H275" s="12">
        <f t="shared" si="32"/>
        <v>0</v>
      </c>
      <c r="I275" s="12">
        <f t="shared" si="33"/>
        <v>0</v>
      </c>
      <c r="J275" s="13" t="e">
        <f t="shared" si="34"/>
        <v>#DIV/0!</v>
      </c>
      <c r="K275" s="13" t="e">
        <f t="shared" si="35"/>
        <v>#DIV/0!</v>
      </c>
      <c r="L275" s="14" t="e">
        <f>VLOOKUP(B275,'Tableau 6'!$A$2:$P$377,16,FALSE)</f>
        <v>#N/A</v>
      </c>
      <c r="M275" s="19" t="str">
        <f t="shared" si="36"/>
        <v/>
      </c>
      <c r="N275" s="19" t="str">
        <f t="shared" si="37"/>
        <v/>
      </c>
      <c r="O275" s="20" t="e">
        <f>HLOOKUP($Q$1,'Tableau 6'!$A$2:$P$377,B275,FALSE)</f>
        <v>#REF!</v>
      </c>
      <c r="P275" s="19" t="str">
        <f t="shared" si="38"/>
        <v/>
      </c>
      <c r="Q275" s="19" t="str">
        <f t="shared" si="39"/>
        <v/>
      </c>
    </row>
    <row r="276" spans="1:17" s="50" customFormat="1" ht="14.25" customHeight="1" x14ac:dyDescent="0.35">
      <c r="A276" s="52" t="str">
        <f>IF('Values-Valeurs'!A273="","",'Values-Valeurs'!A273)</f>
        <v/>
      </c>
      <c r="B276" s="49" t="e">
        <f>VLOOKUP(A276,Variables!$A:$D,2,FALSE)</f>
        <v>#N/A</v>
      </c>
      <c r="C276" s="59" t="e">
        <f>VLOOKUP(A276,Variables!$A:$D,4,FALSE)</f>
        <v>#N/A</v>
      </c>
      <c r="D276" s="15">
        <f>'Values-Valeurs'!B273</f>
        <v>0</v>
      </c>
      <c r="E276" s="15">
        <f>'Values-Valeurs'!C273</f>
        <v>0</v>
      </c>
      <c r="F276" s="15">
        <f>'Values-Valeurs'!D273</f>
        <v>0</v>
      </c>
      <c r="G276" s="15">
        <f>'Values-Valeurs'!E273</f>
        <v>0</v>
      </c>
      <c r="H276" s="12">
        <f t="shared" si="32"/>
        <v>0</v>
      </c>
      <c r="I276" s="12">
        <f t="shared" si="33"/>
        <v>0</v>
      </c>
      <c r="J276" s="13" t="e">
        <f t="shared" si="34"/>
        <v>#DIV/0!</v>
      </c>
      <c r="K276" s="13" t="e">
        <f t="shared" si="35"/>
        <v>#DIV/0!</v>
      </c>
      <c r="L276" s="14" t="e">
        <f>VLOOKUP(B276,'Tableau 6'!$A$2:$P$377,16,FALSE)</f>
        <v>#N/A</v>
      </c>
      <c r="M276" s="19" t="str">
        <f t="shared" si="36"/>
        <v/>
      </c>
      <c r="N276" s="19" t="str">
        <f t="shared" si="37"/>
        <v/>
      </c>
      <c r="O276" s="20" t="e">
        <f>HLOOKUP($Q$1,'Tableau 6'!$A$2:$P$377,B276,FALSE)</f>
        <v>#REF!</v>
      </c>
      <c r="P276" s="19" t="str">
        <f t="shared" si="38"/>
        <v/>
      </c>
      <c r="Q276" s="19" t="str">
        <f t="shared" si="39"/>
        <v/>
      </c>
    </row>
    <row r="277" spans="1:17" s="50" customFormat="1" ht="14.25" customHeight="1" x14ac:dyDescent="0.35">
      <c r="A277" s="52" t="str">
        <f>IF('Values-Valeurs'!A274="","",'Values-Valeurs'!A274)</f>
        <v/>
      </c>
      <c r="B277" s="49" t="e">
        <f>VLOOKUP(A277,Variables!$A:$D,2,FALSE)</f>
        <v>#N/A</v>
      </c>
      <c r="C277" s="59" t="e">
        <f>VLOOKUP(A277,Variables!$A:$D,4,FALSE)</f>
        <v>#N/A</v>
      </c>
      <c r="D277" s="15">
        <f>'Values-Valeurs'!B274</f>
        <v>0</v>
      </c>
      <c r="E277" s="15">
        <f>'Values-Valeurs'!C274</f>
        <v>0</v>
      </c>
      <c r="F277" s="15">
        <f>'Values-Valeurs'!D274</f>
        <v>0</v>
      </c>
      <c r="G277" s="15">
        <f>'Values-Valeurs'!E274</f>
        <v>0</v>
      </c>
      <c r="H277" s="12">
        <f t="shared" si="32"/>
        <v>0</v>
      </c>
      <c r="I277" s="12">
        <f t="shared" si="33"/>
        <v>0</v>
      </c>
      <c r="J277" s="13" t="e">
        <f t="shared" si="34"/>
        <v>#DIV/0!</v>
      </c>
      <c r="K277" s="13" t="e">
        <f t="shared" si="35"/>
        <v>#DIV/0!</v>
      </c>
      <c r="L277" s="14" t="e">
        <f>VLOOKUP(B277,'Tableau 6'!$A$2:$P$377,16,FALSE)</f>
        <v>#N/A</v>
      </c>
      <c r="M277" s="19" t="str">
        <f t="shared" si="36"/>
        <v/>
      </c>
      <c r="N277" s="19" t="str">
        <f t="shared" si="37"/>
        <v/>
      </c>
      <c r="O277" s="20" t="e">
        <f>HLOOKUP($Q$1,'Tableau 6'!$A$2:$P$377,B277,FALSE)</f>
        <v>#REF!</v>
      </c>
      <c r="P277" s="19" t="str">
        <f t="shared" si="38"/>
        <v/>
      </c>
      <c r="Q277" s="19" t="str">
        <f t="shared" si="39"/>
        <v/>
      </c>
    </row>
    <row r="278" spans="1:17" s="50" customFormat="1" ht="14.25" customHeight="1" x14ac:dyDescent="0.35">
      <c r="A278" s="52" t="str">
        <f>IF('Values-Valeurs'!A275="","",'Values-Valeurs'!A275)</f>
        <v/>
      </c>
      <c r="B278" s="49" t="e">
        <f>VLOOKUP(A278,Variables!$A:$D,2,FALSE)</f>
        <v>#N/A</v>
      </c>
      <c r="C278" s="59" t="e">
        <f>VLOOKUP(A278,Variables!$A:$D,4,FALSE)</f>
        <v>#N/A</v>
      </c>
      <c r="D278" s="15">
        <f>'Values-Valeurs'!B275</f>
        <v>0</v>
      </c>
      <c r="E278" s="15">
        <f>'Values-Valeurs'!C275</f>
        <v>0</v>
      </c>
      <c r="F278" s="15">
        <f>'Values-Valeurs'!D275</f>
        <v>0</v>
      </c>
      <c r="G278" s="15">
        <f>'Values-Valeurs'!E275</f>
        <v>0</v>
      </c>
      <c r="H278" s="12">
        <f t="shared" si="32"/>
        <v>0</v>
      </c>
      <c r="I278" s="12">
        <f t="shared" si="33"/>
        <v>0</v>
      </c>
      <c r="J278" s="13" t="e">
        <f t="shared" si="34"/>
        <v>#DIV/0!</v>
      </c>
      <c r="K278" s="13" t="e">
        <f t="shared" si="35"/>
        <v>#DIV/0!</v>
      </c>
      <c r="L278" s="14" t="e">
        <f>VLOOKUP(B278,'Tableau 6'!$A$2:$P$377,16,FALSE)</f>
        <v>#N/A</v>
      </c>
      <c r="M278" s="19" t="str">
        <f t="shared" si="36"/>
        <v/>
      </c>
      <c r="N278" s="19" t="str">
        <f t="shared" si="37"/>
        <v/>
      </c>
      <c r="O278" s="20" t="e">
        <f>HLOOKUP($Q$1,'Tableau 6'!$A$2:$P$377,B278,FALSE)</f>
        <v>#REF!</v>
      </c>
      <c r="P278" s="19" t="str">
        <f t="shared" si="38"/>
        <v/>
      </c>
      <c r="Q278" s="19" t="str">
        <f t="shared" si="39"/>
        <v/>
      </c>
    </row>
    <row r="279" spans="1:17" s="50" customFormat="1" ht="14.25" customHeight="1" x14ac:dyDescent="0.35">
      <c r="A279" s="52" t="str">
        <f>IF('Values-Valeurs'!A276="","",'Values-Valeurs'!A276)</f>
        <v/>
      </c>
      <c r="B279" s="49" t="e">
        <f>VLOOKUP(A279,Variables!$A:$D,2,FALSE)</f>
        <v>#N/A</v>
      </c>
      <c r="C279" s="59" t="e">
        <f>VLOOKUP(A279,Variables!$A:$D,4,FALSE)</f>
        <v>#N/A</v>
      </c>
      <c r="D279" s="15">
        <f>'Values-Valeurs'!B276</f>
        <v>0</v>
      </c>
      <c r="E279" s="15">
        <f>'Values-Valeurs'!C276</f>
        <v>0</v>
      </c>
      <c r="F279" s="15">
        <f>'Values-Valeurs'!D276</f>
        <v>0</v>
      </c>
      <c r="G279" s="15">
        <f>'Values-Valeurs'!E276</f>
        <v>0</v>
      </c>
      <c r="H279" s="12">
        <f t="shared" si="32"/>
        <v>0</v>
      </c>
      <c r="I279" s="12">
        <f t="shared" si="33"/>
        <v>0</v>
      </c>
      <c r="J279" s="13" t="e">
        <f t="shared" si="34"/>
        <v>#DIV/0!</v>
      </c>
      <c r="K279" s="13" t="e">
        <f t="shared" si="35"/>
        <v>#DIV/0!</v>
      </c>
      <c r="L279" s="14" t="e">
        <f>VLOOKUP(B279,'Tableau 6'!$A$2:$P$377,16,FALSE)</f>
        <v>#N/A</v>
      </c>
      <c r="M279" s="19" t="str">
        <f t="shared" si="36"/>
        <v/>
      </c>
      <c r="N279" s="19" t="str">
        <f t="shared" si="37"/>
        <v/>
      </c>
      <c r="O279" s="20" t="e">
        <f>HLOOKUP($Q$1,'Tableau 6'!$A$2:$P$377,B279,FALSE)</f>
        <v>#REF!</v>
      </c>
      <c r="P279" s="19" t="str">
        <f t="shared" si="38"/>
        <v/>
      </c>
      <c r="Q279" s="19" t="str">
        <f t="shared" si="39"/>
        <v/>
      </c>
    </row>
    <row r="280" spans="1:17" s="50" customFormat="1" ht="14.25" customHeight="1" x14ac:dyDescent="0.35">
      <c r="A280" s="52" t="str">
        <f>IF('Values-Valeurs'!A277="","",'Values-Valeurs'!A277)</f>
        <v/>
      </c>
      <c r="B280" s="49" t="e">
        <f>VLOOKUP(A280,Variables!$A:$D,2,FALSE)</f>
        <v>#N/A</v>
      </c>
      <c r="C280" s="59" t="e">
        <f>VLOOKUP(A280,Variables!$A:$D,4,FALSE)</f>
        <v>#N/A</v>
      </c>
      <c r="D280" s="15">
        <f>'Values-Valeurs'!B277</f>
        <v>0</v>
      </c>
      <c r="E280" s="15">
        <f>'Values-Valeurs'!C277</f>
        <v>0</v>
      </c>
      <c r="F280" s="15">
        <f>'Values-Valeurs'!D277</f>
        <v>0</v>
      </c>
      <c r="G280" s="15">
        <f>'Values-Valeurs'!E277</f>
        <v>0</v>
      </c>
      <c r="H280" s="12">
        <f t="shared" si="32"/>
        <v>0</v>
      </c>
      <c r="I280" s="12">
        <f t="shared" si="33"/>
        <v>0</v>
      </c>
      <c r="J280" s="13" t="e">
        <f t="shared" si="34"/>
        <v>#DIV/0!</v>
      </c>
      <c r="K280" s="13" t="e">
        <f t="shared" si="35"/>
        <v>#DIV/0!</v>
      </c>
      <c r="L280" s="14" t="e">
        <f>VLOOKUP(B280,'Tableau 6'!$A$2:$P$377,16,FALSE)</f>
        <v>#N/A</v>
      </c>
      <c r="M280" s="19" t="str">
        <f t="shared" si="36"/>
        <v/>
      </c>
      <c r="N280" s="19" t="str">
        <f t="shared" si="37"/>
        <v/>
      </c>
      <c r="O280" s="20" t="e">
        <f>HLOOKUP($Q$1,'Tableau 6'!$A$2:$P$377,B280,FALSE)</f>
        <v>#REF!</v>
      </c>
      <c r="P280" s="19" t="str">
        <f t="shared" si="38"/>
        <v/>
      </c>
      <c r="Q280" s="19" t="str">
        <f t="shared" si="39"/>
        <v/>
      </c>
    </row>
    <row r="281" spans="1:17" s="50" customFormat="1" ht="14.25" customHeight="1" x14ac:dyDescent="0.35">
      <c r="A281" s="52" t="str">
        <f>IF('Values-Valeurs'!A278="","",'Values-Valeurs'!A278)</f>
        <v/>
      </c>
      <c r="B281" s="49" t="e">
        <f>VLOOKUP(A281,Variables!$A:$D,2,FALSE)</f>
        <v>#N/A</v>
      </c>
      <c r="C281" s="59" t="e">
        <f>VLOOKUP(A281,Variables!$A:$D,4,FALSE)</f>
        <v>#N/A</v>
      </c>
      <c r="D281" s="15">
        <f>'Values-Valeurs'!B278</f>
        <v>0</v>
      </c>
      <c r="E281" s="15">
        <f>'Values-Valeurs'!C278</f>
        <v>0</v>
      </c>
      <c r="F281" s="15">
        <f>'Values-Valeurs'!D278</f>
        <v>0</v>
      </c>
      <c r="G281" s="15">
        <f>'Values-Valeurs'!E278</f>
        <v>0</v>
      </c>
      <c r="H281" s="12">
        <f t="shared" si="32"/>
        <v>0</v>
      </c>
      <c r="I281" s="12">
        <f t="shared" si="33"/>
        <v>0</v>
      </c>
      <c r="J281" s="13" t="e">
        <f t="shared" si="34"/>
        <v>#DIV/0!</v>
      </c>
      <c r="K281" s="13" t="e">
        <f t="shared" si="35"/>
        <v>#DIV/0!</v>
      </c>
      <c r="L281" s="14" t="e">
        <f>VLOOKUP(B281,'Tableau 6'!$A$2:$P$377,16,FALSE)</f>
        <v>#N/A</v>
      </c>
      <c r="M281" s="19" t="str">
        <f t="shared" si="36"/>
        <v/>
      </c>
      <c r="N281" s="19" t="str">
        <f t="shared" si="37"/>
        <v/>
      </c>
      <c r="O281" s="20" t="e">
        <f>HLOOKUP($Q$1,'Tableau 6'!$A$2:$P$377,B281,FALSE)</f>
        <v>#REF!</v>
      </c>
      <c r="P281" s="19" t="str">
        <f t="shared" si="38"/>
        <v/>
      </c>
      <c r="Q281" s="19" t="str">
        <f t="shared" si="39"/>
        <v/>
      </c>
    </row>
    <row r="282" spans="1:17" s="50" customFormat="1" ht="14.25" customHeight="1" x14ac:dyDescent="0.35">
      <c r="A282" s="52" t="str">
        <f>IF('Values-Valeurs'!A279="","",'Values-Valeurs'!A279)</f>
        <v/>
      </c>
      <c r="B282" s="49" t="e">
        <f>VLOOKUP(A282,Variables!$A:$D,2,FALSE)</f>
        <v>#N/A</v>
      </c>
      <c r="C282" s="59" t="e">
        <f>VLOOKUP(A282,Variables!$A:$D,4,FALSE)</f>
        <v>#N/A</v>
      </c>
      <c r="D282" s="15">
        <f>'Values-Valeurs'!B279</f>
        <v>0</v>
      </c>
      <c r="E282" s="15">
        <f>'Values-Valeurs'!C279</f>
        <v>0</v>
      </c>
      <c r="F282" s="15">
        <f>'Values-Valeurs'!D279</f>
        <v>0</v>
      </c>
      <c r="G282" s="15">
        <f>'Values-Valeurs'!E279</f>
        <v>0</v>
      </c>
      <c r="H282" s="12">
        <f t="shared" si="32"/>
        <v>0</v>
      </c>
      <c r="I282" s="12">
        <f t="shared" si="33"/>
        <v>0</v>
      </c>
      <c r="J282" s="13" t="e">
        <f t="shared" si="34"/>
        <v>#DIV/0!</v>
      </c>
      <c r="K282" s="13" t="e">
        <f t="shared" si="35"/>
        <v>#DIV/0!</v>
      </c>
      <c r="L282" s="14" t="e">
        <f>VLOOKUP(B282,'Tableau 6'!$A$2:$P$377,16,FALSE)</f>
        <v>#N/A</v>
      </c>
      <c r="M282" s="19" t="str">
        <f t="shared" si="36"/>
        <v/>
      </c>
      <c r="N282" s="19" t="str">
        <f t="shared" si="37"/>
        <v/>
      </c>
      <c r="O282" s="20" t="e">
        <f>HLOOKUP($Q$1,'Tableau 6'!$A$2:$P$377,B282,FALSE)</f>
        <v>#REF!</v>
      </c>
      <c r="P282" s="19" t="str">
        <f t="shared" si="38"/>
        <v/>
      </c>
      <c r="Q282" s="19" t="str">
        <f t="shared" si="39"/>
        <v/>
      </c>
    </row>
    <row r="283" spans="1:17" s="50" customFormat="1" ht="14.25" customHeight="1" x14ac:dyDescent="0.35">
      <c r="A283" s="52" t="str">
        <f>IF('Values-Valeurs'!A280="","",'Values-Valeurs'!A280)</f>
        <v/>
      </c>
      <c r="B283" s="49" t="e">
        <f>VLOOKUP(A283,Variables!$A:$D,2,FALSE)</f>
        <v>#N/A</v>
      </c>
      <c r="C283" s="59" t="e">
        <f>VLOOKUP(A283,Variables!$A:$D,4,FALSE)</f>
        <v>#N/A</v>
      </c>
      <c r="D283" s="15">
        <f>'Values-Valeurs'!B280</f>
        <v>0</v>
      </c>
      <c r="E283" s="15">
        <f>'Values-Valeurs'!C280</f>
        <v>0</v>
      </c>
      <c r="F283" s="15">
        <f>'Values-Valeurs'!D280</f>
        <v>0</v>
      </c>
      <c r="G283" s="15">
        <f>'Values-Valeurs'!E280</f>
        <v>0</v>
      </c>
      <c r="H283" s="12">
        <f t="shared" si="32"/>
        <v>0</v>
      </c>
      <c r="I283" s="12">
        <f t="shared" si="33"/>
        <v>0</v>
      </c>
      <c r="J283" s="13" t="e">
        <f t="shared" si="34"/>
        <v>#DIV/0!</v>
      </c>
      <c r="K283" s="13" t="e">
        <f t="shared" si="35"/>
        <v>#DIV/0!</v>
      </c>
      <c r="L283" s="14" t="e">
        <f>VLOOKUP(B283,'Tableau 6'!$A$2:$P$377,16,FALSE)</f>
        <v>#N/A</v>
      </c>
      <c r="M283" s="19" t="str">
        <f t="shared" si="36"/>
        <v/>
      </c>
      <c r="N283" s="19" t="str">
        <f t="shared" si="37"/>
        <v/>
      </c>
      <c r="O283" s="20" t="e">
        <f>HLOOKUP($Q$1,'Tableau 6'!$A$2:$P$377,B283,FALSE)</f>
        <v>#REF!</v>
      </c>
      <c r="P283" s="19" t="str">
        <f t="shared" si="38"/>
        <v/>
      </c>
      <c r="Q283" s="19" t="str">
        <f t="shared" si="39"/>
        <v/>
      </c>
    </row>
    <row r="284" spans="1:17" s="50" customFormat="1" ht="14.25" customHeight="1" x14ac:dyDescent="0.35">
      <c r="A284" s="52" t="str">
        <f>IF('Values-Valeurs'!A281="","",'Values-Valeurs'!A281)</f>
        <v/>
      </c>
      <c r="B284" s="49" t="e">
        <f>VLOOKUP(A284,Variables!$A:$D,2,FALSE)</f>
        <v>#N/A</v>
      </c>
      <c r="C284" s="59" t="e">
        <f>VLOOKUP(A284,Variables!$A:$D,4,FALSE)</f>
        <v>#N/A</v>
      </c>
      <c r="D284" s="15">
        <f>'Values-Valeurs'!B281</f>
        <v>0</v>
      </c>
      <c r="E284" s="15">
        <f>'Values-Valeurs'!C281</f>
        <v>0</v>
      </c>
      <c r="F284" s="15">
        <f>'Values-Valeurs'!D281</f>
        <v>0</v>
      </c>
      <c r="G284" s="15">
        <f>'Values-Valeurs'!E281</f>
        <v>0</v>
      </c>
      <c r="H284" s="12">
        <f t="shared" si="32"/>
        <v>0</v>
      </c>
      <c r="I284" s="12">
        <f t="shared" si="33"/>
        <v>0</v>
      </c>
      <c r="J284" s="13" t="e">
        <f t="shared" si="34"/>
        <v>#DIV/0!</v>
      </c>
      <c r="K284" s="13" t="e">
        <f t="shared" si="35"/>
        <v>#DIV/0!</v>
      </c>
      <c r="L284" s="14" t="e">
        <f>VLOOKUP(B284,'Tableau 6'!$A$2:$P$377,16,FALSE)</f>
        <v>#N/A</v>
      </c>
      <c r="M284" s="19" t="str">
        <f t="shared" si="36"/>
        <v/>
      </c>
      <c r="N284" s="19" t="str">
        <f t="shared" si="37"/>
        <v/>
      </c>
      <c r="O284" s="20" t="e">
        <f>HLOOKUP($Q$1,'Tableau 6'!$A$2:$P$377,B284,FALSE)</f>
        <v>#REF!</v>
      </c>
      <c r="P284" s="19" t="str">
        <f t="shared" si="38"/>
        <v/>
      </c>
      <c r="Q284" s="19" t="str">
        <f t="shared" si="39"/>
        <v/>
      </c>
    </row>
    <row r="285" spans="1:17" s="50" customFormat="1" ht="14.25" customHeight="1" x14ac:dyDescent="0.35">
      <c r="A285" s="52" t="str">
        <f>IF('Values-Valeurs'!A282="","",'Values-Valeurs'!A282)</f>
        <v/>
      </c>
      <c r="B285" s="49" t="e">
        <f>VLOOKUP(A285,Variables!$A:$D,2,FALSE)</f>
        <v>#N/A</v>
      </c>
      <c r="C285" s="59" t="e">
        <f>VLOOKUP(A285,Variables!$A:$D,4,FALSE)</f>
        <v>#N/A</v>
      </c>
      <c r="D285" s="15">
        <f>'Values-Valeurs'!B282</f>
        <v>0</v>
      </c>
      <c r="E285" s="15">
        <f>'Values-Valeurs'!C282</f>
        <v>0</v>
      </c>
      <c r="F285" s="15">
        <f>'Values-Valeurs'!D282</f>
        <v>0</v>
      </c>
      <c r="G285" s="15">
        <f>'Values-Valeurs'!E282</f>
        <v>0</v>
      </c>
      <c r="H285" s="12">
        <f t="shared" si="32"/>
        <v>0</v>
      </c>
      <c r="I285" s="12">
        <f t="shared" si="33"/>
        <v>0</v>
      </c>
      <c r="J285" s="13" t="e">
        <f t="shared" si="34"/>
        <v>#DIV/0!</v>
      </c>
      <c r="K285" s="13" t="e">
        <f t="shared" si="35"/>
        <v>#DIV/0!</v>
      </c>
      <c r="L285" s="14" t="e">
        <f>VLOOKUP(B285,'Tableau 6'!$A$2:$P$377,16,FALSE)</f>
        <v>#N/A</v>
      </c>
      <c r="M285" s="19" t="str">
        <f t="shared" si="36"/>
        <v/>
      </c>
      <c r="N285" s="19" t="str">
        <f t="shared" si="37"/>
        <v/>
      </c>
      <c r="O285" s="20" t="e">
        <f>HLOOKUP($Q$1,'Tableau 6'!$A$2:$P$377,B285,FALSE)</f>
        <v>#REF!</v>
      </c>
      <c r="P285" s="19" t="str">
        <f t="shared" si="38"/>
        <v/>
      </c>
      <c r="Q285" s="19" t="str">
        <f t="shared" si="39"/>
        <v/>
      </c>
    </row>
    <row r="286" spans="1:17" s="50" customFormat="1" ht="14.25" customHeight="1" x14ac:dyDescent="0.35">
      <c r="A286" s="52" t="str">
        <f>IF('Values-Valeurs'!A283="","",'Values-Valeurs'!A283)</f>
        <v/>
      </c>
      <c r="B286" s="49" t="e">
        <f>VLOOKUP(A286,Variables!$A:$D,2,FALSE)</f>
        <v>#N/A</v>
      </c>
      <c r="C286" s="59" t="e">
        <f>VLOOKUP(A286,Variables!$A:$D,4,FALSE)</f>
        <v>#N/A</v>
      </c>
      <c r="D286" s="15">
        <f>'Values-Valeurs'!B283</f>
        <v>0</v>
      </c>
      <c r="E286" s="15">
        <f>'Values-Valeurs'!C283</f>
        <v>0</v>
      </c>
      <c r="F286" s="15">
        <f>'Values-Valeurs'!D283</f>
        <v>0</v>
      </c>
      <c r="G286" s="15">
        <f>'Values-Valeurs'!E283</f>
        <v>0</v>
      </c>
      <c r="H286" s="12">
        <f t="shared" si="32"/>
        <v>0</v>
      </c>
      <c r="I286" s="12">
        <f t="shared" si="33"/>
        <v>0</v>
      </c>
      <c r="J286" s="13" t="e">
        <f t="shared" si="34"/>
        <v>#DIV/0!</v>
      </c>
      <c r="K286" s="13" t="e">
        <f t="shared" si="35"/>
        <v>#DIV/0!</v>
      </c>
      <c r="L286" s="14" t="e">
        <f>VLOOKUP(B286,'Tableau 6'!$A$2:$P$377,16,FALSE)</f>
        <v>#N/A</v>
      </c>
      <c r="M286" s="19" t="str">
        <f t="shared" si="36"/>
        <v/>
      </c>
      <c r="N286" s="19" t="str">
        <f t="shared" si="37"/>
        <v/>
      </c>
      <c r="O286" s="20" t="e">
        <f>HLOOKUP($Q$1,'Tableau 6'!$A$2:$P$377,B286,FALSE)</f>
        <v>#REF!</v>
      </c>
      <c r="P286" s="19" t="str">
        <f t="shared" si="38"/>
        <v/>
      </c>
      <c r="Q286" s="19" t="str">
        <f t="shared" si="39"/>
        <v/>
      </c>
    </row>
    <row r="287" spans="1:17" s="50" customFormat="1" ht="14.25" customHeight="1" x14ac:dyDescent="0.35">
      <c r="A287" s="52" t="str">
        <f>IF('Values-Valeurs'!A284="","",'Values-Valeurs'!A284)</f>
        <v/>
      </c>
      <c r="B287" s="49" t="e">
        <f>VLOOKUP(A287,Variables!$A:$D,2,FALSE)</f>
        <v>#N/A</v>
      </c>
      <c r="C287" s="59" t="e">
        <f>VLOOKUP(A287,Variables!$A:$D,4,FALSE)</f>
        <v>#N/A</v>
      </c>
      <c r="D287" s="15">
        <f>'Values-Valeurs'!B284</f>
        <v>0</v>
      </c>
      <c r="E287" s="15">
        <f>'Values-Valeurs'!C284</f>
        <v>0</v>
      </c>
      <c r="F287" s="15">
        <f>'Values-Valeurs'!D284</f>
        <v>0</v>
      </c>
      <c r="G287" s="15">
        <f>'Values-Valeurs'!E284</f>
        <v>0</v>
      </c>
      <c r="H287" s="12">
        <f t="shared" si="32"/>
        <v>0</v>
      </c>
      <c r="I287" s="12">
        <f t="shared" si="33"/>
        <v>0</v>
      </c>
      <c r="J287" s="13" t="e">
        <f t="shared" si="34"/>
        <v>#DIV/0!</v>
      </c>
      <c r="K287" s="13" t="e">
        <f t="shared" si="35"/>
        <v>#DIV/0!</v>
      </c>
      <c r="L287" s="14" t="e">
        <f>VLOOKUP(B287,'Tableau 6'!$A$2:$P$377,16,FALSE)</f>
        <v>#N/A</v>
      </c>
      <c r="M287" s="19" t="str">
        <f t="shared" si="36"/>
        <v/>
      </c>
      <c r="N287" s="19" t="str">
        <f t="shared" si="37"/>
        <v/>
      </c>
      <c r="O287" s="20" t="e">
        <f>HLOOKUP($Q$1,'Tableau 6'!$A$2:$P$377,B287,FALSE)</f>
        <v>#REF!</v>
      </c>
      <c r="P287" s="19" t="str">
        <f t="shared" si="38"/>
        <v/>
      </c>
      <c r="Q287" s="19" t="str">
        <f t="shared" si="39"/>
        <v/>
      </c>
    </row>
    <row r="288" spans="1:17" s="50" customFormat="1" ht="14.25" customHeight="1" x14ac:dyDescent="0.35">
      <c r="A288" s="52" t="str">
        <f>IF('Values-Valeurs'!A285="","",'Values-Valeurs'!A285)</f>
        <v/>
      </c>
      <c r="B288" s="49" t="e">
        <f>VLOOKUP(A288,Variables!$A:$D,2,FALSE)</f>
        <v>#N/A</v>
      </c>
      <c r="C288" s="59" t="e">
        <f>VLOOKUP(A288,Variables!$A:$D,4,FALSE)</f>
        <v>#N/A</v>
      </c>
      <c r="D288" s="15">
        <f>'Values-Valeurs'!B285</f>
        <v>0</v>
      </c>
      <c r="E288" s="15">
        <f>'Values-Valeurs'!C285</f>
        <v>0</v>
      </c>
      <c r="F288" s="15">
        <f>'Values-Valeurs'!D285</f>
        <v>0</v>
      </c>
      <c r="G288" s="15">
        <f>'Values-Valeurs'!E285</f>
        <v>0</v>
      </c>
      <c r="H288" s="12">
        <f t="shared" si="32"/>
        <v>0</v>
      </c>
      <c r="I288" s="12">
        <f t="shared" si="33"/>
        <v>0</v>
      </c>
      <c r="J288" s="13" t="e">
        <f t="shared" si="34"/>
        <v>#DIV/0!</v>
      </c>
      <c r="K288" s="13" t="e">
        <f t="shared" si="35"/>
        <v>#DIV/0!</v>
      </c>
      <c r="L288" s="14" t="e">
        <f>VLOOKUP(B288,'Tableau 6'!$A$2:$P$377,16,FALSE)</f>
        <v>#N/A</v>
      </c>
      <c r="M288" s="19" t="str">
        <f t="shared" si="36"/>
        <v/>
      </c>
      <c r="N288" s="19" t="str">
        <f t="shared" si="37"/>
        <v/>
      </c>
      <c r="O288" s="20" t="e">
        <f>HLOOKUP($Q$1,'Tableau 6'!$A$2:$P$377,B288,FALSE)</f>
        <v>#REF!</v>
      </c>
      <c r="P288" s="19" t="str">
        <f t="shared" si="38"/>
        <v/>
      </c>
      <c r="Q288" s="19" t="str">
        <f t="shared" si="39"/>
        <v/>
      </c>
    </row>
    <row r="289" spans="1:17" s="50" customFormat="1" ht="14.25" customHeight="1" x14ac:dyDescent="0.35">
      <c r="A289" s="52" t="str">
        <f>IF('Values-Valeurs'!A286="","",'Values-Valeurs'!A286)</f>
        <v/>
      </c>
      <c r="B289" s="49" t="e">
        <f>VLOOKUP(A289,Variables!$A:$D,2,FALSE)</f>
        <v>#N/A</v>
      </c>
      <c r="C289" s="59" t="e">
        <f>VLOOKUP(A289,Variables!$A:$D,4,FALSE)</f>
        <v>#N/A</v>
      </c>
      <c r="D289" s="15">
        <f>'Values-Valeurs'!B286</f>
        <v>0</v>
      </c>
      <c r="E289" s="15">
        <f>'Values-Valeurs'!C286</f>
        <v>0</v>
      </c>
      <c r="F289" s="15">
        <f>'Values-Valeurs'!D286</f>
        <v>0</v>
      </c>
      <c r="G289" s="15">
        <f>'Values-Valeurs'!E286</f>
        <v>0</v>
      </c>
      <c r="H289" s="12">
        <f t="shared" si="32"/>
        <v>0</v>
      </c>
      <c r="I289" s="12">
        <f t="shared" si="33"/>
        <v>0</v>
      </c>
      <c r="J289" s="13" t="e">
        <f t="shared" si="34"/>
        <v>#DIV/0!</v>
      </c>
      <c r="K289" s="13" t="e">
        <f t="shared" si="35"/>
        <v>#DIV/0!</v>
      </c>
      <c r="L289" s="14" t="e">
        <f>VLOOKUP(B289,'Tableau 6'!$A$2:$P$377,16,FALSE)</f>
        <v>#N/A</v>
      </c>
      <c r="M289" s="19" t="str">
        <f t="shared" si="36"/>
        <v/>
      </c>
      <c r="N289" s="19" t="str">
        <f t="shared" si="37"/>
        <v/>
      </c>
      <c r="O289" s="20" t="e">
        <f>HLOOKUP($Q$1,'Tableau 6'!$A$2:$P$377,B289,FALSE)</f>
        <v>#REF!</v>
      </c>
      <c r="P289" s="19" t="str">
        <f t="shared" si="38"/>
        <v/>
      </c>
      <c r="Q289" s="19" t="str">
        <f t="shared" si="39"/>
        <v/>
      </c>
    </row>
    <row r="290" spans="1:17" s="50" customFormat="1" ht="14.25" customHeight="1" x14ac:dyDescent="0.35">
      <c r="A290" s="52" t="str">
        <f>IF('Values-Valeurs'!A287="","",'Values-Valeurs'!A287)</f>
        <v/>
      </c>
      <c r="B290" s="49" t="e">
        <f>VLOOKUP(A290,Variables!$A:$D,2,FALSE)</f>
        <v>#N/A</v>
      </c>
      <c r="C290" s="59" t="e">
        <f>VLOOKUP(A290,Variables!$A:$D,4,FALSE)</f>
        <v>#N/A</v>
      </c>
      <c r="D290" s="15">
        <f>'Values-Valeurs'!B287</f>
        <v>0</v>
      </c>
      <c r="E290" s="15">
        <f>'Values-Valeurs'!C287</f>
        <v>0</v>
      </c>
      <c r="F290" s="15">
        <f>'Values-Valeurs'!D287</f>
        <v>0</v>
      </c>
      <c r="G290" s="15">
        <f>'Values-Valeurs'!E287</f>
        <v>0</v>
      </c>
      <c r="H290" s="12">
        <f t="shared" si="32"/>
        <v>0</v>
      </c>
      <c r="I290" s="12">
        <f t="shared" si="33"/>
        <v>0</v>
      </c>
      <c r="J290" s="13" t="e">
        <f t="shared" si="34"/>
        <v>#DIV/0!</v>
      </c>
      <c r="K290" s="13" t="e">
        <f t="shared" si="35"/>
        <v>#DIV/0!</v>
      </c>
      <c r="L290" s="14" t="e">
        <f>VLOOKUP(B290,'Tableau 6'!$A$2:$P$377,16,FALSE)</f>
        <v>#N/A</v>
      </c>
      <c r="M290" s="19" t="str">
        <f t="shared" si="36"/>
        <v/>
      </c>
      <c r="N290" s="19" t="str">
        <f t="shared" si="37"/>
        <v/>
      </c>
      <c r="O290" s="20" t="e">
        <f>HLOOKUP($Q$1,'Tableau 6'!$A$2:$P$377,B290,FALSE)</f>
        <v>#REF!</v>
      </c>
      <c r="P290" s="19" t="str">
        <f t="shared" si="38"/>
        <v/>
      </c>
      <c r="Q290" s="19" t="str">
        <f t="shared" si="39"/>
        <v/>
      </c>
    </row>
    <row r="291" spans="1:17" s="50" customFormat="1" ht="14.25" customHeight="1" x14ac:dyDescent="0.35">
      <c r="A291" s="52" t="str">
        <f>IF('Values-Valeurs'!A288="","",'Values-Valeurs'!A288)</f>
        <v/>
      </c>
      <c r="B291" s="49" t="e">
        <f>VLOOKUP(A291,Variables!$A:$D,2,FALSE)</f>
        <v>#N/A</v>
      </c>
      <c r="C291" s="59" t="e">
        <f>VLOOKUP(A291,Variables!$A:$D,4,FALSE)</f>
        <v>#N/A</v>
      </c>
      <c r="D291" s="15">
        <f>'Values-Valeurs'!B288</f>
        <v>0</v>
      </c>
      <c r="E291" s="15">
        <f>'Values-Valeurs'!C288</f>
        <v>0</v>
      </c>
      <c r="F291" s="15">
        <f>'Values-Valeurs'!D288</f>
        <v>0</v>
      </c>
      <c r="G291" s="15">
        <f>'Values-Valeurs'!E288</f>
        <v>0</v>
      </c>
      <c r="H291" s="12">
        <f t="shared" si="32"/>
        <v>0</v>
      </c>
      <c r="I291" s="12">
        <f t="shared" si="33"/>
        <v>0</v>
      </c>
      <c r="J291" s="13" t="e">
        <f t="shared" si="34"/>
        <v>#DIV/0!</v>
      </c>
      <c r="K291" s="13" t="e">
        <f t="shared" si="35"/>
        <v>#DIV/0!</v>
      </c>
      <c r="L291" s="14" t="e">
        <f>VLOOKUP(B291,'Tableau 6'!$A$2:$P$377,16,FALSE)</f>
        <v>#N/A</v>
      </c>
      <c r="M291" s="19" t="str">
        <f t="shared" si="36"/>
        <v/>
      </c>
      <c r="N291" s="19" t="str">
        <f t="shared" si="37"/>
        <v/>
      </c>
      <c r="O291" s="20" t="e">
        <f>HLOOKUP($Q$1,'Tableau 6'!$A$2:$P$377,B291,FALSE)</f>
        <v>#REF!</v>
      </c>
      <c r="P291" s="19" t="str">
        <f t="shared" si="38"/>
        <v/>
      </c>
      <c r="Q291" s="19" t="str">
        <f t="shared" si="39"/>
        <v/>
      </c>
    </row>
    <row r="292" spans="1:17" s="50" customFormat="1" ht="14.25" customHeight="1" x14ac:dyDescent="0.35">
      <c r="A292" s="52" t="str">
        <f>IF('Values-Valeurs'!A289="","",'Values-Valeurs'!A289)</f>
        <v/>
      </c>
      <c r="B292" s="49" t="e">
        <f>VLOOKUP(A292,Variables!$A:$D,2,FALSE)</f>
        <v>#N/A</v>
      </c>
      <c r="C292" s="59" t="e">
        <f>VLOOKUP(A292,Variables!$A:$D,4,FALSE)</f>
        <v>#N/A</v>
      </c>
      <c r="D292" s="15">
        <f>'Values-Valeurs'!B289</f>
        <v>0</v>
      </c>
      <c r="E292" s="15">
        <f>'Values-Valeurs'!C289</f>
        <v>0</v>
      </c>
      <c r="F292" s="15">
        <f>'Values-Valeurs'!D289</f>
        <v>0</v>
      </c>
      <c r="G292" s="15">
        <f>'Values-Valeurs'!E289</f>
        <v>0</v>
      </c>
      <c r="H292" s="12">
        <f t="shared" si="32"/>
        <v>0</v>
      </c>
      <c r="I292" s="12">
        <f t="shared" si="33"/>
        <v>0</v>
      </c>
      <c r="J292" s="13" t="e">
        <f t="shared" si="34"/>
        <v>#DIV/0!</v>
      </c>
      <c r="K292" s="13" t="e">
        <f t="shared" si="35"/>
        <v>#DIV/0!</v>
      </c>
      <c r="L292" s="14" t="e">
        <f>VLOOKUP(B292,'Tableau 6'!$A$2:$P$377,16,FALSE)</f>
        <v>#N/A</v>
      </c>
      <c r="M292" s="19" t="str">
        <f t="shared" si="36"/>
        <v/>
      </c>
      <c r="N292" s="19" t="str">
        <f t="shared" si="37"/>
        <v/>
      </c>
      <c r="O292" s="20" t="e">
        <f>HLOOKUP($Q$1,'Tableau 6'!$A$2:$P$377,B292,FALSE)</f>
        <v>#REF!</v>
      </c>
      <c r="P292" s="19" t="str">
        <f t="shared" si="38"/>
        <v/>
      </c>
      <c r="Q292" s="19" t="str">
        <f t="shared" si="39"/>
        <v/>
      </c>
    </row>
    <row r="293" spans="1:17" s="50" customFormat="1" ht="14.25" customHeight="1" x14ac:dyDescent="0.35">
      <c r="A293" s="52" t="str">
        <f>IF('Values-Valeurs'!A290="","",'Values-Valeurs'!A290)</f>
        <v/>
      </c>
      <c r="B293" s="49" t="e">
        <f>VLOOKUP(A293,Variables!$A:$D,2,FALSE)</f>
        <v>#N/A</v>
      </c>
      <c r="C293" s="59" t="e">
        <f>VLOOKUP(A293,Variables!$A:$D,4,FALSE)</f>
        <v>#N/A</v>
      </c>
      <c r="D293" s="15">
        <f>'Values-Valeurs'!B290</f>
        <v>0</v>
      </c>
      <c r="E293" s="15">
        <f>'Values-Valeurs'!C290</f>
        <v>0</v>
      </c>
      <c r="F293" s="15">
        <f>'Values-Valeurs'!D290</f>
        <v>0</v>
      </c>
      <c r="G293" s="15">
        <f>'Values-Valeurs'!E290</f>
        <v>0</v>
      </c>
      <c r="H293" s="12">
        <f t="shared" si="32"/>
        <v>0</v>
      </c>
      <c r="I293" s="12">
        <f t="shared" si="33"/>
        <v>0</v>
      </c>
      <c r="J293" s="13" t="e">
        <f t="shared" si="34"/>
        <v>#DIV/0!</v>
      </c>
      <c r="K293" s="13" t="e">
        <f t="shared" si="35"/>
        <v>#DIV/0!</v>
      </c>
      <c r="L293" s="14" t="e">
        <f>VLOOKUP(B293,'Tableau 6'!$A$2:$P$377,16,FALSE)</f>
        <v>#N/A</v>
      </c>
      <c r="M293" s="19" t="str">
        <f t="shared" si="36"/>
        <v/>
      </c>
      <c r="N293" s="19" t="str">
        <f t="shared" si="37"/>
        <v/>
      </c>
      <c r="O293" s="20" t="e">
        <f>HLOOKUP($Q$1,'Tableau 6'!$A$2:$P$377,B293,FALSE)</f>
        <v>#REF!</v>
      </c>
      <c r="P293" s="19" t="str">
        <f t="shared" si="38"/>
        <v/>
      </c>
      <c r="Q293" s="19" t="str">
        <f t="shared" si="39"/>
        <v/>
      </c>
    </row>
    <row r="294" spans="1:17" s="50" customFormat="1" ht="14.25" customHeight="1" x14ac:dyDescent="0.35">
      <c r="A294" s="52" t="str">
        <f>IF('Values-Valeurs'!A291="","",'Values-Valeurs'!A291)</f>
        <v/>
      </c>
      <c r="B294" s="49" t="e">
        <f>VLOOKUP(A294,Variables!$A:$D,2,FALSE)</f>
        <v>#N/A</v>
      </c>
      <c r="C294" s="59" t="e">
        <f>VLOOKUP(A294,Variables!$A:$D,4,FALSE)</f>
        <v>#N/A</v>
      </c>
      <c r="D294" s="15">
        <f>'Values-Valeurs'!B291</f>
        <v>0</v>
      </c>
      <c r="E294" s="15">
        <f>'Values-Valeurs'!C291</f>
        <v>0</v>
      </c>
      <c r="F294" s="15">
        <f>'Values-Valeurs'!D291</f>
        <v>0</v>
      </c>
      <c r="G294" s="15">
        <f>'Values-Valeurs'!E291</f>
        <v>0</v>
      </c>
      <c r="H294" s="12">
        <f t="shared" si="32"/>
        <v>0</v>
      </c>
      <c r="I294" s="12">
        <f t="shared" si="33"/>
        <v>0</v>
      </c>
      <c r="J294" s="13" t="e">
        <f t="shared" si="34"/>
        <v>#DIV/0!</v>
      </c>
      <c r="K294" s="13" t="e">
        <f t="shared" si="35"/>
        <v>#DIV/0!</v>
      </c>
      <c r="L294" s="14" t="e">
        <f>VLOOKUP(B294,'Tableau 6'!$A$2:$P$377,16,FALSE)</f>
        <v>#N/A</v>
      </c>
      <c r="M294" s="19" t="str">
        <f t="shared" si="36"/>
        <v/>
      </c>
      <c r="N294" s="19" t="str">
        <f t="shared" si="37"/>
        <v/>
      </c>
      <c r="O294" s="20" t="e">
        <f>HLOOKUP($Q$1,'Tableau 6'!$A$2:$P$377,B294,FALSE)</f>
        <v>#REF!</v>
      </c>
      <c r="P294" s="19" t="str">
        <f t="shared" si="38"/>
        <v/>
      </c>
      <c r="Q294" s="19" t="str">
        <f t="shared" si="39"/>
        <v/>
      </c>
    </row>
    <row r="295" spans="1:17" s="50" customFormat="1" ht="14.25" customHeight="1" x14ac:dyDescent="0.35">
      <c r="A295" s="52" t="str">
        <f>IF('Values-Valeurs'!A292="","",'Values-Valeurs'!A292)</f>
        <v/>
      </c>
      <c r="B295" s="49" t="e">
        <f>VLOOKUP(A295,Variables!$A:$D,2,FALSE)</f>
        <v>#N/A</v>
      </c>
      <c r="C295" s="59" t="e">
        <f>VLOOKUP(A295,Variables!$A:$D,4,FALSE)</f>
        <v>#N/A</v>
      </c>
      <c r="D295" s="15">
        <f>'Values-Valeurs'!B292</f>
        <v>0</v>
      </c>
      <c r="E295" s="15">
        <f>'Values-Valeurs'!C292</f>
        <v>0</v>
      </c>
      <c r="F295" s="15">
        <f>'Values-Valeurs'!D292</f>
        <v>0</v>
      </c>
      <c r="G295" s="15">
        <f>'Values-Valeurs'!E292</f>
        <v>0</v>
      </c>
      <c r="H295" s="12">
        <f t="shared" si="32"/>
        <v>0</v>
      </c>
      <c r="I295" s="12">
        <f t="shared" si="33"/>
        <v>0</v>
      </c>
      <c r="J295" s="13" t="e">
        <f t="shared" si="34"/>
        <v>#DIV/0!</v>
      </c>
      <c r="K295" s="13" t="e">
        <f t="shared" si="35"/>
        <v>#DIV/0!</v>
      </c>
      <c r="L295" s="14" t="e">
        <f>VLOOKUP(B295,'Tableau 6'!$A$2:$P$377,16,FALSE)</f>
        <v>#N/A</v>
      </c>
      <c r="M295" s="19" t="str">
        <f t="shared" si="36"/>
        <v/>
      </c>
      <c r="N295" s="19" t="str">
        <f t="shared" si="37"/>
        <v/>
      </c>
      <c r="O295" s="20" t="e">
        <f>HLOOKUP($Q$1,'Tableau 6'!$A$2:$P$377,B295,FALSE)</f>
        <v>#REF!</v>
      </c>
      <c r="P295" s="19" t="str">
        <f t="shared" si="38"/>
        <v/>
      </c>
      <c r="Q295" s="19" t="str">
        <f t="shared" si="39"/>
        <v/>
      </c>
    </row>
    <row r="296" spans="1:17" s="50" customFormat="1" ht="14.25" customHeight="1" x14ac:dyDescent="0.35">
      <c r="A296" s="52" t="str">
        <f>IF('Values-Valeurs'!A293="","",'Values-Valeurs'!A293)</f>
        <v/>
      </c>
      <c r="B296" s="49" t="e">
        <f>VLOOKUP(A296,Variables!$A:$D,2,FALSE)</f>
        <v>#N/A</v>
      </c>
      <c r="C296" s="59" t="e">
        <f>VLOOKUP(A296,Variables!$A:$D,4,FALSE)</f>
        <v>#N/A</v>
      </c>
      <c r="D296" s="15">
        <f>'Values-Valeurs'!B293</f>
        <v>0</v>
      </c>
      <c r="E296" s="15">
        <f>'Values-Valeurs'!C293</f>
        <v>0</v>
      </c>
      <c r="F296" s="15">
        <f>'Values-Valeurs'!D293</f>
        <v>0</v>
      </c>
      <c r="G296" s="15">
        <f>'Values-Valeurs'!E293</f>
        <v>0</v>
      </c>
      <c r="H296" s="12">
        <f t="shared" si="32"/>
        <v>0</v>
      </c>
      <c r="I296" s="12">
        <f t="shared" si="33"/>
        <v>0</v>
      </c>
      <c r="J296" s="13" t="e">
        <f t="shared" si="34"/>
        <v>#DIV/0!</v>
      </c>
      <c r="K296" s="13" t="e">
        <f t="shared" si="35"/>
        <v>#DIV/0!</v>
      </c>
      <c r="L296" s="14" t="e">
        <f>VLOOKUP(B296,'Tableau 6'!$A$2:$P$377,16,FALSE)</f>
        <v>#N/A</v>
      </c>
      <c r="M296" s="19" t="str">
        <f t="shared" si="36"/>
        <v/>
      </c>
      <c r="N296" s="19" t="str">
        <f t="shared" si="37"/>
        <v/>
      </c>
      <c r="O296" s="20" t="e">
        <f>HLOOKUP($Q$1,'Tableau 6'!$A$2:$P$377,B296,FALSE)</f>
        <v>#REF!</v>
      </c>
      <c r="P296" s="19" t="str">
        <f t="shared" si="38"/>
        <v/>
      </c>
      <c r="Q296" s="19" t="str">
        <f t="shared" si="39"/>
        <v/>
      </c>
    </row>
    <row r="297" spans="1:17" s="50" customFormat="1" ht="14.25" customHeight="1" x14ac:dyDescent="0.35">
      <c r="A297" s="52" t="str">
        <f>IF('Values-Valeurs'!A294="","",'Values-Valeurs'!A294)</f>
        <v/>
      </c>
      <c r="B297" s="49" t="e">
        <f>VLOOKUP(A297,Variables!$A:$D,2,FALSE)</f>
        <v>#N/A</v>
      </c>
      <c r="C297" s="59" t="e">
        <f>VLOOKUP(A297,Variables!$A:$D,4,FALSE)</f>
        <v>#N/A</v>
      </c>
      <c r="D297" s="15">
        <f>'Values-Valeurs'!B294</f>
        <v>0</v>
      </c>
      <c r="E297" s="15">
        <f>'Values-Valeurs'!C294</f>
        <v>0</v>
      </c>
      <c r="F297" s="15">
        <f>'Values-Valeurs'!D294</f>
        <v>0</v>
      </c>
      <c r="G297" s="15">
        <f>'Values-Valeurs'!E294</f>
        <v>0</v>
      </c>
      <c r="H297" s="12">
        <f t="shared" si="32"/>
        <v>0</v>
      </c>
      <c r="I297" s="12">
        <f t="shared" si="33"/>
        <v>0</v>
      </c>
      <c r="J297" s="13" t="e">
        <f t="shared" si="34"/>
        <v>#DIV/0!</v>
      </c>
      <c r="K297" s="13" t="e">
        <f t="shared" si="35"/>
        <v>#DIV/0!</v>
      </c>
      <c r="L297" s="14" t="e">
        <f>VLOOKUP(B297,'Tableau 6'!$A$2:$P$377,16,FALSE)</f>
        <v>#N/A</v>
      </c>
      <c r="M297" s="19" t="str">
        <f t="shared" si="36"/>
        <v/>
      </c>
      <c r="N297" s="19" t="str">
        <f t="shared" si="37"/>
        <v/>
      </c>
      <c r="O297" s="20" t="e">
        <f>HLOOKUP($Q$1,'Tableau 6'!$A$2:$P$377,B297,FALSE)</f>
        <v>#REF!</v>
      </c>
      <c r="P297" s="19" t="str">
        <f t="shared" si="38"/>
        <v/>
      </c>
      <c r="Q297" s="19" t="str">
        <f t="shared" si="39"/>
        <v/>
      </c>
    </row>
    <row r="298" spans="1:17" s="50" customFormat="1" ht="14.25" customHeight="1" x14ac:dyDescent="0.35">
      <c r="A298" s="52" t="str">
        <f>IF('Values-Valeurs'!A295="","",'Values-Valeurs'!A295)</f>
        <v/>
      </c>
      <c r="B298" s="49" t="e">
        <f>VLOOKUP(A298,Variables!$A:$D,2,FALSE)</f>
        <v>#N/A</v>
      </c>
      <c r="C298" s="59" t="e">
        <f>VLOOKUP(A298,Variables!$A:$D,4,FALSE)</f>
        <v>#N/A</v>
      </c>
      <c r="D298" s="15">
        <f>'Values-Valeurs'!B295</f>
        <v>0</v>
      </c>
      <c r="E298" s="15">
        <f>'Values-Valeurs'!C295</f>
        <v>0</v>
      </c>
      <c r="F298" s="15">
        <f>'Values-Valeurs'!D295</f>
        <v>0</v>
      </c>
      <c r="G298" s="15">
        <f>'Values-Valeurs'!E295</f>
        <v>0</v>
      </c>
      <c r="H298" s="12">
        <f t="shared" si="32"/>
        <v>0</v>
      </c>
      <c r="I298" s="12">
        <f t="shared" si="33"/>
        <v>0</v>
      </c>
      <c r="J298" s="13" t="e">
        <f t="shared" si="34"/>
        <v>#DIV/0!</v>
      </c>
      <c r="K298" s="13" t="e">
        <f t="shared" si="35"/>
        <v>#DIV/0!</v>
      </c>
      <c r="L298" s="14" t="e">
        <f>VLOOKUP(B298,'Tableau 6'!$A$2:$P$377,16,FALSE)</f>
        <v>#N/A</v>
      </c>
      <c r="M298" s="19" t="str">
        <f t="shared" si="36"/>
        <v/>
      </c>
      <c r="N298" s="19" t="str">
        <f t="shared" si="37"/>
        <v/>
      </c>
      <c r="O298" s="20" t="e">
        <f>HLOOKUP($Q$1,'Tableau 6'!$A$2:$P$377,B298,FALSE)</f>
        <v>#REF!</v>
      </c>
      <c r="P298" s="19" t="str">
        <f t="shared" si="38"/>
        <v/>
      </c>
      <c r="Q298" s="19" t="str">
        <f t="shared" si="39"/>
        <v/>
      </c>
    </row>
    <row r="299" spans="1:17" s="50" customFormat="1" ht="14.25" customHeight="1" x14ac:dyDescent="0.35">
      <c r="A299" s="52" t="str">
        <f>IF('Values-Valeurs'!A296="","",'Values-Valeurs'!A296)</f>
        <v/>
      </c>
      <c r="B299" s="49" t="e">
        <f>VLOOKUP(A299,Variables!$A:$D,2,FALSE)</f>
        <v>#N/A</v>
      </c>
      <c r="C299" s="59" t="e">
        <f>VLOOKUP(A299,Variables!$A:$D,4,FALSE)</f>
        <v>#N/A</v>
      </c>
      <c r="D299" s="15">
        <f>'Values-Valeurs'!B296</f>
        <v>0</v>
      </c>
      <c r="E299" s="15">
        <f>'Values-Valeurs'!C296</f>
        <v>0</v>
      </c>
      <c r="F299" s="15">
        <f>'Values-Valeurs'!D296</f>
        <v>0</v>
      </c>
      <c r="G299" s="15">
        <f>'Values-Valeurs'!E296</f>
        <v>0</v>
      </c>
      <c r="H299" s="12">
        <f t="shared" si="32"/>
        <v>0</v>
      </c>
      <c r="I299" s="12">
        <f t="shared" si="33"/>
        <v>0</v>
      </c>
      <c r="J299" s="13" t="e">
        <f t="shared" si="34"/>
        <v>#DIV/0!</v>
      </c>
      <c r="K299" s="13" t="e">
        <f t="shared" si="35"/>
        <v>#DIV/0!</v>
      </c>
      <c r="L299" s="14" t="e">
        <f>VLOOKUP(B299,'Tableau 6'!$A$2:$P$377,16,FALSE)</f>
        <v>#N/A</v>
      </c>
      <c r="M299" s="19" t="str">
        <f t="shared" si="36"/>
        <v/>
      </c>
      <c r="N299" s="19" t="str">
        <f t="shared" si="37"/>
        <v/>
      </c>
      <c r="O299" s="20" t="e">
        <f>HLOOKUP($Q$1,'Tableau 6'!$A$2:$P$377,B299,FALSE)</f>
        <v>#REF!</v>
      </c>
      <c r="P299" s="19" t="str">
        <f t="shared" si="38"/>
        <v/>
      </c>
      <c r="Q299" s="19" t="str">
        <f t="shared" si="39"/>
        <v/>
      </c>
    </row>
    <row r="300" spans="1:17" s="50" customFormat="1" ht="14.25" customHeight="1" x14ac:dyDescent="0.35">
      <c r="A300" s="52" t="str">
        <f>IF('Values-Valeurs'!A297="","",'Values-Valeurs'!A297)</f>
        <v/>
      </c>
      <c r="B300" s="49" t="e">
        <f>VLOOKUP(A300,Variables!$A:$D,2,FALSE)</f>
        <v>#N/A</v>
      </c>
      <c r="C300" s="59" t="e">
        <f>VLOOKUP(A300,Variables!$A:$D,4,FALSE)</f>
        <v>#N/A</v>
      </c>
      <c r="D300" s="15">
        <f>'Values-Valeurs'!B297</f>
        <v>0</v>
      </c>
      <c r="E300" s="15">
        <f>'Values-Valeurs'!C297</f>
        <v>0</v>
      </c>
      <c r="F300" s="15">
        <f>'Values-Valeurs'!D297</f>
        <v>0</v>
      </c>
      <c r="G300" s="15">
        <f>'Values-Valeurs'!E297</f>
        <v>0</v>
      </c>
      <c r="H300" s="12">
        <f t="shared" si="32"/>
        <v>0</v>
      </c>
      <c r="I300" s="12">
        <f t="shared" si="33"/>
        <v>0</v>
      </c>
      <c r="J300" s="13" t="e">
        <f t="shared" si="34"/>
        <v>#DIV/0!</v>
      </c>
      <c r="K300" s="13" t="e">
        <f t="shared" si="35"/>
        <v>#DIV/0!</v>
      </c>
      <c r="L300" s="14" t="e">
        <f>VLOOKUP(B300,'Tableau 6'!$A$2:$P$377,16,FALSE)</f>
        <v>#N/A</v>
      </c>
      <c r="M300" s="19" t="str">
        <f t="shared" si="36"/>
        <v/>
      </c>
      <c r="N300" s="19" t="str">
        <f t="shared" si="37"/>
        <v/>
      </c>
      <c r="O300" s="20" t="e">
        <f>HLOOKUP($Q$1,'Tableau 6'!$A$2:$P$377,B300,FALSE)</f>
        <v>#REF!</v>
      </c>
      <c r="P300" s="19" t="str">
        <f t="shared" si="38"/>
        <v/>
      </c>
      <c r="Q300" s="19" t="str">
        <f t="shared" si="39"/>
        <v/>
      </c>
    </row>
    <row r="301" spans="1:17" s="50" customFormat="1" ht="14.25" customHeight="1" x14ac:dyDescent="0.35">
      <c r="A301" s="52" t="str">
        <f>IF('Values-Valeurs'!A298="","",'Values-Valeurs'!A298)</f>
        <v/>
      </c>
      <c r="B301" s="49" t="e">
        <f>VLOOKUP(A301,Variables!$A:$D,2,FALSE)</f>
        <v>#N/A</v>
      </c>
      <c r="C301" s="59" t="e">
        <f>VLOOKUP(A301,Variables!$A:$D,4,FALSE)</f>
        <v>#N/A</v>
      </c>
      <c r="D301" s="15">
        <f>'Values-Valeurs'!B298</f>
        <v>0</v>
      </c>
      <c r="E301" s="15">
        <f>'Values-Valeurs'!C298</f>
        <v>0</v>
      </c>
      <c r="F301" s="15">
        <f>'Values-Valeurs'!D298</f>
        <v>0</v>
      </c>
      <c r="G301" s="15">
        <f>'Values-Valeurs'!E298</f>
        <v>0</v>
      </c>
      <c r="H301" s="12">
        <f t="shared" si="32"/>
        <v>0</v>
      </c>
      <c r="I301" s="12">
        <f t="shared" si="33"/>
        <v>0</v>
      </c>
      <c r="J301" s="13" t="e">
        <f t="shared" si="34"/>
        <v>#DIV/0!</v>
      </c>
      <c r="K301" s="13" t="e">
        <f t="shared" si="35"/>
        <v>#DIV/0!</v>
      </c>
      <c r="L301" s="14" t="e">
        <f>VLOOKUP(B301,'Tableau 6'!$A$2:$P$377,16,FALSE)</f>
        <v>#N/A</v>
      </c>
      <c r="M301" s="19" t="str">
        <f t="shared" si="36"/>
        <v/>
      </c>
      <c r="N301" s="19" t="str">
        <f t="shared" si="37"/>
        <v/>
      </c>
      <c r="O301" s="20" t="e">
        <f>HLOOKUP($Q$1,'Tableau 6'!$A$2:$P$377,B301,FALSE)</f>
        <v>#REF!</v>
      </c>
      <c r="P301" s="19" t="str">
        <f t="shared" si="38"/>
        <v/>
      </c>
      <c r="Q301" s="19" t="str">
        <f t="shared" si="39"/>
        <v/>
      </c>
    </row>
    <row r="302" spans="1:17" s="50" customFormat="1" ht="14.25" customHeight="1" x14ac:dyDescent="0.35">
      <c r="A302" s="52" t="str">
        <f>IF('Values-Valeurs'!A299="","",'Values-Valeurs'!A299)</f>
        <v/>
      </c>
      <c r="B302" s="49" t="e">
        <f>VLOOKUP(A302,Variables!$A:$D,2,FALSE)</f>
        <v>#N/A</v>
      </c>
      <c r="C302" s="59" t="e">
        <f>VLOOKUP(A302,Variables!$A:$D,4,FALSE)</f>
        <v>#N/A</v>
      </c>
      <c r="D302" s="15">
        <f>'Values-Valeurs'!B299</f>
        <v>0</v>
      </c>
      <c r="E302" s="15">
        <f>'Values-Valeurs'!C299</f>
        <v>0</v>
      </c>
      <c r="F302" s="15">
        <f>'Values-Valeurs'!D299</f>
        <v>0</v>
      </c>
      <c r="G302" s="15">
        <f>'Values-Valeurs'!E299</f>
        <v>0</v>
      </c>
      <c r="H302" s="12">
        <f t="shared" si="32"/>
        <v>0</v>
      </c>
      <c r="I302" s="12">
        <f t="shared" si="33"/>
        <v>0</v>
      </c>
      <c r="J302" s="13" t="e">
        <f t="shared" si="34"/>
        <v>#DIV/0!</v>
      </c>
      <c r="K302" s="13" t="e">
        <f t="shared" si="35"/>
        <v>#DIV/0!</v>
      </c>
      <c r="L302" s="14" t="e">
        <f>VLOOKUP(B302,'Tableau 6'!$A$2:$P$377,16,FALSE)</f>
        <v>#N/A</v>
      </c>
      <c r="M302" s="19" t="str">
        <f t="shared" si="36"/>
        <v/>
      </c>
      <c r="N302" s="19" t="str">
        <f t="shared" si="37"/>
        <v/>
      </c>
      <c r="O302" s="20" t="e">
        <f>HLOOKUP($Q$1,'Tableau 6'!$A$2:$P$377,B302,FALSE)</f>
        <v>#REF!</v>
      </c>
      <c r="P302" s="19" t="str">
        <f t="shared" si="38"/>
        <v/>
      </c>
      <c r="Q302" s="19" t="str">
        <f t="shared" si="39"/>
        <v/>
      </c>
    </row>
    <row r="303" spans="1:17" s="50" customFormat="1" ht="14.25" customHeight="1" x14ac:dyDescent="0.35">
      <c r="A303" s="52" t="str">
        <f>IF('Values-Valeurs'!A300="","",'Values-Valeurs'!A300)</f>
        <v/>
      </c>
      <c r="B303" s="49" t="e">
        <f>VLOOKUP(A303,Variables!$A:$D,2,FALSE)</f>
        <v>#N/A</v>
      </c>
      <c r="C303" s="59" t="e">
        <f>VLOOKUP(A303,Variables!$A:$D,4,FALSE)</f>
        <v>#N/A</v>
      </c>
      <c r="D303" s="15">
        <f>'Values-Valeurs'!B300</f>
        <v>0</v>
      </c>
      <c r="E303" s="15">
        <f>'Values-Valeurs'!C300</f>
        <v>0</v>
      </c>
      <c r="F303" s="15">
        <f>'Values-Valeurs'!D300</f>
        <v>0</v>
      </c>
      <c r="G303" s="15">
        <f>'Values-Valeurs'!E300</f>
        <v>0</v>
      </c>
      <c r="H303" s="12">
        <f t="shared" si="32"/>
        <v>0</v>
      </c>
      <c r="I303" s="12">
        <f t="shared" si="33"/>
        <v>0</v>
      </c>
      <c r="J303" s="13" t="e">
        <f t="shared" si="34"/>
        <v>#DIV/0!</v>
      </c>
      <c r="K303" s="13" t="e">
        <f t="shared" si="35"/>
        <v>#DIV/0!</v>
      </c>
      <c r="L303" s="14" t="e">
        <f>VLOOKUP(B303,'Tableau 6'!$A$2:$P$377,16,FALSE)</f>
        <v>#N/A</v>
      </c>
      <c r="M303" s="19" t="str">
        <f t="shared" si="36"/>
        <v/>
      </c>
      <c r="N303" s="19" t="str">
        <f t="shared" si="37"/>
        <v/>
      </c>
      <c r="O303" s="20" t="e">
        <f>HLOOKUP($Q$1,'Tableau 6'!$A$2:$P$377,B303,FALSE)</f>
        <v>#REF!</v>
      </c>
      <c r="P303" s="19" t="str">
        <f t="shared" si="38"/>
        <v/>
      </c>
      <c r="Q303" s="19" t="str">
        <f t="shared" si="39"/>
        <v/>
      </c>
    </row>
    <row r="304" spans="1:17" s="50" customFormat="1" ht="14.25" customHeight="1" x14ac:dyDescent="0.35">
      <c r="A304" s="52" t="str">
        <f>IF('Values-Valeurs'!A301="","",'Values-Valeurs'!A301)</f>
        <v/>
      </c>
      <c r="B304" s="49" t="e">
        <f>VLOOKUP(A304,Variables!$A:$D,2,FALSE)</f>
        <v>#N/A</v>
      </c>
      <c r="C304" s="59" t="e">
        <f>VLOOKUP(A304,Variables!$A:$D,4,FALSE)</f>
        <v>#N/A</v>
      </c>
      <c r="D304" s="15">
        <f>'Values-Valeurs'!B301</f>
        <v>0</v>
      </c>
      <c r="E304" s="15">
        <f>'Values-Valeurs'!C301</f>
        <v>0</v>
      </c>
      <c r="F304" s="15">
        <f>'Values-Valeurs'!D301</f>
        <v>0</v>
      </c>
      <c r="G304" s="15">
        <f>'Values-Valeurs'!E301</f>
        <v>0</v>
      </c>
      <c r="H304" s="12">
        <f t="shared" si="32"/>
        <v>0</v>
      </c>
      <c r="I304" s="12">
        <f t="shared" si="33"/>
        <v>0</v>
      </c>
      <c r="J304" s="13" t="e">
        <f t="shared" si="34"/>
        <v>#DIV/0!</v>
      </c>
      <c r="K304" s="13" t="e">
        <f t="shared" si="35"/>
        <v>#DIV/0!</v>
      </c>
      <c r="L304" s="14" t="e">
        <f>VLOOKUP(B304,'Tableau 6'!$A$2:$P$377,16,FALSE)</f>
        <v>#N/A</v>
      </c>
      <c r="M304" s="19" t="str">
        <f t="shared" si="36"/>
        <v/>
      </c>
      <c r="N304" s="19" t="str">
        <f t="shared" si="37"/>
        <v/>
      </c>
      <c r="O304" s="20" t="e">
        <f>HLOOKUP($Q$1,'Tableau 6'!$A$2:$P$377,B304,FALSE)</f>
        <v>#REF!</v>
      </c>
      <c r="P304" s="19" t="str">
        <f t="shared" si="38"/>
        <v/>
      </c>
      <c r="Q304" s="19" t="str">
        <f t="shared" si="39"/>
        <v/>
      </c>
    </row>
    <row r="305" spans="1:17" s="50" customFormat="1" ht="14.25" customHeight="1" x14ac:dyDescent="0.35">
      <c r="A305" s="52" t="str">
        <f>IF('Values-Valeurs'!A302="","",'Values-Valeurs'!A302)</f>
        <v/>
      </c>
      <c r="B305" s="49" t="e">
        <f>VLOOKUP(A305,Variables!$A:$D,2,FALSE)</f>
        <v>#N/A</v>
      </c>
      <c r="C305" s="59" t="e">
        <f>VLOOKUP(A305,Variables!$A:$D,4,FALSE)</f>
        <v>#N/A</v>
      </c>
      <c r="D305" s="15">
        <f>'Values-Valeurs'!B302</f>
        <v>0</v>
      </c>
      <c r="E305" s="15">
        <f>'Values-Valeurs'!C302</f>
        <v>0</v>
      </c>
      <c r="F305" s="15">
        <f>'Values-Valeurs'!D302</f>
        <v>0</v>
      </c>
      <c r="G305" s="15">
        <f>'Values-Valeurs'!E302</f>
        <v>0</v>
      </c>
      <c r="H305" s="12">
        <f t="shared" si="32"/>
        <v>0</v>
      </c>
      <c r="I305" s="12">
        <f t="shared" si="33"/>
        <v>0</v>
      </c>
      <c r="J305" s="13" t="e">
        <f t="shared" si="34"/>
        <v>#DIV/0!</v>
      </c>
      <c r="K305" s="13" t="e">
        <f t="shared" si="35"/>
        <v>#DIV/0!</v>
      </c>
      <c r="L305" s="14" t="e">
        <f>VLOOKUP(B305,'Tableau 6'!$A$2:$P$377,16,FALSE)</f>
        <v>#N/A</v>
      </c>
      <c r="M305" s="19" t="str">
        <f t="shared" si="36"/>
        <v/>
      </c>
      <c r="N305" s="19" t="str">
        <f t="shared" si="37"/>
        <v/>
      </c>
      <c r="O305" s="20" t="e">
        <f>HLOOKUP($Q$1,'Tableau 6'!$A$2:$P$377,B305,FALSE)</f>
        <v>#REF!</v>
      </c>
      <c r="P305" s="19" t="str">
        <f t="shared" si="38"/>
        <v/>
      </c>
      <c r="Q305" s="19" t="str">
        <f t="shared" si="39"/>
        <v/>
      </c>
    </row>
    <row r="306" spans="1:17" s="50" customFormat="1" ht="14.25" customHeight="1" x14ac:dyDescent="0.35">
      <c r="A306" s="52" t="str">
        <f>IF('Values-Valeurs'!A303="","",'Values-Valeurs'!A303)</f>
        <v/>
      </c>
      <c r="B306" s="49" t="e">
        <f>VLOOKUP(A306,Variables!$A:$D,2,FALSE)</f>
        <v>#N/A</v>
      </c>
      <c r="C306" s="59" t="e">
        <f>VLOOKUP(A306,Variables!$A:$D,4,FALSE)</f>
        <v>#N/A</v>
      </c>
      <c r="D306" s="15">
        <f>'Values-Valeurs'!B303</f>
        <v>0</v>
      </c>
      <c r="E306" s="15">
        <f>'Values-Valeurs'!C303</f>
        <v>0</v>
      </c>
      <c r="F306" s="15">
        <f>'Values-Valeurs'!D303</f>
        <v>0</v>
      </c>
      <c r="G306" s="15">
        <f>'Values-Valeurs'!E303</f>
        <v>0</v>
      </c>
      <c r="H306" s="12">
        <f t="shared" si="32"/>
        <v>0</v>
      </c>
      <c r="I306" s="12">
        <f t="shared" si="33"/>
        <v>0</v>
      </c>
      <c r="J306" s="13" t="e">
        <f t="shared" si="34"/>
        <v>#DIV/0!</v>
      </c>
      <c r="K306" s="13" t="e">
        <f t="shared" si="35"/>
        <v>#DIV/0!</v>
      </c>
      <c r="L306" s="14" t="e">
        <f>VLOOKUP(B306,'Tableau 6'!$A$2:$P$377,16,FALSE)</f>
        <v>#N/A</v>
      </c>
      <c r="M306" s="19" t="str">
        <f t="shared" si="36"/>
        <v/>
      </c>
      <c r="N306" s="19" t="str">
        <f t="shared" si="37"/>
        <v/>
      </c>
      <c r="O306" s="20" t="e">
        <f>HLOOKUP($Q$1,'Tableau 6'!$A$2:$P$377,B306,FALSE)</f>
        <v>#REF!</v>
      </c>
      <c r="P306" s="19" t="str">
        <f t="shared" si="38"/>
        <v/>
      </c>
      <c r="Q306" s="19" t="str">
        <f t="shared" si="39"/>
        <v/>
      </c>
    </row>
    <row r="307" spans="1:17" s="50" customFormat="1" ht="14.25" customHeight="1" x14ac:dyDescent="0.35">
      <c r="A307" s="52" t="str">
        <f>IF('Values-Valeurs'!A304="","",'Values-Valeurs'!A304)</f>
        <v/>
      </c>
      <c r="B307" s="49" t="e">
        <f>VLOOKUP(A307,Variables!$A:$D,2,FALSE)</f>
        <v>#N/A</v>
      </c>
      <c r="C307" s="59" t="e">
        <f>VLOOKUP(A307,Variables!$A:$D,4,FALSE)</f>
        <v>#N/A</v>
      </c>
      <c r="D307" s="15">
        <f>'Values-Valeurs'!B304</f>
        <v>0</v>
      </c>
      <c r="E307" s="15">
        <f>'Values-Valeurs'!C304</f>
        <v>0</v>
      </c>
      <c r="F307" s="15">
        <f>'Values-Valeurs'!D304</f>
        <v>0</v>
      </c>
      <c r="G307" s="15">
        <f>'Values-Valeurs'!E304</f>
        <v>0</v>
      </c>
      <c r="H307" s="12">
        <f t="shared" si="32"/>
        <v>0</v>
      </c>
      <c r="I307" s="12">
        <f t="shared" si="33"/>
        <v>0</v>
      </c>
      <c r="J307" s="13" t="e">
        <f t="shared" si="34"/>
        <v>#DIV/0!</v>
      </c>
      <c r="K307" s="13" t="e">
        <f t="shared" si="35"/>
        <v>#DIV/0!</v>
      </c>
      <c r="L307" s="14" t="e">
        <f>VLOOKUP(B307,'Tableau 6'!$A$2:$P$377,16,FALSE)</f>
        <v>#N/A</v>
      </c>
      <c r="M307" s="19" t="str">
        <f t="shared" si="36"/>
        <v/>
      </c>
      <c r="N307" s="19" t="str">
        <f t="shared" si="37"/>
        <v/>
      </c>
      <c r="O307" s="20" t="e">
        <f>HLOOKUP($Q$1,'Tableau 6'!$A$2:$P$377,B307,FALSE)</f>
        <v>#REF!</v>
      </c>
      <c r="P307" s="19" t="str">
        <f t="shared" si="38"/>
        <v/>
      </c>
      <c r="Q307" s="19" t="str">
        <f t="shared" si="39"/>
        <v/>
      </c>
    </row>
    <row r="308" spans="1:17" s="50" customFormat="1" ht="14.25" customHeight="1" x14ac:dyDescent="0.35">
      <c r="A308" s="52" t="str">
        <f>IF('Values-Valeurs'!A305="","",'Values-Valeurs'!A305)</f>
        <v/>
      </c>
      <c r="B308" s="49" t="e">
        <f>VLOOKUP(A308,Variables!$A:$D,2,FALSE)</f>
        <v>#N/A</v>
      </c>
      <c r="C308" s="59" t="e">
        <f>VLOOKUP(A308,Variables!$A:$D,4,FALSE)</f>
        <v>#N/A</v>
      </c>
      <c r="D308" s="15">
        <f>'Values-Valeurs'!B305</f>
        <v>0</v>
      </c>
      <c r="E308" s="15">
        <f>'Values-Valeurs'!C305</f>
        <v>0</v>
      </c>
      <c r="F308" s="15">
        <f>'Values-Valeurs'!D305</f>
        <v>0</v>
      </c>
      <c r="G308" s="15">
        <f>'Values-Valeurs'!E305</f>
        <v>0</v>
      </c>
      <c r="H308" s="12">
        <f t="shared" si="32"/>
        <v>0</v>
      </c>
      <c r="I308" s="12">
        <f t="shared" si="33"/>
        <v>0</v>
      </c>
      <c r="J308" s="13" t="e">
        <f t="shared" si="34"/>
        <v>#DIV/0!</v>
      </c>
      <c r="K308" s="13" t="e">
        <f t="shared" si="35"/>
        <v>#DIV/0!</v>
      </c>
      <c r="L308" s="14" t="e">
        <f>VLOOKUP(B308,'Tableau 6'!$A$2:$P$377,16,FALSE)</f>
        <v>#N/A</v>
      </c>
      <c r="M308" s="19" t="str">
        <f t="shared" si="36"/>
        <v/>
      </c>
      <c r="N308" s="19" t="str">
        <f t="shared" si="37"/>
        <v/>
      </c>
      <c r="O308" s="20" t="e">
        <f>HLOOKUP($Q$1,'Tableau 6'!$A$2:$P$377,B308,FALSE)</f>
        <v>#REF!</v>
      </c>
      <c r="P308" s="19" t="str">
        <f t="shared" si="38"/>
        <v/>
      </c>
      <c r="Q308" s="19" t="str">
        <f t="shared" si="39"/>
        <v/>
      </c>
    </row>
    <row r="309" spans="1:17" s="50" customFormat="1" ht="14.25" customHeight="1" x14ac:dyDescent="0.35">
      <c r="A309" s="52" t="str">
        <f>IF('Values-Valeurs'!A306="","",'Values-Valeurs'!A306)</f>
        <v/>
      </c>
      <c r="B309" s="49" t="e">
        <f>VLOOKUP(A309,Variables!$A:$D,2,FALSE)</f>
        <v>#N/A</v>
      </c>
      <c r="C309" s="59" t="e">
        <f>VLOOKUP(A309,Variables!$A:$D,4,FALSE)</f>
        <v>#N/A</v>
      </c>
      <c r="D309" s="15">
        <f>'Values-Valeurs'!B306</f>
        <v>0</v>
      </c>
      <c r="E309" s="15">
        <f>'Values-Valeurs'!C306</f>
        <v>0</v>
      </c>
      <c r="F309" s="15">
        <f>'Values-Valeurs'!D306</f>
        <v>0</v>
      </c>
      <c r="G309" s="15">
        <f>'Values-Valeurs'!E306</f>
        <v>0</v>
      </c>
      <c r="H309" s="12">
        <f t="shared" si="32"/>
        <v>0</v>
      </c>
      <c r="I309" s="12">
        <f t="shared" si="33"/>
        <v>0</v>
      </c>
      <c r="J309" s="13" t="e">
        <f t="shared" si="34"/>
        <v>#DIV/0!</v>
      </c>
      <c r="K309" s="13" t="e">
        <f t="shared" si="35"/>
        <v>#DIV/0!</v>
      </c>
      <c r="L309" s="14" t="e">
        <f>VLOOKUP(B309,'Tableau 6'!$A$2:$P$377,16,FALSE)</f>
        <v>#N/A</v>
      </c>
      <c r="M309" s="19" t="str">
        <f t="shared" si="36"/>
        <v/>
      </c>
      <c r="N309" s="19" t="str">
        <f t="shared" si="37"/>
        <v/>
      </c>
      <c r="O309" s="20" t="e">
        <f>HLOOKUP($Q$1,'Tableau 6'!$A$2:$P$377,B309,FALSE)</f>
        <v>#REF!</v>
      </c>
      <c r="P309" s="19" t="str">
        <f t="shared" si="38"/>
        <v/>
      </c>
      <c r="Q309" s="19" t="str">
        <f t="shared" si="39"/>
        <v/>
      </c>
    </row>
    <row r="310" spans="1:17" s="50" customFormat="1" ht="14.25" customHeight="1" x14ac:dyDescent="0.35">
      <c r="A310" s="52" t="str">
        <f>IF('Values-Valeurs'!A307="","",'Values-Valeurs'!A307)</f>
        <v/>
      </c>
      <c r="B310" s="49" t="e">
        <f>VLOOKUP(A310,Variables!$A:$D,2,FALSE)</f>
        <v>#N/A</v>
      </c>
      <c r="C310" s="59" t="e">
        <f>VLOOKUP(A310,Variables!$A:$D,4,FALSE)</f>
        <v>#N/A</v>
      </c>
      <c r="D310" s="15">
        <f>'Values-Valeurs'!B307</f>
        <v>0</v>
      </c>
      <c r="E310" s="15">
        <f>'Values-Valeurs'!C307</f>
        <v>0</v>
      </c>
      <c r="F310" s="15">
        <f>'Values-Valeurs'!D307</f>
        <v>0</v>
      </c>
      <c r="G310" s="15">
        <f>'Values-Valeurs'!E307</f>
        <v>0</v>
      </c>
      <c r="H310" s="12">
        <f t="shared" si="32"/>
        <v>0</v>
      </c>
      <c r="I310" s="12">
        <f t="shared" si="33"/>
        <v>0</v>
      </c>
      <c r="J310" s="13" t="e">
        <f t="shared" si="34"/>
        <v>#DIV/0!</v>
      </c>
      <c r="K310" s="13" t="e">
        <f t="shared" si="35"/>
        <v>#DIV/0!</v>
      </c>
      <c r="L310" s="14" t="e">
        <f>VLOOKUP(B310,'Tableau 6'!$A$2:$P$377,16,FALSE)</f>
        <v>#N/A</v>
      </c>
      <c r="M310" s="19" t="str">
        <f t="shared" si="36"/>
        <v/>
      </c>
      <c r="N310" s="19" t="str">
        <f t="shared" si="37"/>
        <v/>
      </c>
      <c r="O310" s="20" t="e">
        <f>HLOOKUP($Q$1,'Tableau 6'!$A$2:$P$377,B310,FALSE)</f>
        <v>#REF!</v>
      </c>
      <c r="P310" s="19" t="str">
        <f t="shared" si="38"/>
        <v/>
      </c>
      <c r="Q310" s="19" t="str">
        <f t="shared" si="39"/>
        <v/>
      </c>
    </row>
    <row r="311" spans="1:17" s="50" customFormat="1" ht="14.25" customHeight="1" x14ac:dyDescent="0.35">
      <c r="A311" s="52" t="str">
        <f>IF('Values-Valeurs'!A308="","",'Values-Valeurs'!A308)</f>
        <v/>
      </c>
      <c r="B311" s="49" t="e">
        <f>VLOOKUP(A311,Variables!$A:$D,2,FALSE)</f>
        <v>#N/A</v>
      </c>
      <c r="C311" s="59" t="e">
        <f>VLOOKUP(A311,Variables!$A:$D,4,FALSE)</f>
        <v>#N/A</v>
      </c>
      <c r="D311" s="15">
        <f>'Values-Valeurs'!B308</f>
        <v>0</v>
      </c>
      <c r="E311" s="15">
        <f>'Values-Valeurs'!C308</f>
        <v>0</v>
      </c>
      <c r="F311" s="15">
        <f>'Values-Valeurs'!D308</f>
        <v>0</v>
      </c>
      <c r="G311" s="15">
        <f>'Values-Valeurs'!E308</f>
        <v>0</v>
      </c>
      <c r="H311" s="12">
        <f t="shared" si="32"/>
        <v>0</v>
      </c>
      <c r="I311" s="12">
        <f t="shared" si="33"/>
        <v>0</v>
      </c>
      <c r="J311" s="13" t="e">
        <f t="shared" si="34"/>
        <v>#DIV/0!</v>
      </c>
      <c r="K311" s="13" t="e">
        <f t="shared" si="35"/>
        <v>#DIV/0!</v>
      </c>
      <c r="L311" s="14" t="e">
        <f>VLOOKUP(B311,'Tableau 6'!$A$2:$P$377,16,FALSE)</f>
        <v>#N/A</v>
      </c>
      <c r="M311" s="19" t="str">
        <f t="shared" si="36"/>
        <v/>
      </c>
      <c r="N311" s="19" t="str">
        <f t="shared" si="37"/>
        <v/>
      </c>
      <c r="O311" s="20" t="e">
        <f>HLOOKUP($Q$1,'Tableau 6'!$A$2:$P$377,B311,FALSE)</f>
        <v>#REF!</v>
      </c>
      <c r="P311" s="19" t="str">
        <f t="shared" si="38"/>
        <v/>
      </c>
      <c r="Q311" s="19" t="str">
        <f t="shared" si="39"/>
        <v/>
      </c>
    </row>
    <row r="312" spans="1:17" s="50" customFormat="1" ht="14.25" customHeight="1" x14ac:dyDescent="0.35">
      <c r="A312" s="52" t="str">
        <f>IF('Values-Valeurs'!A309="","",'Values-Valeurs'!A309)</f>
        <v/>
      </c>
      <c r="B312" s="49" t="e">
        <f>VLOOKUP(A312,Variables!$A:$D,2,FALSE)</f>
        <v>#N/A</v>
      </c>
      <c r="C312" s="59" t="e">
        <f>VLOOKUP(A312,Variables!$A:$D,4,FALSE)</f>
        <v>#N/A</v>
      </c>
      <c r="D312" s="15">
        <f>'Values-Valeurs'!B309</f>
        <v>0</v>
      </c>
      <c r="E312" s="15">
        <f>'Values-Valeurs'!C309</f>
        <v>0</v>
      </c>
      <c r="F312" s="15">
        <f>'Values-Valeurs'!D309</f>
        <v>0</v>
      </c>
      <c r="G312" s="15">
        <f>'Values-Valeurs'!E309</f>
        <v>0</v>
      </c>
      <c r="H312" s="12">
        <f t="shared" si="32"/>
        <v>0</v>
      </c>
      <c r="I312" s="12">
        <f t="shared" si="33"/>
        <v>0</v>
      </c>
      <c r="J312" s="13" t="e">
        <f t="shared" si="34"/>
        <v>#DIV/0!</v>
      </c>
      <c r="K312" s="13" t="e">
        <f t="shared" si="35"/>
        <v>#DIV/0!</v>
      </c>
      <c r="L312" s="14" t="e">
        <f>VLOOKUP(B312,'Tableau 6'!$A$2:$P$377,16,FALSE)</f>
        <v>#N/A</v>
      </c>
      <c r="M312" s="19" t="str">
        <f t="shared" si="36"/>
        <v/>
      </c>
      <c r="N312" s="19" t="str">
        <f t="shared" si="37"/>
        <v/>
      </c>
      <c r="O312" s="20" t="e">
        <f>HLOOKUP($Q$1,'Tableau 6'!$A$2:$P$377,B312,FALSE)</f>
        <v>#REF!</v>
      </c>
      <c r="P312" s="19" t="str">
        <f t="shared" si="38"/>
        <v/>
      </c>
      <c r="Q312" s="19" t="str">
        <f t="shared" si="39"/>
        <v/>
      </c>
    </row>
    <row r="313" spans="1:17" s="50" customFormat="1" ht="14.25" customHeight="1" x14ac:dyDescent="0.35">
      <c r="A313" s="52" t="str">
        <f>IF('Values-Valeurs'!A310="","",'Values-Valeurs'!A310)</f>
        <v/>
      </c>
      <c r="B313" s="49" t="e">
        <f>VLOOKUP(A313,Variables!$A:$D,2,FALSE)</f>
        <v>#N/A</v>
      </c>
      <c r="C313" s="59" t="e">
        <f>VLOOKUP(A313,Variables!$A:$D,4,FALSE)</f>
        <v>#N/A</v>
      </c>
      <c r="D313" s="15">
        <f>'Values-Valeurs'!B310</f>
        <v>0</v>
      </c>
      <c r="E313" s="15">
        <f>'Values-Valeurs'!C310</f>
        <v>0</v>
      </c>
      <c r="F313" s="15">
        <f>'Values-Valeurs'!D310</f>
        <v>0</v>
      </c>
      <c r="G313" s="15">
        <f>'Values-Valeurs'!E310</f>
        <v>0</v>
      </c>
      <c r="H313" s="12">
        <f t="shared" si="32"/>
        <v>0</v>
      </c>
      <c r="I313" s="12">
        <f t="shared" si="33"/>
        <v>0</v>
      </c>
      <c r="J313" s="13" t="e">
        <f t="shared" si="34"/>
        <v>#DIV/0!</v>
      </c>
      <c r="K313" s="13" t="e">
        <f t="shared" si="35"/>
        <v>#DIV/0!</v>
      </c>
      <c r="L313" s="14" t="e">
        <f>VLOOKUP(B313,'Tableau 6'!$A$2:$P$377,16,FALSE)</f>
        <v>#N/A</v>
      </c>
      <c r="M313" s="19" t="str">
        <f t="shared" si="36"/>
        <v/>
      </c>
      <c r="N313" s="19" t="str">
        <f t="shared" si="37"/>
        <v/>
      </c>
      <c r="O313" s="20" t="e">
        <f>HLOOKUP($Q$1,'Tableau 6'!$A$2:$P$377,B313,FALSE)</f>
        <v>#REF!</v>
      </c>
      <c r="P313" s="19" t="str">
        <f t="shared" si="38"/>
        <v/>
      </c>
      <c r="Q313" s="19" t="str">
        <f t="shared" si="39"/>
        <v/>
      </c>
    </row>
    <row r="314" spans="1:17" s="50" customFormat="1" ht="14.25" customHeight="1" x14ac:dyDescent="0.35">
      <c r="A314" s="52" t="str">
        <f>IF('Values-Valeurs'!A311="","",'Values-Valeurs'!A311)</f>
        <v/>
      </c>
      <c r="B314" s="49" t="e">
        <f>VLOOKUP(A314,Variables!$A:$D,2,FALSE)</f>
        <v>#N/A</v>
      </c>
      <c r="C314" s="59" t="e">
        <f>VLOOKUP(A314,Variables!$A:$D,4,FALSE)</f>
        <v>#N/A</v>
      </c>
      <c r="D314" s="15">
        <f>'Values-Valeurs'!B311</f>
        <v>0</v>
      </c>
      <c r="E314" s="15">
        <f>'Values-Valeurs'!C311</f>
        <v>0</v>
      </c>
      <c r="F314" s="15">
        <f>'Values-Valeurs'!D311</f>
        <v>0</v>
      </c>
      <c r="G314" s="15">
        <f>'Values-Valeurs'!E311</f>
        <v>0</v>
      </c>
      <c r="H314" s="12">
        <f t="shared" si="32"/>
        <v>0</v>
      </c>
      <c r="I314" s="12">
        <f t="shared" si="33"/>
        <v>0</v>
      </c>
      <c r="J314" s="13" t="e">
        <f t="shared" si="34"/>
        <v>#DIV/0!</v>
      </c>
      <c r="K314" s="13" t="e">
        <f t="shared" si="35"/>
        <v>#DIV/0!</v>
      </c>
      <c r="L314" s="14" t="e">
        <f>VLOOKUP(B314,'Tableau 6'!$A$2:$P$377,16,FALSE)</f>
        <v>#N/A</v>
      </c>
      <c r="M314" s="19" t="str">
        <f t="shared" si="36"/>
        <v/>
      </c>
      <c r="N314" s="19" t="str">
        <f t="shared" si="37"/>
        <v/>
      </c>
      <c r="O314" s="20" t="e">
        <f>HLOOKUP($Q$1,'Tableau 6'!$A$2:$P$377,B314,FALSE)</f>
        <v>#REF!</v>
      </c>
      <c r="P314" s="19" t="str">
        <f t="shared" si="38"/>
        <v/>
      </c>
      <c r="Q314" s="19" t="str">
        <f t="shared" si="39"/>
        <v/>
      </c>
    </row>
    <row r="315" spans="1:17" s="50" customFormat="1" ht="14.25" customHeight="1" x14ac:dyDescent="0.35">
      <c r="A315" s="52" t="str">
        <f>IF('Values-Valeurs'!A312="","",'Values-Valeurs'!A312)</f>
        <v/>
      </c>
      <c r="B315" s="49" t="e">
        <f>VLOOKUP(A315,Variables!$A:$D,2,FALSE)</f>
        <v>#N/A</v>
      </c>
      <c r="C315" s="59" t="e">
        <f>VLOOKUP(A315,Variables!$A:$D,4,FALSE)</f>
        <v>#N/A</v>
      </c>
      <c r="D315" s="15">
        <f>'Values-Valeurs'!B312</f>
        <v>0</v>
      </c>
      <c r="E315" s="15">
        <f>'Values-Valeurs'!C312</f>
        <v>0</v>
      </c>
      <c r="F315" s="15">
        <f>'Values-Valeurs'!D312</f>
        <v>0</v>
      </c>
      <c r="G315" s="15">
        <f>'Values-Valeurs'!E312</f>
        <v>0</v>
      </c>
      <c r="H315" s="12">
        <f t="shared" si="32"/>
        <v>0</v>
      </c>
      <c r="I315" s="12">
        <f t="shared" si="33"/>
        <v>0</v>
      </c>
      <c r="J315" s="13" t="e">
        <f t="shared" si="34"/>
        <v>#DIV/0!</v>
      </c>
      <c r="K315" s="13" t="e">
        <f t="shared" si="35"/>
        <v>#DIV/0!</v>
      </c>
      <c r="L315" s="14" t="e">
        <f>VLOOKUP(B315,'Tableau 6'!$A$2:$P$377,16,FALSE)</f>
        <v>#N/A</v>
      </c>
      <c r="M315" s="19" t="str">
        <f t="shared" si="36"/>
        <v/>
      </c>
      <c r="N315" s="19" t="str">
        <f t="shared" si="37"/>
        <v/>
      </c>
      <c r="O315" s="20" t="e">
        <f>HLOOKUP($Q$1,'Tableau 6'!$A$2:$P$377,B315,FALSE)</f>
        <v>#REF!</v>
      </c>
      <c r="P315" s="19" t="str">
        <f t="shared" si="38"/>
        <v/>
      </c>
      <c r="Q315" s="19" t="str">
        <f t="shared" si="39"/>
        <v/>
      </c>
    </row>
    <row r="316" spans="1:17" s="50" customFormat="1" ht="14.25" customHeight="1" x14ac:dyDescent="0.35">
      <c r="A316" s="52" t="str">
        <f>IF('Values-Valeurs'!A313="","",'Values-Valeurs'!A313)</f>
        <v/>
      </c>
      <c r="B316" s="49" t="e">
        <f>VLOOKUP(A316,Variables!$A:$D,2,FALSE)</f>
        <v>#N/A</v>
      </c>
      <c r="C316" s="59" t="e">
        <f>VLOOKUP(A316,Variables!$A:$D,4,FALSE)</f>
        <v>#N/A</v>
      </c>
      <c r="D316" s="15">
        <f>'Values-Valeurs'!B313</f>
        <v>0</v>
      </c>
      <c r="E316" s="15">
        <f>'Values-Valeurs'!C313</f>
        <v>0</v>
      </c>
      <c r="F316" s="15">
        <f>'Values-Valeurs'!D313</f>
        <v>0</v>
      </c>
      <c r="G316" s="15">
        <f>'Values-Valeurs'!E313</f>
        <v>0</v>
      </c>
      <c r="H316" s="12">
        <f t="shared" si="32"/>
        <v>0</v>
      </c>
      <c r="I316" s="12">
        <f t="shared" si="33"/>
        <v>0</v>
      </c>
      <c r="J316" s="13" t="e">
        <f t="shared" si="34"/>
        <v>#DIV/0!</v>
      </c>
      <c r="K316" s="13" t="e">
        <f t="shared" si="35"/>
        <v>#DIV/0!</v>
      </c>
      <c r="L316" s="14" t="e">
        <f>VLOOKUP(B316,'Tableau 6'!$A$2:$P$377,16,FALSE)</f>
        <v>#N/A</v>
      </c>
      <c r="M316" s="19" t="str">
        <f t="shared" si="36"/>
        <v/>
      </c>
      <c r="N316" s="19" t="str">
        <f t="shared" si="37"/>
        <v/>
      </c>
      <c r="O316" s="20" t="e">
        <f>HLOOKUP($Q$1,'Tableau 6'!$A$2:$P$377,B316,FALSE)</f>
        <v>#REF!</v>
      </c>
      <c r="P316" s="19" t="str">
        <f t="shared" si="38"/>
        <v/>
      </c>
      <c r="Q316" s="19" t="str">
        <f t="shared" si="39"/>
        <v/>
      </c>
    </row>
    <row r="317" spans="1:17" s="50" customFormat="1" ht="14.25" customHeight="1" x14ac:dyDescent="0.35">
      <c r="A317" s="52" t="str">
        <f>IF('Values-Valeurs'!A314="","",'Values-Valeurs'!A314)</f>
        <v/>
      </c>
      <c r="B317" s="49" t="e">
        <f>VLOOKUP(A317,Variables!$A:$D,2,FALSE)</f>
        <v>#N/A</v>
      </c>
      <c r="C317" s="59" t="e">
        <f>VLOOKUP(A317,Variables!$A:$D,4,FALSE)</f>
        <v>#N/A</v>
      </c>
      <c r="D317" s="15">
        <f>'Values-Valeurs'!B314</f>
        <v>0</v>
      </c>
      <c r="E317" s="15">
        <f>'Values-Valeurs'!C314</f>
        <v>0</v>
      </c>
      <c r="F317" s="15">
        <f>'Values-Valeurs'!D314</f>
        <v>0</v>
      </c>
      <c r="G317" s="15">
        <f>'Values-Valeurs'!E314</f>
        <v>0</v>
      </c>
      <c r="H317" s="12">
        <f t="shared" si="32"/>
        <v>0</v>
      </c>
      <c r="I317" s="12">
        <f t="shared" si="33"/>
        <v>0</v>
      </c>
      <c r="J317" s="13" t="e">
        <f t="shared" si="34"/>
        <v>#DIV/0!</v>
      </c>
      <c r="K317" s="13" t="e">
        <f t="shared" si="35"/>
        <v>#DIV/0!</v>
      </c>
      <c r="L317" s="14" t="e">
        <f>VLOOKUP(B317,'Tableau 6'!$A$2:$P$377,16,FALSE)</f>
        <v>#N/A</v>
      </c>
      <c r="M317" s="19" t="str">
        <f t="shared" si="36"/>
        <v/>
      </c>
      <c r="N317" s="19" t="str">
        <f t="shared" si="37"/>
        <v/>
      </c>
      <c r="O317" s="20" t="e">
        <f>HLOOKUP($Q$1,'Tableau 6'!$A$2:$P$377,B317,FALSE)</f>
        <v>#REF!</v>
      </c>
      <c r="P317" s="19" t="str">
        <f t="shared" si="38"/>
        <v/>
      </c>
      <c r="Q317" s="19" t="str">
        <f t="shared" si="39"/>
        <v/>
      </c>
    </row>
    <row r="318" spans="1:17" s="50" customFormat="1" ht="14.25" customHeight="1" x14ac:dyDescent="0.35">
      <c r="A318" s="52" t="str">
        <f>IF('Values-Valeurs'!A315="","",'Values-Valeurs'!A315)</f>
        <v/>
      </c>
      <c r="B318" s="49" t="e">
        <f>VLOOKUP(A318,Variables!$A:$D,2,FALSE)</f>
        <v>#N/A</v>
      </c>
      <c r="C318" s="59" t="e">
        <f>VLOOKUP(A318,Variables!$A:$D,4,FALSE)</f>
        <v>#N/A</v>
      </c>
      <c r="D318" s="15">
        <f>'Values-Valeurs'!B315</f>
        <v>0</v>
      </c>
      <c r="E318" s="15">
        <f>'Values-Valeurs'!C315</f>
        <v>0</v>
      </c>
      <c r="F318" s="15">
        <f>'Values-Valeurs'!D315</f>
        <v>0</v>
      </c>
      <c r="G318" s="15">
        <f>'Values-Valeurs'!E315</f>
        <v>0</v>
      </c>
      <c r="H318" s="12">
        <f t="shared" si="32"/>
        <v>0</v>
      </c>
      <c r="I318" s="12">
        <f t="shared" si="33"/>
        <v>0</v>
      </c>
      <c r="J318" s="13" t="e">
        <f t="shared" si="34"/>
        <v>#DIV/0!</v>
      </c>
      <c r="K318" s="13" t="e">
        <f t="shared" si="35"/>
        <v>#DIV/0!</v>
      </c>
      <c r="L318" s="14" t="e">
        <f>VLOOKUP(B318,'Tableau 6'!$A$2:$P$377,16,FALSE)</f>
        <v>#N/A</v>
      </c>
      <c r="M318" s="19" t="str">
        <f t="shared" si="36"/>
        <v/>
      </c>
      <c r="N318" s="19" t="str">
        <f t="shared" si="37"/>
        <v/>
      </c>
      <c r="O318" s="20" t="e">
        <f>HLOOKUP($Q$1,'Tableau 6'!$A$2:$P$377,B318,FALSE)</f>
        <v>#REF!</v>
      </c>
      <c r="P318" s="19" t="str">
        <f t="shared" si="38"/>
        <v/>
      </c>
      <c r="Q318" s="19" t="str">
        <f t="shared" si="39"/>
        <v/>
      </c>
    </row>
    <row r="319" spans="1:17" s="50" customFormat="1" ht="14.25" customHeight="1" x14ac:dyDescent="0.35">
      <c r="A319" s="52" t="str">
        <f>IF('Values-Valeurs'!A316="","",'Values-Valeurs'!A316)</f>
        <v/>
      </c>
      <c r="B319" s="49" t="e">
        <f>VLOOKUP(A319,Variables!$A:$D,2,FALSE)</f>
        <v>#N/A</v>
      </c>
      <c r="C319" s="59" t="e">
        <f>VLOOKUP(A319,Variables!$A:$D,4,FALSE)</f>
        <v>#N/A</v>
      </c>
      <c r="D319" s="15">
        <f>'Values-Valeurs'!B316</f>
        <v>0</v>
      </c>
      <c r="E319" s="15">
        <f>'Values-Valeurs'!C316</f>
        <v>0</v>
      </c>
      <c r="F319" s="15">
        <f>'Values-Valeurs'!D316</f>
        <v>0</v>
      </c>
      <c r="G319" s="15">
        <f>'Values-Valeurs'!E316</f>
        <v>0</v>
      </c>
      <c r="H319" s="12">
        <f t="shared" si="32"/>
        <v>0</v>
      </c>
      <c r="I319" s="12">
        <f t="shared" si="33"/>
        <v>0</v>
      </c>
      <c r="J319" s="13" t="e">
        <f t="shared" si="34"/>
        <v>#DIV/0!</v>
      </c>
      <c r="K319" s="13" t="e">
        <f t="shared" si="35"/>
        <v>#DIV/0!</v>
      </c>
      <c r="L319" s="14" t="e">
        <f>VLOOKUP(B319,'Tableau 6'!$A$2:$P$377,16,FALSE)</f>
        <v>#N/A</v>
      </c>
      <c r="M319" s="19" t="str">
        <f t="shared" si="36"/>
        <v/>
      </c>
      <c r="N319" s="19" t="str">
        <f t="shared" si="37"/>
        <v/>
      </c>
      <c r="O319" s="20" t="e">
        <f>HLOOKUP($Q$1,'Tableau 6'!$A$2:$P$377,B319,FALSE)</f>
        <v>#REF!</v>
      </c>
      <c r="P319" s="19" t="str">
        <f t="shared" si="38"/>
        <v/>
      </c>
      <c r="Q319" s="19" t="str">
        <f t="shared" si="39"/>
        <v/>
      </c>
    </row>
    <row r="320" spans="1:17" s="50" customFormat="1" ht="14.25" customHeight="1" x14ac:dyDescent="0.35">
      <c r="A320" s="52" t="str">
        <f>IF('Values-Valeurs'!A317="","",'Values-Valeurs'!A317)</f>
        <v/>
      </c>
      <c r="B320" s="49" t="e">
        <f>VLOOKUP(A320,Variables!$A:$D,2,FALSE)</f>
        <v>#N/A</v>
      </c>
      <c r="C320" s="59" t="e">
        <f>VLOOKUP(A320,Variables!$A:$D,4,FALSE)</f>
        <v>#N/A</v>
      </c>
      <c r="D320" s="15">
        <f>'Values-Valeurs'!B317</f>
        <v>0</v>
      </c>
      <c r="E320" s="15">
        <f>'Values-Valeurs'!C317</f>
        <v>0</v>
      </c>
      <c r="F320" s="15">
        <f>'Values-Valeurs'!D317</f>
        <v>0</v>
      </c>
      <c r="G320" s="15">
        <f>'Values-Valeurs'!E317</f>
        <v>0</v>
      </c>
      <c r="H320" s="12">
        <f t="shared" si="32"/>
        <v>0</v>
      </c>
      <c r="I320" s="12">
        <f t="shared" si="33"/>
        <v>0</v>
      </c>
      <c r="J320" s="13" t="e">
        <f t="shared" si="34"/>
        <v>#DIV/0!</v>
      </c>
      <c r="K320" s="13" t="e">
        <f t="shared" si="35"/>
        <v>#DIV/0!</v>
      </c>
      <c r="L320" s="14" t="e">
        <f>VLOOKUP(B320,'Tableau 6'!$A$2:$P$377,16,FALSE)</f>
        <v>#N/A</v>
      </c>
      <c r="M320" s="19" t="str">
        <f t="shared" si="36"/>
        <v/>
      </c>
      <c r="N320" s="19" t="str">
        <f t="shared" si="37"/>
        <v/>
      </c>
      <c r="O320" s="20" t="e">
        <f>HLOOKUP($Q$1,'Tableau 6'!$A$2:$P$377,B320,FALSE)</f>
        <v>#REF!</v>
      </c>
      <c r="P320" s="19" t="str">
        <f t="shared" si="38"/>
        <v/>
      </c>
      <c r="Q320" s="19" t="str">
        <f t="shared" si="39"/>
        <v/>
      </c>
    </row>
    <row r="321" spans="1:17" s="50" customFormat="1" ht="14.25" customHeight="1" x14ac:dyDescent="0.35">
      <c r="A321" s="52" t="str">
        <f>IF('Values-Valeurs'!A318="","",'Values-Valeurs'!A318)</f>
        <v/>
      </c>
      <c r="B321" s="49" t="e">
        <f>VLOOKUP(A321,Variables!$A:$D,2,FALSE)</f>
        <v>#N/A</v>
      </c>
      <c r="C321" s="59" t="e">
        <f>VLOOKUP(A321,Variables!$A:$D,4,FALSE)</f>
        <v>#N/A</v>
      </c>
      <c r="D321" s="15">
        <f>'Values-Valeurs'!B318</f>
        <v>0</v>
      </c>
      <c r="E321" s="15">
        <f>'Values-Valeurs'!C318</f>
        <v>0</v>
      </c>
      <c r="F321" s="15">
        <f>'Values-Valeurs'!D318</f>
        <v>0</v>
      </c>
      <c r="G321" s="15">
        <f>'Values-Valeurs'!E318</f>
        <v>0</v>
      </c>
      <c r="H321" s="12">
        <f t="shared" si="32"/>
        <v>0</v>
      </c>
      <c r="I321" s="12">
        <f t="shared" si="33"/>
        <v>0</v>
      </c>
      <c r="J321" s="13" t="e">
        <f t="shared" si="34"/>
        <v>#DIV/0!</v>
      </c>
      <c r="K321" s="13" t="e">
        <f t="shared" si="35"/>
        <v>#DIV/0!</v>
      </c>
      <c r="L321" s="14" t="e">
        <f>VLOOKUP(B321,'Tableau 6'!$A$2:$P$377,16,FALSE)</f>
        <v>#N/A</v>
      </c>
      <c r="M321" s="19" t="str">
        <f t="shared" si="36"/>
        <v/>
      </c>
      <c r="N321" s="19" t="str">
        <f t="shared" si="37"/>
        <v/>
      </c>
      <c r="O321" s="20" t="e">
        <f>HLOOKUP($Q$1,'Tableau 6'!$A$2:$P$377,B321,FALSE)</f>
        <v>#REF!</v>
      </c>
      <c r="P321" s="19" t="str">
        <f t="shared" si="38"/>
        <v/>
      </c>
      <c r="Q321" s="19" t="str">
        <f t="shared" si="39"/>
        <v/>
      </c>
    </row>
    <row r="322" spans="1:17" s="50" customFormat="1" ht="14.25" customHeight="1" x14ac:dyDescent="0.35">
      <c r="A322" s="52" t="str">
        <f>IF('Values-Valeurs'!A319="","",'Values-Valeurs'!A319)</f>
        <v/>
      </c>
      <c r="B322" s="49" t="e">
        <f>VLOOKUP(A322,Variables!$A:$D,2,FALSE)</f>
        <v>#N/A</v>
      </c>
      <c r="C322" s="59" t="e">
        <f>VLOOKUP(A322,Variables!$A:$D,4,FALSE)</f>
        <v>#N/A</v>
      </c>
      <c r="D322" s="15">
        <f>'Values-Valeurs'!B319</f>
        <v>0</v>
      </c>
      <c r="E322" s="15">
        <f>'Values-Valeurs'!C319</f>
        <v>0</v>
      </c>
      <c r="F322" s="15">
        <f>'Values-Valeurs'!D319</f>
        <v>0</v>
      </c>
      <c r="G322" s="15">
        <f>'Values-Valeurs'!E319</f>
        <v>0</v>
      </c>
      <c r="H322" s="12">
        <f t="shared" si="32"/>
        <v>0</v>
      </c>
      <c r="I322" s="12">
        <f t="shared" si="33"/>
        <v>0</v>
      </c>
      <c r="J322" s="13" t="e">
        <f t="shared" si="34"/>
        <v>#DIV/0!</v>
      </c>
      <c r="K322" s="13" t="e">
        <f t="shared" si="35"/>
        <v>#DIV/0!</v>
      </c>
      <c r="L322" s="14" t="e">
        <f>VLOOKUP(B322,'Tableau 6'!$A$2:$P$377,16,FALSE)</f>
        <v>#N/A</v>
      </c>
      <c r="M322" s="19" t="str">
        <f t="shared" si="36"/>
        <v/>
      </c>
      <c r="N322" s="19" t="str">
        <f t="shared" si="37"/>
        <v/>
      </c>
      <c r="O322" s="20" t="e">
        <f>HLOOKUP($Q$1,'Tableau 6'!$A$2:$P$377,B322,FALSE)</f>
        <v>#REF!</v>
      </c>
      <c r="P322" s="19" t="str">
        <f t="shared" si="38"/>
        <v/>
      </c>
      <c r="Q322" s="19" t="str">
        <f t="shared" si="39"/>
        <v/>
      </c>
    </row>
    <row r="323" spans="1:17" s="50" customFormat="1" ht="14.25" customHeight="1" x14ac:dyDescent="0.35">
      <c r="A323" s="52" t="str">
        <f>IF('Values-Valeurs'!A320="","",'Values-Valeurs'!A320)</f>
        <v/>
      </c>
      <c r="B323" s="49" t="e">
        <f>VLOOKUP(A323,Variables!$A:$D,2,FALSE)</f>
        <v>#N/A</v>
      </c>
      <c r="C323" s="59" t="e">
        <f>VLOOKUP(A323,Variables!$A:$D,4,FALSE)</f>
        <v>#N/A</v>
      </c>
      <c r="D323" s="15">
        <f>'Values-Valeurs'!B320</f>
        <v>0</v>
      </c>
      <c r="E323" s="15">
        <f>'Values-Valeurs'!C320</f>
        <v>0</v>
      </c>
      <c r="F323" s="15">
        <f>'Values-Valeurs'!D320</f>
        <v>0</v>
      </c>
      <c r="G323" s="15">
        <f>'Values-Valeurs'!E320</f>
        <v>0</v>
      </c>
      <c r="H323" s="12">
        <f t="shared" si="32"/>
        <v>0</v>
      </c>
      <c r="I323" s="12">
        <f t="shared" si="33"/>
        <v>0</v>
      </c>
      <c r="J323" s="13" t="e">
        <f t="shared" si="34"/>
        <v>#DIV/0!</v>
      </c>
      <c r="K323" s="13" t="e">
        <f t="shared" si="35"/>
        <v>#DIV/0!</v>
      </c>
      <c r="L323" s="14" t="e">
        <f>VLOOKUP(B323,'Tableau 6'!$A$2:$P$377,16,FALSE)</f>
        <v>#N/A</v>
      </c>
      <c r="M323" s="19" t="str">
        <f t="shared" si="36"/>
        <v/>
      </c>
      <c r="N323" s="19" t="str">
        <f t="shared" si="37"/>
        <v/>
      </c>
      <c r="O323" s="20" t="e">
        <f>HLOOKUP($Q$1,'Tableau 6'!$A$2:$P$377,B323,FALSE)</f>
        <v>#REF!</v>
      </c>
      <c r="P323" s="19" t="str">
        <f t="shared" si="38"/>
        <v/>
      </c>
      <c r="Q323" s="19" t="str">
        <f t="shared" si="39"/>
        <v/>
      </c>
    </row>
    <row r="324" spans="1:17" s="50" customFormat="1" ht="14.25" customHeight="1" x14ac:dyDescent="0.35">
      <c r="A324" s="52" t="str">
        <f>IF('Values-Valeurs'!A321="","",'Values-Valeurs'!A321)</f>
        <v/>
      </c>
      <c r="B324" s="49" t="e">
        <f>VLOOKUP(A324,Variables!$A:$D,2,FALSE)</f>
        <v>#N/A</v>
      </c>
      <c r="C324" s="59" t="e">
        <f>VLOOKUP(A324,Variables!$A:$D,4,FALSE)</f>
        <v>#N/A</v>
      </c>
      <c r="D324" s="15">
        <f>'Values-Valeurs'!B321</f>
        <v>0</v>
      </c>
      <c r="E324" s="15">
        <f>'Values-Valeurs'!C321</f>
        <v>0</v>
      </c>
      <c r="F324" s="15">
        <f>'Values-Valeurs'!D321</f>
        <v>0</v>
      </c>
      <c r="G324" s="15">
        <f>'Values-Valeurs'!E321</f>
        <v>0</v>
      </c>
      <c r="H324" s="12">
        <f t="shared" si="32"/>
        <v>0</v>
      </c>
      <c r="I324" s="12">
        <f t="shared" si="33"/>
        <v>0</v>
      </c>
      <c r="J324" s="13" t="e">
        <f t="shared" si="34"/>
        <v>#DIV/0!</v>
      </c>
      <c r="K324" s="13" t="e">
        <f t="shared" si="35"/>
        <v>#DIV/0!</v>
      </c>
      <c r="L324" s="14" t="e">
        <f>VLOOKUP(B324,'Tableau 6'!$A$2:$P$377,16,FALSE)</f>
        <v>#N/A</v>
      </c>
      <c r="M324" s="19" t="str">
        <f t="shared" si="36"/>
        <v/>
      </c>
      <c r="N324" s="19" t="str">
        <f t="shared" si="37"/>
        <v/>
      </c>
      <c r="O324" s="20" t="e">
        <f>HLOOKUP($Q$1,'Tableau 6'!$A$2:$P$377,B324,FALSE)</f>
        <v>#REF!</v>
      </c>
      <c r="P324" s="19" t="str">
        <f t="shared" si="38"/>
        <v/>
      </c>
      <c r="Q324" s="19" t="str">
        <f t="shared" si="39"/>
        <v/>
      </c>
    </row>
    <row r="325" spans="1:17" s="50" customFormat="1" ht="14.25" customHeight="1" x14ac:dyDescent="0.35">
      <c r="A325" s="52" t="str">
        <f>IF('Values-Valeurs'!A322="","",'Values-Valeurs'!A322)</f>
        <v/>
      </c>
      <c r="B325" s="49" t="e">
        <f>VLOOKUP(A325,Variables!$A:$D,2,FALSE)</f>
        <v>#N/A</v>
      </c>
      <c r="C325" s="59" t="e">
        <f>VLOOKUP(A325,Variables!$A:$D,4,FALSE)</f>
        <v>#N/A</v>
      </c>
      <c r="D325" s="15">
        <f>'Values-Valeurs'!B322</f>
        <v>0</v>
      </c>
      <c r="E325" s="15">
        <f>'Values-Valeurs'!C322</f>
        <v>0</v>
      </c>
      <c r="F325" s="15">
        <f>'Values-Valeurs'!D322</f>
        <v>0</v>
      </c>
      <c r="G325" s="15">
        <f>'Values-Valeurs'!E322</f>
        <v>0</v>
      </c>
      <c r="H325" s="12">
        <f t="shared" si="32"/>
        <v>0</v>
      </c>
      <c r="I325" s="12">
        <f t="shared" si="33"/>
        <v>0</v>
      </c>
      <c r="J325" s="13" t="e">
        <f t="shared" si="34"/>
        <v>#DIV/0!</v>
      </c>
      <c r="K325" s="13" t="e">
        <f t="shared" si="35"/>
        <v>#DIV/0!</v>
      </c>
      <c r="L325" s="14" t="e">
        <f>VLOOKUP(B325,'Tableau 6'!$A$2:$P$377,16,FALSE)</f>
        <v>#N/A</v>
      </c>
      <c r="M325" s="19" t="str">
        <f t="shared" si="36"/>
        <v/>
      </c>
      <c r="N325" s="19" t="str">
        <f t="shared" si="37"/>
        <v/>
      </c>
      <c r="O325" s="20" t="e">
        <f>HLOOKUP($Q$1,'Tableau 6'!$A$2:$P$377,B325,FALSE)</f>
        <v>#REF!</v>
      </c>
      <c r="P325" s="19" t="str">
        <f t="shared" si="38"/>
        <v/>
      </c>
      <c r="Q325" s="19" t="str">
        <f t="shared" si="39"/>
        <v/>
      </c>
    </row>
    <row r="326" spans="1:17" s="50" customFormat="1" ht="14.25" customHeight="1" x14ac:dyDescent="0.35">
      <c r="A326" s="52" t="str">
        <f>IF('Values-Valeurs'!A323="","",'Values-Valeurs'!A323)</f>
        <v/>
      </c>
      <c r="B326" s="49" t="e">
        <f>VLOOKUP(A326,Variables!$A:$D,2,FALSE)</f>
        <v>#N/A</v>
      </c>
      <c r="C326" s="59" t="e">
        <f>VLOOKUP(A326,Variables!$A:$D,4,FALSE)</f>
        <v>#N/A</v>
      </c>
      <c r="D326" s="15">
        <f>'Values-Valeurs'!B323</f>
        <v>0</v>
      </c>
      <c r="E326" s="15">
        <f>'Values-Valeurs'!C323</f>
        <v>0</v>
      </c>
      <c r="F326" s="15">
        <f>'Values-Valeurs'!D323</f>
        <v>0</v>
      </c>
      <c r="G326" s="15">
        <f>'Values-Valeurs'!E323</f>
        <v>0</v>
      </c>
      <c r="H326" s="12">
        <f t="shared" ref="H326:H389" si="40">D326+E326</f>
        <v>0</v>
      </c>
      <c r="I326" s="12">
        <f t="shared" ref="I326:I389" si="41">D326+E326+F326</f>
        <v>0</v>
      </c>
      <c r="J326" s="13" t="e">
        <f t="shared" ref="J326:J389" si="42">IF((COUNTA(D326)=0),0,(D326)/(D326+F326))</f>
        <v>#DIV/0!</v>
      </c>
      <c r="K326" s="13" t="e">
        <f t="shared" ref="K326:K389" si="43">IF((COUNTA(D326:E326)=0),0,(D326+E326)/(D326+E326+F326))</f>
        <v>#DIV/0!</v>
      </c>
      <c r="L326" s="14" t="e">
        <f>VLOOKUP(B326,'Tableau 6'!$A$2:$P$377,16,FALSE)</f>
        <v>#N/A</v>
      </c>
      <c r="M326" s="19" t="str">
        <f t="shared" ref="M326:M389" si="44">IF(I326=0,"",IF(L326="no data","",((IF(AND($H326&lt;=$I326,$H326&gt;=0),BINOMDIST($H326,$I326,L326/100,0),"")))))</f>
        <v/>
      </c>
      <c r="N326" s="19" t="str">
        <f t="shared" ref="N326:N389" si="45">IF(I326=0,"",(IF(AND(M326&lt;=0.05,K326*100&gt;L326),"Alert",IF(AND(M326&lt;=0.05,K326*100&lt;L326),"protective",""))))</f>
        <v/>
      </c>
      <c r="O326" s="20" t="e">
        <f>HLOOKUP($Q$1,'Tableau 6'!$A$2:$P$377,B326,FALSE)</f>
        <v>#REF!</v>
      </c>
      <c r="P326" s="19" t="str">
        <f t="shared" ref="P326:P389" si="46">IF(I326=0,"",IF(O326="no data","",(IF(AND($H326&lt;=$I326,$H326&gt;=0),BINOMDIST($H326,$I326,O326/100,0),""))))</f>
        <v/>
      </c>
      <c r="Q326" s="19" t="str">
        <f t="shared" ref="Q326:Q389" si="47">IF(I326=0,"",(IF(AND(P326&lt;=0.05,K326*100&gt;O326),"Alert",IF(AND(P326&lt;=0.05,K326*100&lt;O326),"protective",""))))</f>
        <v/>
      </c>
    </row>
    <row r="327" spans="1:17" s="50" customFormat="1" ht="14.25" customHeight="1" x14ac:dyDescent="0.35">
      <c r="A327" s="52" t="str">
        <f>IF('Values-Valeurs'!A324="","",'Values-Valeurs'!A324)</f>
        <v/>
      </c>
      <c r="B327" s="49" t="e">
        <f>VLOOKUP(A327,Variables!$A:$D,2,FALSE)</f>
        <v>#N/A</v>
      </c>
      <c r="C327" s="59" t="e">
        <f>VLOOKUP(A327,Variables!$A:$D,4,FALSE)</f>
        <v>#N/A</v>
      </c>
      <c r="D327" s="15">
        <f>'Values-Valeurs'!B324</f>
        <v>0</v>
      </c>
      <c r="E327" s="15">
        <f>'Values-Valeurs'!C324</f>
        <v>0</v>
      </c>
      <c r="F327" s="15">
        <f>'Values-Valeurs'!D324</f>
        <v>0</v>
      </c>
      <c r="G327" s="15">
        <f>'Values-Valeurs'!E324</f>
        <v>0</v>
      </c>
      <c r="H327" s="12">
        <f t="shared" si="40"/>
        <v>0</v>
      </c>
      <c r="I327" s="12">
        <f t="shared" si="41"/>
        <v>0</v>
      </c>
      <c r="J327" s="13" t="e">
        <f t="shared" si="42"/>
        <v>#DIV/0!</v>
      </c>
      <c r="K327" s="13" t="e">
        <f t="shared" si="43"/>
        <v>#DIV/0!</v>
      </c>
      <c r="L327" s="14" t="e">
        <f>VLOOKUP(B327,'Tableau 6'!$A$2:$P$377,16,FALSE)</f>
        <v>#N/A</v>
      </c>
      <c r="M327" s="19" t="str">
        <f t="shared" si="44"/>
        <v/>
      </c>
      <c r="N327" s="19" t="str">
        <f t="shared" si="45"/>
        <v/>
      </c>
      <c r="O327" s="20" t="e">
        <f>HLOOKUP($Q$1,'Tableau 6'!$A$2:$P$377,B327,FALSE)</f>
        <v>#REF!</v>
      </c>
      <c r="P327" s="19" t="str">
        <f t="shared" si="46"/>
        <v/>
      </c>
      <c r="Q327" s="19" t="str">
        <f t="shared" si="47"/>
        <v/>
      </c>
    </row>
    <row r="328" spans="1:17" s="50" customFormat="1" ht="14.25" customHeight="1" x14ac:dyDescent="0.35">
      <c r="A328" s="52" t="str">
        <f>IF('Values-Valeurs'!A325="","",'Values-Valeurs'!A325)</f>
        <v/>
      </c>
      <c r="B328" s="49" t="e">
        <f>VLOOKUP(A328,Variables!$A:$D,2,FALSE)</f>
        <v>#N/A</v>
      </c>
      <c r="C328" s="59" t="e">
        <f>VLOOKUP(A328,Variables!$A:$D,4,FALSE)</f>
        <v>#N/A</v>
      </c>
      <c r="D328" s="15">
        <f>'Values-Valeurs'!B325</f>
        <v>0</v>
      </c>
      <c r="E328" s="15">
        <f>'Values-Valeurs'!C325</f>
        <v>0</v>
      </c>
      <c r="F328" s="15">
        <f>'Values-Valeurs'!D325</f>
        <v>0</v>
      </c>
      <c r="G328" s="15">
        <f>'Values-Valeurs'!E325</f>
        <v>0</v>
      </c>
      <c r="H328" s="12">
        <f t="shared" si="40"/>
        <v>0</v>
      </c>
      <c r="I328" s="12">
        <f t="shared" si="41"/>
        <v>0</v>
      </c>
      <c r="J328" s="13" t="e">
        <f t="shared" si="42"/>
        <v>#DIV/0!</v>
      </c>
      <c r="K328" s="13" t="e">
        <f t="shared" si="43"/>
        <v>#DIV/0!</v>
      </c>
      <c r="L328" s="14" t="e">
        <f>VLOOKUP(B328,'Tableau 6'!$A$2:$P$377,16,FALSE)</f>
        <v>#N/A</v>
      </c>
      <c r="M328" s="19" t="str">
        <f t="shared" si="44"/>
        <v/>
      </c>
      <c r="N328" s="19" t="str">
        <f t="shared" si="45"/>
        <v/>
      </c>
      <c r="O328" s="20" t="e">
        <f>HLOOKUP($Q$1,'Tableau 6'!$A$2:$P$377,B328,FALSE)</f>
        <v>#REF!</v>
      </c>
      <c r="P328" s="19" t="str">
        <f t="shared" si="46"/>
        <v/>
      </c>
      <c r="Q328" s="19" t="str">
        <f t="shared" si="47"/>
        <v/>
      </c>
    </row>
    <row r="329" spans="1:17" s="50" customFormat="1" ht="14.25" customHeight="1" x14ac:dyDescent="0.35">
      <c r="A329" s="52" t="str">
        <f>IF('Values-Valeurs'!A326="","",'Values-Valeurs'!A326)</f>
        <v/>
      </c>
      <c r="B329" s="49" t="e">
        <f>VLOOKUP(A329,Variables!$A:$D,2,FALSE)</f>
        <v>#N/A</v>
      </c>
      <c r="C329" s="59" t="e">
        <f>VLOOKUP(A329,Variables!$A:$D,4,FALSE)</f>
        <v>#N/A</v>
      </c>
      <c r="D329" s="15">
        <f>'Values-Valeurs'!B326</f>
        <v>0</v>
      </c>
      <c r="E329" s="15">
        <f>'Values-Valeurs'!C326</f>
        <v>0</v>
      </c>
      <c r="F329" s="15">
        <f>'Values-Valeurs'!D326</f>
        <v>0</v>
      </c>
      <c r="G329" s="15">
        <f>'Values-Valeurs'!E326</f>
        <v>0</v>
      </c>
      <c r="H329" s="12">
        <f t="shared" si="40"/>
        <v>0</v>
      </c>
      <c r="I329" s="12">
        <f t="shared" si="41"/>
        <v>0</v>
      </c>
      <c r="J329" s="13" t="e">
        <f t="shared" si="42"/>
        <v>#DIV/0!</v>
      </c>
      <c r="K329" s="13" t="e">
        <f t="shared" si="43"/>
        <v>#DIV/0!</v>
      </c>
      <c r="L329" s="14" t="e">
        <f>VLOOKUP(B329,'Tableau 6'!$A$2:$P$377,16,FALSE)</f>
        <v>#N/A</v>
      </c>
      <c r="M329" s="19" t="str">
        <f t="shared" si="44"/>
        <v/>
      </c>
      <c r="N329" s="19" t="str">
        <f t="shared" si="45"/>
        <v/>
      </c>
      <c r="O329" s="20" t="e">
        <f>HLOOKUP($Q$1,'Tableau 6'!$A$2:$P$377,B329,FALSE)</f>
        <v>#REF!</v>
      </c>
      <c r="P329" s="19" t="str">
        <f t="shared" si="46"/>
        <v/>
      </c>
      <c r="Q329" s="19" t="str">
        <f t="shared" si="47"/>
        <v/>
      </c>
    </row>
    <row r="330" spans="1:17" s="50" customFormat="1" ht="14.25" customHeight="1" x14ac:dyDescent="0.35">
      <c r="A330" s="52" t="str">
        <f>IF('Values-Valeurs'!A327="","",'Values-Valeurs'!A327)</f>
        <v/>
      </c>
      <c r="B330" s="49" t="e">
        <f>VLOOKUP(A330,Variables!$A:$D,2,FALSE)</f>
        <v>#N/A</v>
      </c>
      <c r="C330" s="59" t="e">
        <f>VLOOKUP(A330,Variables!$A:$D,4,FALSE)</f>
        <v>#N/A</v>
      </c>
      <c r="D330" s="15">
        <f>'Values-Valeurs'!B327</f>
        <v>0</v>
      </c>
      <c r="E330" s="15">
        <f>'Values-Valeurs'!C327</f>
        <v>0</v>
      </c>
      <c r="F330" s="15">
        <f>'Values-Valeurs'!D327</f>
        <v>0</v>
      </c>
      <c r="G330" s="15">
        <f>'Values-Valeurs'!E327</f>
        <v>0</v>
      </c>
      <c r="H330" s="12">
        <f t="shared" si="40"/>
        <v>0</v>
      </c>
      <c r="I330" s="12">
        <f t="shared" si="41"/>
        <v>0</v>
      </c>
      <c r="J330" s="13" t="e">
        <f t="shared" si="42"/>
        <v>#DIV/0!</v>
      </c>
      <c r="K330" s="13" t="e">
        <f t="shared" si="43"/>
        <v>#DIV/0!</v>
      </c>
      <c r="L330" s="14" t="e">
        <f>VLOOKUP(B330,'Tableau 6'!$A$2:$P$377,16,FALSE)</f>
        <v>#N/A</v>
      </c>
      <c r="M330" s="19" t="str">
        <f t="shared" si="44"/>
        <v/>
      </c>
      <c r="N330" s="19" t="str">
        <f t="shared" si="45"/>
        <v/>
      </c>
      <c r="O330" s="20" t="e">
        <f>HLOOKUP($Q$1,'Tableau 6'!$A$2:$P$377,B330,FALSE)</f>
        <v>#REF!</v>
      </c>
      <c r="P330" s="19" t="str">
        <f t="shared" si="46"/>
        <v/>
      </c>
      <c r="Q330" s="19" t="str">
        <f t="shared" si="47"/>
        <v/>
      </c>
    </row>
    <row r="331" spans="1:17" s="50" customFormat="1" ht="14.25" customHeight="1" x14ac:dyDescent="0.35">
      <c r="A331" s="52" t="str">
        <f>IF('Values-Valeurs'!A328="","",'Values-Valeurs'!A328)</f>
        <v/>
      </c>
      <c r="B331" s="49" t="e">
        <f>VLOOKUP(A331,Variables!$A:$D,2,FALSE)</f>
        <v>#N/A</v>
      </c>
      <c r="C331" s="59" t="e">
        <f>VLOOKUP(A331,Variables!$A:$D,4,FALSE)</f>
        <v>#N/A</v>
      </c>
      <c r="D331" s="15">
        <f>'Values-Valeurs'!B328</f>
        <v>0</v>
      </c>
      <c r="E331" s="15">
        <f>'Values-Valeurs'!C328</f>
        <v>0</v>
      </c>
      <c r="F331" s="15">
        <f>'Values-Valeurs'!D328</f>
        <v>0</v>
      </c>
      <c r="G331" s="15">
        <f>'Values-Valeurs'!E328</f>
        <v>0</v>
      </c>
      <c r="H331" s="12">
        <f t="shared" si="40"/>
        <v>0</v>
      </c>
      <c r="I331" s="12">
        <f t="shared" si="41"/>
        <v>0</v>
      </c>
      <c r="J331" s="13" t="e">
        <f t="shared" si="42"/>
        <v>#DIV/0!</v>
      </c>
      <c r="K331" s="13" t="e">
        <f t="shared" si="43"/>
        <v>#DIV/0!</v>
      </c>
      <c r="L331" s="14" t="e">
        <f>VLOOKUP(B331,'Tableau 6'!$A$2:$P$377,16,FALSE)</f>
        <v>#N/A</v>
      </c>
      <c r="M331" s="19" t="str">
        <f t="shared" si="44"/>
        <v/>
      </c>
      <c r="N331" s="19" t="str">
        <f t="shared" si="45"/>
        <v/>
      </c>
      <c r="O331" s="20" t="e">
        <f>HLOOKUP($Q$1,'Tableau 6'!$A$2:$P$377,B331,FALSE)</f>
        <v>#REF!</v>
      </c>
      <c r="P331" s="19" t="str">
        <f t="shared" si="46"/>
        <v/>
      </c>
      <c r="Q331" s="19" t="str">
        <f t="shared" si="47"/>
        <v/>
      </c>
    </row>
    <row r="332" spans="1:17" s="50" customFormat="1" ht="14.25" customHeight="1" x14ac:dyDescent="0.35">
      <c r="A332" s="52" t="str">
        <f>IF('Values-Valeurs'!A329="","",'Values-Valeurs'!A329)</f>
        <v/>
      </c>
      <c r="B332" s="49" t="e">
        <f>VLOOKUP(A332,Variables!$A:$D,2,FALSE)</f>
        <v>#N/A</v>
      </c>
      <c r="C332" s="59" t="e">
        <f>VLOOKUP(A332,Variables!$A:$D,4,FALSE)</f>
        <v>#N/A</v>
      </c>
      <c r="D332" s="15">
        <f>'Values-Valeurs'!B329</f>
        <v>0</v>
      </c>
      <c r="E332" s="15">
        <f>'Values-Valeurs'!C329</f>
        <v>0</v>
      </c>
      <c r="F332" s="15">
        <f>'Values-Valeurs'!D329</f>
        <v>0</v>
      </c>
      <c r="G332" s="15">
        <f>'Values-Valeurs'!E329</f>
        <v>0</v>
      </c>
      <c r="H332" s="12">
        <f t="shared" si="40"/>
        <v>0</v>
      </c>
      <c r="I332" s="12">
        <f t="shared" si="41"/>
        <v>0</v>
      </c>
      <c r="J332" s="13" t="e">
        <f t="shared" si="42"/>
        <v>#DIV/0!</v>
      </c>
      <c r="K332" s="13" t="e">
        <f t="shared" si="43"/>
        <v>#DIV/0!</v>
      </c>
      <c r="L332" s="14" t="e">
        <f>VLOOKUP(B332,'Tableau 6'!$A$2:$P$377,16,FALSE)</f>
        <v>#N/A</v>
      </c>
      <c r="M332" s="19" t="str">
        <f t="shared" si="44"/>
        <v/>
      </c>
      <c r="N332" s="19" t="str">
        <f t="shared" si="45"/>
        <v/>
      </c>
      <c r="O332" s="20" t="e">
        <f>HLOOKUP($Q$1,'Tableau 6'!$A$2:$P$377,B332,FALSE)</f>
        <v>#REF!</v>
      </c>
      <c r="P332" s="19" t="str">
        <f t="shared" si="46"/>
        <v/>
      </c>
      <c r="Q332" s="19" t="str">
        <f t="shared" si="47"/>
        <v/>
      </c>
    </row>
    <row r="333" spans="1:17" s="50" customFormat="1" ht="14.25" customHeight="1" x14ac:dyDescent="0.35">
      <c r="A333" s="52" t="str">
        <f>IF('Values-Valeurs'!A330="","",'Values-Valeurs'!A330)</f>
        <v/>
      </c>
      <c r="B333" s="49" t="e">
        <f>VLOOKUP(A333,Variables!$A:$D,2,FALSE)</f>
        <v>#N/A</v>
      </c>
      <c r="C333" s="59" t="e">
        <f>VLOOKUP(A333,Variables!$A:$D,4,FALSE)</f>
        <v>#N/A</v>
      </c>
      <c r="D333" s="15">
        <f>'Values-Valeurs'!B330</f>
        <v>0</v>
      </c>
      <c r="E333" s="15">
        <f>'Values-Valeurs'!C330</f>
        <v>0</v>
      </c>
      <c r="F333" s="15">
        <f>'Values-Valeurs'!D330</f>
        <v>0</v>
      </c>
      <c r="G333" s="15">
        <f>'Values-Valeurs'!E330</f>
        <v>0</v>
      </c>
      <c r="H333" s="12">
        <f t="shared" si="40"/>
        <v>0</v>
      </c>
      <c r="I333" s="12">
        <f t="shared" si="41"/>
        <v>0</v>
      </c>
      <c r="J333" s="13" t="e">
        <f t="shared" si="42"/>
        <v>#DIV/0!</v>
      </c>
      <c r="K333" s="13" t="e">
        <f t="shared" si="43"/>
        <v>#DIV/0!</v>
      </c>
      <c r="L333" s="14" t="e">
        <f>VLOOKUP(B333,'Tableau 6'!$A$2:$P$377,16,FALSE)</f>
        <v>#N/A</v>
      </c>
      <c r="M333" s="19" t="str">
        <f t="shared" si="44"/>
        <v/>
      </c>
      <c r="N333" s="19" t="str">
        <f t="shared" si="45"/>
        <v/>
      </c>
      <c r="O333" s="20" t="e">
        <f>HLOOKUP($Q$1,'Tableau 6'!$A$2:$P$377,B333,FALSE)</f>
        <v>#REF!</v>
      </c>
      <c r="P333" s="19" t="str">
        <f t="shared" si="46"/>
        <v/>
      </c>
      <c r="Q333" s="19" t="str">
        <f t="shared" si="47"/>
        <v/>
      </c>
    </row>
    <row r="334" spans="1:17" s="50" customFormat="1" ht="14.25" customHeight="1" x14ac:dyDescent="0.35">
      <c r="A334" s="52" t="str">
        <f>IF('Values-Valeurs'!A331="","",'Values-Valeurs'!A331)</f>
        <v/>
      </c>
      <c r="B334" s="49" t="e">
        <f>VLOOKUP(A334,Variables!$A:$D,2,FALSE)</f>
        <v>#N/A</v>
      </c>
      <c r="C334" s="59" t="e">
        <f>VLOOKUP(A334,Variables!$A:$D,4,FALSE)</f>
        <v>#N/A</v>
      </c>
      <c r="D334" s="15">
        <f>'Values-Valeurs'!B331</f>
        <v>0</v>
      </c>
      <c r="E334" s="15">
        <f>'Values-Valeurs'!C331</f>
        <v>0</v>
      </c>
      <c r="F334" s="15">
        <f>'Values-Valeurs'!D331</f>
        <v>0</v>
      </c>
      <c r="G334" s="15">
        <f>'Values-Valeurs'!E331</f>
        <v>0</v>
      </c>
      <c r="H334" s="12">
        <f t="shared" si="40"/>
        <v>0</v>
      </c>
      <c r="I334" s="12">
        <f t="shared" si="41"/>
        <v>0</v>
      </c>
      <c r="J334" s="13" t="e">
        <f t="shared" si="42"/>
        <v>#DIV/0!</v>
      </c>
      <c r="K334" s="13" t="e">
        <f t="shared" si="43"/>
        <v>#DIV/0!</v>
      </c>
      <c r="L334" s="14" t="e">
        <f>VLOOKUP(B334,'Tableau 6'!$A$2:$P$377,16,FALSE)</f>
        <v>#N/A</v>
      </c>
      <c r="M334" s="19" t="str">
        <f t="shared" si="44"/>
        <v/>
      </c>
      <c r="N334" s="19" t="str">
        <f t="shared" si="45"/>
        <v/>
      </c>
      <c r="O334" s="20" t="e">
        <f>HLOOKUP($Q$1,'Tableau 6'!$A$2:$P$377,B334,FALSE)</f>
        <v>#REF!</v>
      </c>
      <c r="P334" s="19" t="str">
        <f t="shared" si="46"/>
        <v/>
      </c>
      <c r="Q334" s="19" t="str">
        <f t="shared" si="47"/>
        <v/>
      </c>
    </row>
    <row r="335" spans="1:17" s="50" customFormat="1" ht="14.25" customHeight="1" x14ac:dyDescent="0.35">
      <c r="A335" s="52" t="str">
        <f>IF('Values-Valeurs'!A332="","",'Values-Valeurs'!A332)</f>
        <v/>
      </c>
      <c r="B335" s="49" t="e">
        <f>VLOOKUP(A335,Variables!$A:$D,2,FALSE)</f>
        <v>#N/A</v>
      </c>
      <c r="C335" s="59" t="e">
        <f>VLOOKUP(A335,Variables!$A:$D,4,FALSE)</f>
        <v>#N/A</v>
      </c>
      <c r="D335" s="15">
        <f>'Values-Valeurs'!B332</f>
        <v>0</v>
      </c>
      <c r="E335" s="15">
        <f>'Values-Valeurs'!C332</f>
        <v>0</v>
      </c>
      <c r="F335" s="15">
        <f>'Values-Valeurs'!D332</f>
        <v>0</v>
      </c>
      <c r="G335" s="15">
        <f>'Values-Valeurs'!E332</f>
        <v>0</v>
      </c>
      <c r="H335" s="12">
        <f t="shared" si="40"/>
        <v>0</v>
      </c>
      <c r="I335" s="12">
        <f t="shared" si="41"/>
        <v>0</v>
      </c>
      <c r="J335" s="13" t="e">
        <f t="shared" si="42"/>
        <v>#DIV/0!</v>
      </c>
      <c r="K335" s="13" t="e">
        <f t="shared" si="43"/>
        <v>#DIV/0!</v>
      </c>
      <c r="L335" s="14" t="e">
        <f>VLOOKUP(B335,'Tableau 6'!$A$2:$P$377,16,FALSE)</f>
        <v>#N/A</v>
      </c>
      <c r="M335" s="19" t="str">
        <f t="shared" si="44"/>
        <v/>
      </c>
      <c r="N335" s="19" t="str">
        <f t="shared" si="45"/>
        <v/>
      </c>
      <c r="O335" s="20" t="e">
        <f>HLOOKUP($Q$1,'Tableau 6'!$A$2:$P$377,B335,FALSE)</f>
        <v>#REF!</v>
      </c>
      <c r="P335" s="19" t="str">
        <f t="shared" si="46"/>
        <v/>
      </c>
      <c r="Q335" s="19" t="str">
        <f t="shared" si="47"/>
        <v/>
      </c>
    </row>
    <row r="336" spans="1:17" s="50" customFormat="1" ht="14.25" customHeight="1" x14ac:dyDescent="0.35">
      <c r="A336" s="52" t="str">
        <f>IF('Values-Valeurs'!A333="","",'Values-Valeurs'!A333)</f>
        <v/>
      </c>
      <c r="B336" s="49" t="e">
        <f>VLOOKUP(A336,Variables!$A:$D,2,FALSE)</f>
        <v>#N/A</v>
      </c>
      <c r="C336" s="59" t="e">
        <f>VLOOKUP(A336,Variables!$A:$D,4,FALSE)</f>
        <v>#N/A</v>
      </c>
      <c r="D336" s="15">
        <f>'Values-Valeurs'!B333</f>
        <v>0</v>
      </c>
      <c r="E336" s="15">
        <f>'Values-Valeurs'!C333</f>
        <v>0</v>
      </c>
      <c r="F336" s="15">
        <f>'Values-Valeurs'!D333</f>
        <v>0</v>
      </c>
      <c r="G336" s="15">
        <f>'Values-Valeurs'!E333</f>
        <v>0</v>
      </c>
      <c r="H336" s="12">
        <f t="shared" si="40"/>
        <v>0</v>
      </c>
      <c r="I336" s="12">
        <f t="shared" si="41"/>
        <v>0</v>
      </c>
      <c r="J336" s="13" t="e">
        <f t="shared" si="42"/>
        <v>#DIV/0!</v>
      </c>
      <c r="K336" s="13" t="e">
        <f t="shared" si="43"/>
        <v>#DIV/0!</v>
      </c>
      <c r="L336" s="14" t="e">
        <f>VLOOKUP(B336,'Tableau 6'!$A$2:$P$377,16,FALSE)</f>
        <v>#N/A</v>
      </c>
      <c r="M336" s="19" t="str">
        <f t="shared" si="44"/>
        <v/>
      </c>
      <c r="N336" s="19" t="str">
        <f t="shared" si="45"/>
        <v/>
      </c>
      <c r="O336" s="20" t="e">
        <f>HLOOKUP($Q$1,'Tableau 6'!$A$2:$P$377,B336,FALSE)</f>
        <v>#REF!</v>
      </c>
      <c r="P336" s="19" t="str">
        <f t="shared" si="46"/>
        <v/>
      </c>
      <c r="Q336" s="19" t="str">
        <f t="shared" si="47"/>
        <v/>
      </c>
    </row>
    <row r="337" spans="1:17" s="50" customFormat="1" ht="14.25" customHeight="1" x14ac:dyDescent="0.35">
      <c r="A337" s="52" t="str">
        <f>IF('Values-Valeurs'!A334="","",'Values-Valeurs'!A334)</f>
        <v/>
      </c>
      <c r="B337" s="49" t="e">
        <f>VLOOKUP(A337,Variables!$A:$D,2,FALSE)</f>
        <v>#N/A</v>
      </c>
      <c r="C337" s="59" t="e">
        <f>VLOOKUP(A337,Variables!$A:$D,4,FALSE)</f>
        <v>#N/A</v>
      </c>
      <c r="D337" s="15">
        <f>'Values-Valeurs'!B334</f>
        <v>0</v>
      </c>
      <c r="E337" s="15">
        <f>'Values-Valeurs'!C334</f>
        <v>0</v>
      </c>
      <c r="F337" s="15">
        <f>'Values-Valeurs'!D334</f>
        <v>0</v>
      </c>
      <c r="G337" s="15">
        <f>'Values-Valeurs'!E334</f>
        <v>0</v>
      </c>
      <c r="H337" s="12">
        <f t="shared" si="40"/>
        <v>0</v>
      </c>
      <c r="I337" s="12">
        <f t="shared" si="41"/>
        <v>0</v>
      </c>
      <c r="J337" s="13" t="e">
        <f t="shared" si="42"/>
        <v>#DIV/0!</v>
      </c>
      <c r="K337" s="13" t="e">
        <f t="shared" si="43"/>
        <v>#DIV/0!</v>
      </c>
      <c r="L337" s="14" t="e">
        <f>VLOOKUP(B337,'Tableau 6'!$A$2:$P$377,16,FALSE)</f>
        <v>#N/A</v>
      </c>
      <c r="M337" s="19" t="str">
        <f t="shared" si="44"/>
        <v/>
      </c>
      <c r="N337" s="19" t="str">
        <f t="shared" si="45"/>
        <v/>
      </c>
      <c r="O337" s="20" t="e">
        <f>HLOOKUP($Q$1,'Tableau 6'!$A$2:$P$377,B337,FALSE)</f>
        <v>#REF!</v>
      </c>
      <c r="P337" s="19" t="str">
        <f t="shared" si="46"/>
        <v/>
      </c>
      <c r="Q337" s="19" t="str">
        <f t="shared" si="47"/>
        <v/>
      </c>
    </row>
    <row r="338" spans="1:17" s="50" customFormat="1" ht="14.25" customHeight="1" x14ac:dyDescent="0.35">
      <c r="A338" s="52" t="str">
        <f>IF('Values-Valeurs'!A335="","",'Values-Valeurs'!A335)</f>
        <v/>
      </c>
      <c r="B338" s="49" t="e">
        <f>VLOOKUP(A338,Variables!$A:$D,2,FALSE)</f>
        <v>#N/A</v>
      </c>
      <c r="C338" s="59" t="e">
        <f>VLOOKUP(A338,Variables!$A:$D,4,FALSE)</f>
        <v>#N/A</v>
      </c>
      <c r="D338" s="15">
        <f>'Values-Valeurs'!B335</f>
        <v>0</v>
      </c>
      <c r="E338" s="15">
        <f>'Values-Valeurs'!C335</f>
        <v>0</v>
      </c>
      <c r="F338" s="15">
        <f>'Values-Valeurs'!D335</f>
        <v>0</v>
      </c>
      <c r="G338" s="15">
        <f>'Values-Valeurs'!E335</f>
        <v>0</v>
      </c>
      <c r="H338" s="12">
        <f t="shared" si="40"/>
        <v>0</v>
      </c>
      <c r="I338" s="12">
        <f t="shared" si="41"/>
        <v>0</v>
      </c>
      <c r="J338" s="13" t="e">
        <f t="shared" si="42"/>
        <v>#DIV/0!</v>
      </c>
      <c r="K338" s="13" t="e">
        <f t="shared" si="43"/>
        <v>#DIV/0!</v>
      </c>
      <c r="L338" s="14" t="e">
        <f>VLOOKUP(B338,'Tableau 6'!$A$2:$P$377,16,FALSE)</f>
        <v>#N/A</v>
      </c>
      <c r="M338" s="19" t="str">
        <f t="shared" si="44"/>
        <v/>
      </c>
      <c r="N338" s="19" t="str">
        <f t="shared" si="45"/>
        <v/>
      </c>
      <c r="O338" s="20" t="e">
        <f>HLOOKUP($Q$1,'Tableau 6'!$A$2:$P$377,B338,FALSE)</f>
        <v>#REF!</v>
      </c>
      <c r="P338" s="19" t="str">
        <f t="shared" si="46"/>
        <v/>
      </c>
      <c r="Q338" s="19" t="str">
        <f t="shared" si="47"/>
        <v/>
      </c>
    </row>
    <row r="339" spans="1:17" s="50" customFormat="1" ht="14.25" customHeight="1" x14ac:dyDescent="0.35">
      <c r="A339" s="52" t="str">
        <f>IF('Values-Valeurs'!A336="","",'Values-Valeurs'!A336)</f>
        <v/>
      </c>
      <c r="B339" s="49" t="e">
        <f>VLOOKUP(A339,Variables!$A:$D,2,FALSE)</f>
        <v>#N/A</v>
      </c>
      <c r="C339" s="59" t="e">
        <f>VLOOKUP(A339,Variables!$A:$D,4,FALSE)</f>
        <v>#N/A</v>
      </c>
      <c r="D339" s="15">
        <f>'Values-Valeurs'!B336</f>
        <v>0</v>
      </c>
      <c r="E339" s="15">
        <f>'Values-Valeurs'!C336</f>
        <v>0</v>
      </c>
      <c r="F339" s="15">
        <f>'Values-Valeurs'!D336</f>
        <v>0</v>
      </c>
      <c r="G339" s="15">
        <f>'Values-Valeurs'!E336</f>
        <v>0</v>
      </c>
      <c r="H339" s="12">
        <f t="shared" si="40"/>
        <v>0</v>
      </c>
      <c r="I339" s="12">
        <f t="shared" si="41"/>
        <v>0</v>
      </c>
      <c r="J339" s="13" t="e">
        <f t="shared" si="42"/>
        <v>#DIV/0!</v>
      </c>
      <c r="K339" s="13" t="e">
        <f t="shared" si="43"/>
        <v>#DIV/0!</v>
      </c>
      <c r="L339" s="14" t="e">
        <f>VLOOKUP(B339,'Tableau 6'!$A$2:$P$377,16,FALSE)</f>
        <v>#N/A</v>
      </c>
      <c r="M339" s="19" t="str">
        <f t="shared" si="44"/>
        <v/>
      </c>
      <c r="N339" s="19" t="str">
        <f t="shared" si="45"/>
        <v/>
      </c>
      <c r="O339" s="20" t="e">
        <f>HLOOKUP($Q$1,'Tableau 6'!$A$2:$P$377,B339,FALSE)</f>
        <v>#REF!</v>
      </c>
      <c r="P339" s="19" t="str">
        <f t="shared" si="46"/>
        <v/>
      </c>
      <c r="Q339" s="19" t="str">
        <f t="shared" si="47"/>
        <v/>
      </c>
    </row>
    <row r="340" spans="1:17" s="50" customFormat="1" ht="14.25" customHeight="1" x14ac:dyDescent="0.35">
      <c r="A340" s="52" t="str">
        <f>IF('Values-Valeurs'!A337="","",'Values-Valeurs'!A337)</f>
        <v/>
      </c>
      <c r="B340" s="49" t="e">
        <f>VLOOKUP(A340,Variables!$A:$D,2,FALSE)</f>
        <v>#N/A</v>
      </c>
      <c r="C340" s="59" t="e">
        <f>VLOOKUP(A340,Variables!$A:$D,4,FALSE)</f>
        <v>#N/A</v>
      </c>
      <c r="D340" s="15">
        <f>'Values-Valeurs'!B337</f>
        <v>0</v>
      </c>
      <c r="E340" s="15">
        <f>'Values-Valeurs'!C337</f>
        <v>0</v>
      </c>
      <c r="F340" s="15">
        <f>'Values-Valeurs'!D337</f>
        <v>0</v>
      </c>
      <c r="G340" s="15">
        <f>'Values-Valeurs'!E337</f>
        <v>0</v>
      </c>
      <c r="H340" s="12">
        <f t="shared" si="40"/>
        <v>0</v>
      </c>
      <c r="I340" s="12">
        <f t="shared" si="41"/>
        <v>0</v>
      </c>
      <c r="J340" s="13" t="e">
        <f t="shared" si="42"/>
        <v>#DIV/0!</v>
      </c>
      <c r="K340" s="13" t="e">
        <f t="shared" si="43"/>
        <v>#DIV/0!</v>
      </c>
      <c r="L340" s="14" t="e">
        <f>VLOOKUP(B340,'Tableau 6'!$A$2:$P$377,16,FALSE)</f>
        <v>#N/A</v>
      </c>
      <c r="M340" s="19" t="str">
        <f t="shared" si="44"/>
        <v/>
      </c>
      <c r="N340" s="19" t="str">
        <f t="shared" si="45"/>
        <v/>
      </c>
      <c r="O340" s="20" t="e">
        <f>HLOOKUP($Q$1,'Tableau 6'!$A$2:$P$377,B340,FALSE)</f>
        <v>#REF!</v>
      </c>
      <c r="P340" s="19" t="str">
        <f t="shared" si="46"/>
        <v/>
      </c>
      <c r="Q340" s="19" t="str">
        <f t="shared" si="47"/>
        <v/>
      </c>
    </row>
    <row r="341" spans="1:17" s="50" customFormat="1" ht="14.25" customHeight="1" x14ac:dyDescent="0.35">
      <c r="A341" s="52" t="str">
        <f>IF('Values-Valeurs'!A338="","",'Values-Valeurs'!A338)</f>
        <v/>
      </c>
      <c r="B341" s="49" t="e">
        <f>VLOOKUP(A341,Variables!$A:$D,2,FALSE)</f>
        <v>#N/A</v>
      </c>
      <c r="C341" s="59" t="e">
        <f>VLOOKUP(A341,Variables!$A:$D,4,FALSE)</f>
        <v>#N/A</v>
      </c>
      <c r="D341" s="15">
        <f>'Values-Valeurs'!B338</f>
        <v>0</v>
      </c>
      <c r="E341" s="15">
        <f>'Values-Valeurs'!C338</f>
        <v>0</v>
      </c>
      <c r="F341" s="15">
        <f>'Values-Valeurs'!D338</f>
        <v>0</v>
      </c>
      <c r="G341" s="15">
        <f>'Values-Valeurs'!E338</f>
        <v>0</v>
      </c>
      <c r="H341" s="12">
        <f t="shared" si="40"/>
        <v>0</v>
      </c>
      <c r="I341" s="12">
        <f t="shared" si="41"/>
        <v>0</v>
      </c>
      <c r="J341" s="13" t="e">
        <f t="shared" si="42"/>
        <v>#DIV/0!</v>
      </c>
      <c r="K341" s="13" t="e">
        <f t="shared" si="43"/>
        <v>#DIV/0!</v>
      </c>
      <c r="L341" s="14" t="e">
        <f>VLOOKUP(B341,'Tableau 6'!$A$2:$P$377,16,FALSE)</f>
        <v>#N/A</v>
      </c>
      <c r="M341" s="19" t="str">
        <f t="shared" si="44"/>
        <v/>
      </c>
      <c r="N341" s="19" t="str">
        <f t="shared" si="45"/>
        <v/>
      </c>
      <c r="O341" s="20" t="e">
        <f>HLOOKUP($Q$1,'Tableau 6'!$A$2:$P$377,B341,FALSE)</f>
        <v>#REF!</v>
      </c>
      <c r="P341" s="19" t="str">
        <f t="shared" si="46"/>
        <v/>
      </c>
      <c r="Q341" s="19" t="str">
        <f t="shared" si="47"/>
        <v/>
      </c>
    </row>
    <row r="342" spans="1:17" s="50" customFormat="1" ht="14.25" customHeight="1" x14ac:dyDescent="0.35">
      <c r="A342" s="52" t="str">
        <f>IF('Values-Valeurs'!A339="","",'Values-Valeurs'!A339)</f>
        <v/>
      </c>
      <c r="B342" s="49" t="e">
        <f>VLOOKUP(A342,Variables!$A:$D,2,FALSE)</f>
        <v>#N/A</v>
      </c>
      <c r="C342" s="59" t="e">
        <f>VLOOKUP(A342,Variables!$A:$D,4,FALSE)</f>
        <v>#N/A</v>
      </c>
      <c r="D342" s="15">
        <f>'Values-Valeurs'!B339</f>
        <v>0</v>
      </c>
      <c r="E342" s="15">
        <f>'Values-Valeurs'!C339</f>
        <v>0</v>
      </c>
      <c r="F342" s="15">
        <f>'Values-Valeurs'!D339</f>
        <v>0</v>
      </c>
      <c r="G342" s="15">
        <f>'Values-Valeurs'!E339</f>
        <v>0</v>
      </c>
      <c r="H342" s="12">
        <f t="shared" si="40"/>
        <v>0</v>
      </c>
      <c r="I342" s="12">
        <f t="shared" si="41"/>
        <v>0</v>
      </c>
      <c r="J342" s="13" t="e">
        <f t="shared" si="42"/>
        <v>#DIV/0!</v>
      </c>
      <c r="K342" s="13" t="e">
        <f t="shared" si="43"/>
        <v>#DIV/0!</v>
      </c>
      <c r="L342" s="14" t="e">
        <f>VLOOKUP(B342,'Tableau 6'!$A$2:$P$377,16,FALSE)</f>
        <v>#N/A</v>
      </c>
      <c r="M342" s="19" t="str">
        <f t="shared" si="44"/>
        <v/>
      </c>
      <c r="N342" s="19" t="str">
        <f t="shared" si="45"/>
        <v/>
      </c>
      <c r="O342" s="20" t="e">
        <f>HLOOKUP($Q$1,'Tableau 6'!$A$2:$P$377,B342,FALSE)</f>
        <v>#REF!</v>
      </c>
      <c r="P342" s="19" t="str">
        <f t="shared" si="46"/>
        <v/>
      </c>
      <c r="Q342" s="19" t="str">
        <f t="shared" si="47"/>
        <v/>
      </c>
    </row>
    <row r="343" spans="1:17" s="50" customFormat="1" ht="14.25" customHeight="1" x14ac:dyDescent="0.35">
      <c r="A343" s="52" t="str">
        <f>IF('Values-Valeurs'!A340="","",'Values-Valeurs'!A340)</f>
        <v/>
      </c>
      <c r="B343" s="49" t="e">
        <f>VLOOKUP(A343,Variables!$A:$D,2,FALSE)</f>
        <v>#N/A</v>
      </c>
      <c r="C343" s="59" t="e">
        <f>VLOOKUP(A343,Variables!$A:$D,4,FALSE)</f>
        <v>#N/A</v>
      </c>
      <c r="D343" s="15">
        <f>'Values-Valeurs'!B340</f>
        <v>0</v>
      </c>
      <c r="E343" s="15">
        <f>'Values-Valeurs'!C340</f>
        <v>0</v>
      </c>
      <c r="F343" s="15">
        <f>'Values-Valeurs'!D340</f>
        <v>0</v>
      </c>
      <c r="G343" s="15">
        <f>'Values-Valeurs'!E340</f>
        <v>0</v>
      </c>
      <c r="H343" s="12">
        <f t="shared" si="40"/>
        <v>0</v>
      </c>
      <c r="I343" s="12">
        <f t="shared" si="41"/>
        <v>0</v>
      </c>
      <c r="J343" s="13" t="e">
        <f t="shared" si="42"/>
        <v>#DIV/0!</v>
      </c>
      <c r="K343" s="13" t="e">
        <f t="shared" si="43"/>
        <v>#DIV/0!</v>
      </c>
      <c r="L343" s="14" t="e">
        <f>VLOOKUP(B343,'Tableau 6'!$A$2:$P$377,16,FALSE)</f>
        <v>#N/A</v>
      </c>
      <c r="M343" s="19" t="str">
        <f t="shared" si="44"/>
        <v/>
      </c>
      <c r="N343" s="19" t="str">
        <f t="shared" si="45"/>
        <v/>
      </c>
      <c r="O343" s="20" t="e">
        <f>HLOOKUP($Q$1,'Tableau 6'!$A$2:$P$377,B343,FALSE)</f>
        <v>#REF!</v>
      </c>
      <c r="P343" s="19" t="str">
        <f t="shared" si="46"/>
        <v/>
      </c>
      <c r="Q343" s="19" t="str">
        <f t="shared" si="47"/>
        <v/>
      </c>
    </row>
    <row r="344" spans="1:17" s="50" customFormat="1" ht="14.25" customHeight="1" x14ac:dyDescent="0.35">
      <c r="A344" s="52" t="str">
        <f>IF('Values-Valeurs'!A341="","",'Values-Valeurs'!A341)</f>
        <v/>
      </c>
      <c r="B344" s="49" t="e">
        <f>VLOOKUP(A344,Variables!$A:$D,2,FALSE)</f>
        <v>#N/A</v>
      </c>
      <c r="C344" s="59" t="e">
        <f>VLOOKUP(A344,Variables!$A:$D,4,FALSE)</f>
        <v>#N/A</v>
      </c>
      <c r="D344" s="15">
        <f>'Values-Valeurs'!B341</f>
        <v>0</v>
      </c>
      <c r="E344" s="15">
        <f>'Values-Valeurs'!C341</f>
        <v>0</v>
      </c>
      <c r="F344" s="15">
        <f>'Values-Valeurs'!D341</f>
        <v>0</v>
      </c>
      <c r="G344" s="15">
        <f>'Values-Valeurs'!E341</f>
        <v>0</v>
      </c>
      <c r="H344" s="12">
        <f t="shared" si="40"/>
        <v>0</v>
      </c>
      <c r="I344" s="12">
        <f t="shared" si="41"/>
        <v>0</v>
      </c>
      <c r="J344" s="13" t="e">
        <f t="shared" si="42"/>
        <v>#DIV/0!</v>
      </c>
      <c r="K344" s="13" t="e">
        <f t="shared" si="43"/>
        <v>#DIV/0!</v>
      </c>
      <c r="L344" s="14" t="e">
        <f>VLOOKUP(B344,'Tableau 6'!$A$2:$P$377,16,FALSE)</f>
        <v>#N/A</v>
      </c>
      <c r="M344" s="19" t="str">
        <f t="shared" si="44"/>
        <v/>
      </c>
      <c r="N344" s="19" t="str">
        <f t="shared" si="45"/>
        <v/>
      </c>
      <c r="O344" s="20" t="e">
        <f>HLOOKUP($Q$1,'Tableau 6'!$A$2:$P$377,B344,FALSE)</f>
        <v>#REF!</v>
      </c>
      <c r="P344" s="19" t="str">
        <f t="shared" si="46"/>
        <v/>
      </c>
      <c r="Q344" s="19" t="str">
        <f t="shared" si="47"/>
        <v/>
      </c>
    </row>
    <row r="345" spans="1:17" s="50" customFormat="1" ht="14.25" customHeight="1" x14ac:dyDescent="0.35">
      <c r="A345" s="52" t="str">
        <f>IF('Values-Valeurs'!A342="","",'Values-Valeurs'!A342)</f>
        <v/>
      </c>
      <c r="B345" s="49" t="e">
        <f>VLOOKUP(A345,Variables!$A:$D,2,FALSE)</f>
        <v>#N/A</v>
      </c>
      <c r="C345" s="59" t="e">
        <f>VLOOKUP(A345,Variables!$A:$D,4,FALSE)</f>
        <v>#N/A</v>
      </c>
      <c r="D345" s="15">
        <f>'Values-Valeurs'!B342</f>
        <v>0</v>
      </c>
      <c r="E345" s="15">
        <f>'Values-Valeurs'!C342</f>
        <v>0</v>
      </c>
      <c r="F345" s="15">
        <f>'Values-Valeurs'!D342</f>
        <v>0</v>
      </c>
      <c r="G345" s="15">
        <f>'Values-Valeurs'!E342</f>
        <v>0</v>
      </c>
      <c r="H345" s="12">
        <f t="shared" si="40"/>
        <v>0</v>
      </c>
      <c r="I345" s="12">
        <f t="shared" si="41"/>
        <v>0</v>
      </c>
      <c r="J345" s="13" t="e">
        <f t="shared" si="42"/>
        <v>#DIV/0!</v>
      </c>
      <c r="K345" s="13" t="e">
        <f t="shared" si="43"/>
        <v>#DIV/0!</v>
      </c>
      <c r="L345" s="14" t="e">
        <f>VLOOKUP(B345,'Tableau 6'!$A$2:$P$377,16,FALSE)</f>
        <v>#N/A</v>
      </c>
      <c r="M345" s="19" t="str">
        <f t="shared" si="44"/>
        <v/>
      </c>
      <c r="N345" s="19" t="str">
        <f t="shared" si="45"/>
        <v/>
      </c>
      <c r="O345" s="20" t="e">
        <f>HLOOKUP($Q$1,'Tableau 6'!$A$2:$P$377,B345,FALSE)</f>
        <v>#REF!</v>
      </c>
      <c r="P345" s="19" t="str">
        <f t="shared" si="46"/>
        <v/>
      </c>
      <c r="Q345" s="19" t="str">
        <f t="shared" si="47"/>
        <v/>
      </c>
    </row>
    <row r="346" spans="1:17" s="50" customFormat="1" ht="14.25" customHeight="1" x14ac:dyDescent="0.35">
      <c r="A346" s="52" t="str">
        <f>IF('Values-Valeurs'!A343="","",'Values-Valeurs'!A343)</f>
        <v/>
      </c>
      <c r="B346" s="49" t="e">
        <f>VLOOKUP(A346,Variables!$A:$D,2,FALSE)</f>
        <v>#N/A</v>
      </c>
      <c r="C346" s="59" t="e">
        <f>VLOOKUP(A346,Variables!$A:$D,4,FALSE)</f>
        <v>#N/A</v>
      </c>
      <c r="D346" s="15">
        <f>'Values-Valeurs'!B343</f>
        <v>0</v>
      </c>
      <c r="E346" s="15">
        <f>'Values-Valeurs'!C343</f>
        <v>0</v>
      </c>
      <c r="F346" s="15">
        <f>'Values-Valeurs'!D343</f>
        <v>0</v>
      </c>
      <c r="G346" s="15">
        <f>'Values-Valeurs'!E343</f>
        <v>0</v>
      </c>
      <c r="H346" s="12">
        <f t="shared" si="40"/>
        <v>0</v>
      </c>
      <c r="I346" s="12">
        <f t="shared" si="41"/>
        <v>0</v>
      </c>
      <c r="J346" s="13" t="e">
        <f t="shared" si="42"/>
        <v>#DIV/0!</v>
      </c>
      <c r="K346" s="13" t="e">
        <f t="shared" si="43"/>
        <v>#DIV/0!</v>
      </c>
      <c r="L346" s="14" t="e">
        <f>VLOOKUP(B346,'Tableau 6'!$A$2:$P$377,16,FALSE)</f>
        <v>#N/A</v>
      </c>
      <c r="M346" s="19" t="str">
        <f t="shared" si="44"/>
        <v/>
      </c>
      <c r="N346" s="19" t="str">
        <f t="shared" si="45"/>
        <v/>
      </c>
      <c r="O346" s="20" t="e">
        <f>HLOOKUP($Q$1,'Tableau 6'!$A$2:$P$377,B346,FALSE)</f>
        <v>#REF!</v>
      </c>
      <c r="P346" s="19" t="str">
        <f t="shared" si="46"/>
        <v/>
      </c>
      <c r="Q346" s="19" t="str">
        <f t="shared" si="47"/>
        <v/>
      </c>
    </row>
    <row r="347" spans="1:17" s="50" customFormat="1" ht="14.25" customHeight="1" x14ac:dyDescent="0.35">
      <c r="A347" s="52" t="str">
        <f>IF('Values-Valeurs'!A344="","",'Values-Valeurs'!A344)</f>
        <v/>
      </c>
      <c r="B347" s="49" t="e">
        <f>VLOOKUP(A347,Variables!$A:$D,2,FALSE)</f>
        <v>#N/A</v>
      </c>
      <c r="C347" s="59" t="e">
        <f>VLOOKUP(A347,Variables!$A:$D,4,FALSE)</f>
        <v>#N/A</v>
      </c>
      <c r="D347" s="15">
        <f>'Values-Valeurs'!B344</f>
        <v>0</v>
      </c>
      <c r="E347" s="15">
        <f>'Values-Valeurs'!C344</f>
        <v>0</v>
      </c>
      <c r="F347" s="15">
        <f>'Values-Valeurs'!D344</f>
        <v>0</v>
      </c>
      <c r="G347" s="15">
        <f>'Values-Valeurs'!E344</f>
        <v>0</v>
      </c>
      <c r="H347" s="12">
        <f t="shared" si="40"/>
        <v>0</v>
      </c>
      <c r="I347" s="12">
        <f t="shared" si="41"/>
        <v>0</v>
      </c>
      <c r="J347" s="13" t="e">
        <f t="shared" si="42"/>
        <v>#DIV/0!</v>
      </c>
      <c r="K347" s="13" t="e">
        <f t="shared" si="43"/>
        <v>#DIV/0!</v>
      </c>
      <c r="L347" s="14" t="e">
        <f>VLOOKUP(B347,'Tableau 6'!$A$2:$P$377,16,FALSE)</f>
        <v>#N/A</v>
      </c>
      <c r="M347" s="19" t="str">
        <f t="shared" si="44"/>
        <v/>
      </c>
      <c r="N347" s="19" t="str">
        <f t="shared" si="45"/>
        <v/>
      </c>
      <c r="O347" s="20" t="e">
        <f>HLOOKUP($Q$1,'Tableau 6'!$A$2:$P$377,B347,FALSE)</f>
        <v>#REF!</v>
      </c>
      <c r="P347" s="19" t="str">
        <f t="shared" si="46"/>
        <v/>
      </c>
      <c r="Q347" s="19" t="str">
        <f t="shared" si="47"/>
        <v/>
      </c>
    </row>
    <row r="348" spans="1:17" s="50" customFormat="1" ht="14.25" customHeight="1" x14ac:dyDescent="0.35">
      <c r="A348" s="52" t="str">
        <f>IF('Values-Valeurs'!A345="","",'Values-Valeurs'!A345)</f>
        <v/>
      </c>
      <c r="B348" s="49" t="e">
        <f>VLOOKUP(A348,Variables!$A:$D,2,FALSE)</f>
        <v>#N/A</v>
      </c>
      <c r="C348" s="59" t="e">
        <f>VLOOKUP(A348,Variables!$A:$D,4,FALSE)</f>
        <v>#N/A</v>
      </c>
      <c r="D348" s="15">
        <f>'Values-Valeurs'!B345</f>
        <v>0</v>
      </c>
      <c r="E348" s="15">
        <f>'Values-Valeurs'!C345</f>
        <v>0</v>
      </c>
      <c r="F348" s="15">
        <f>'Values-Valeurs'!D345</f>
        <v>0</v>
      </c>
      <c r="G348" s="15">
        <f>'Values-Valeurs'!E345</f>
        <v>0</v>
      </c>
      <c r="H348" s="12">
        <f t="shared" si="40"/>
        <v>0</v>
      </c>
      <c r="I348" s="12">
        <f t="shared" si="41"/>
        <v>0</v>
      </c>
      <c r="J348" s="13" t="e">
        <f t="shared" si="42"/>
        <v>#DIV/0!</v>
      </c>
      <c r="K348" s="13" t="e">
        <f t="shared" si="43"/>
        <v>#DIV/0!</v>
      </c>
      <c r="L348" s="14" t="e">
        <f>VLOOKUP(B348,'Tableau 6'!$A$2:$P$377,16,FALSE)</f>
        <v>#N/A</v>
      </c>
      <c r="M348" s="19" t="str">
        <f t="shared" si="44"/>
        <v/>
      </c>
      <c r="N348" s="19" t="str">
        <f t="shared" si="45"/>
        <v/>
      </c>
      <c r="O348" s="20" t="e">
        <f>HLOOKUP($Q$1,'Tableau 6'!$A$2:$P$377,B348,FALSE)</f>
        <v>#REF!</v>
      </c>
      <c r="P348" s="19" t="str">
        <f t="shared" si="46"/>
        <v/>
      </c>
      <c r="Q348" s="19" t="str">
        <f t="shared" si="47"/>
        <v/>
      </c>
    </row>
    <row r="349" spans="1:17" s="50" customFormat="1" ht="14.25" customHeight="1" x14ac:dyDescent="0.35">
      <c r="A349" s="52" t="str">
        <f>IF('Values-Valeurs'!A346="","",'Values-Valeurs'!A346)</f>
        <v/>
      </c>
      <c r="B349" s="49" t="e">
        <f>VLOOKUP(A349,Variables!$A:$D,2,FALSE)</f>
        <v>#N/A</v>
      </c>
      <c r="C349" s="59" t="e">
        <f>VLOOKUP(A349,Variables!$A:$D,4,FALSE)</f>
        <v>#N/A</v>
      </c>
      <c r="D349" s="15">
        <f>'Values-Valeurs'!B346</f>
        <v>0</v>
      </c>
      <c r="E349" s="15">
        <f>'Values-Valeurs'!C346</f>
        <v>0</v>
      </c>
      <c r="F349" s="15">
        <f>'Values-Valeurs'!D346</f>
        <v>0</v>
      </c>
      <c r="G349" s="15">
        <f>'Values-Valeurs'!E346</f>
        <v>0</v>
      </c>
      <c r="H349" s="12">
        <f t="shared" si="40"/>
        <v>0</v>
      </c>
      <c r="I349" s="12">
        <f t="shared" si="41"/>
        <v>0</v>
      </c>
      <c r="J349" s="13" t="e">
        <f t="shared" si="42"/>
        <v>#DIV/0!</v>
      </c>
      <c r="K349" s="13" t="e">
        <f t="shared" si="43"/>
        <v>#DIV/0!</v>
      </c>
      <c r="L349" s="14" t="e">
        <f>VLOOKUP(B349,'Tableau 6'!$A$2:$P$377,16,FALSE)</f>
        <v>#N/A</v>
      </c>
      <c r="M349" s="19" t="str">
        <f t="shared" si="44"/>
        <v/>
      </c>
      <c r="N349" s="19" t="str">
        <f t="shared" si="45"/>
        <v/>
      </c>
      <c r="O349" s="20" t="e">
        <f>HLOOKUP($Q$1,'Tableau 6'!$A$2:$P$377,B349,FALSE)</f>
        <v>#REF!</v>
      </c>
      <c r="P349" s="19" t="str">
        <f t="shared" si="46"/>
        <v/>
      </c>
      <c r="Q349" s="19" t="str">
        <f t="shared" si="47"/>
        <v/>
      </c>
    </row>
    <row r="350" spans="1:17" s="50" customFormat="1" ht="14.25" customHeight="1" x14ac:dyDescent="0.35">
      <c r="A350" s="52" t="str">
        <f>IF('Values-Valeurs'!A347="","",'Values-Valeurs'!A347)</f>
        <v/>
      </c>
      <c r="B350" s="49" t="e">
        <f>VLOOKUP(A350,Variables!$A:$D,2,FALSE)</f>
        <v>#N/A</v>
      </c>
      <c r="C350" s="59" t="e">
        <f>VLOOKUP(A350,Variables!$A:$D,4,FALSE)</f>
        <v>#N/A</v>
      </c>
      <c r="D350" s="15">
        <f>'Values-Valeurs'!B347</f>
        <v>0</v>
      </c>
      <c r="E350" s="15">
        <f>'Values-Valeurs'!C347</f>
        <v>0</v>
      </c>
      <c r="F350" s="15">
        <f>'Values-Valeurs'!D347</f>
        <v>0</v>
      </c>
      <c r="G350" s="15">
        <f>'Values-Valeurs'!E347</f>
        <v>0</v>
      </c>
      <c r="H350" s="12">
        <f t="shared" si="40"/>
        <v>0</v>
      </c>
      <c r="I350" s="12">
        <f t="shared" si="41"/>
        <v>0</v>
      </c>
      <c r="J350" s="13" t="e">
        <f t="shared" si="42"/>
        <v>#DIV/0!</v>
      </c>
      <c r="K350" s="13" t="e">
        <f t="shared" si="43"/>
        <v>#DIV/0!</v>
      </c>
      <c r="L350" s="14" t="e">
        <f>VLOOKUP(B350,'Tableau 6'!$A$2:$P$377,16,FALSE)</f>
        <v>#N/A</v>
      </c>
      <c r="M350" s="19" t="str">
        <f t="shared" si="44"/>
        <v/>
      </c>
      <c r="N350" s="19" t="str">
        <f t="shared" si="45"/>
        <v/>
      </c>
      <c r="O350" s="20" t="e">
        <f>HLOOKUP($Q$1,'Tableau 6'!$A$2:$P$377,B350,FALSE)</f>
        <v>#REF!</v>
      </c>
      <c r="P350" s="19" t="str">
        <f t="shared" si="46"/>
        <v/>
      </c>
      <c r="Q350" s="19" t="str">
        <f t="shared" si="47"/>
        <v/>
      </c>
    </row>
    <row r="351" spans="1:17" s="50" customFormat="1" ht="14.25" customHeight="1" x14ac:dyDescent="0.35">
      <c r="A351" s="52" t="str">
        <f>IF('Values-Valeurs'!A348="","",'Values-Valeurs'!A348)</f>
        <v/>
      </c>
      <c r="B351" s="49" t="e">
        <f>VLOOKUP(A351,Variables!$A:$D,2,FALSE)</f>
        <v>#N/A</v>
      </c>
      <c r="C351" s="59" t="e">
        <f>VLOOKUP(A351,Variables!$A:$D,4,FALSE)</f>
        <v>#N/A</v>
      </c>
      <c r="D351" s="15">
        <f>'Values-Valeurs'!B348</f>
        <v>0</v>
      </c>
      <c r="E351" s="15">
        <f>'Values-Valeurs'!C348</f>
        <v>0</v>
      </c>
      <c r="F351" s="15">
        <f>'Values-Valeurs'!D348</f>
        <v>0</v>
      </c>
      <c r="G351" s="15">
        <f>'Values-Valeurs'!E348</f>
        <v>0</v>
      </c>
      <c r="H351" s="12">
        <f t="shared" si="40"/>
        <v>0</v>
      </c>
      <c r="I351" s="12">
        <f t="shared" si="41"/>
        <v>0</v>
      </c>
      <c r="J351" s="13" t="e">
        <f t="shared" si="42"/>
        <v>#DIV/0!</v>
      </c>
      <c r="K351" s="13" t="e">
        <f t="shared" si="43"/>
        <v>#DIV/0!</v>
      </c>
      <c r="L351" s="14" t="e">
        <f>VLOOKUP(B351,'Tableau 6'!$A$2:$P$377,16,FALSE)</f>
        <v>#N/A</v>
      </c>
      <c r="M351" s="19" t="str">
        <f t="shared" si="44"/>
        <v/>
      </c>
      <c r="N351" s="19" t="str">
        <f t="shared" si="45"/>
        <v/>
      </c>
      <c r="O351" s="20" t="e">
        <f>HLOOKUP($Q$1,'Tableau 6'!$A$2:$P$377,B351,FALSE)</f>
        <v>#REF!</v>
      </c>
      <c r="P351" s="19" t="str">
        <f t="shared" si="46"/>
        <v/>
      </c>
      <c r="Q351" s="19" t="str">
        <f t="shared" si="47"/>
        <v/>
      </c>
    </row>
    <row r="352" spans="1:17" s="50" customFormat="1" ht="14.25" customHeight="1" x14ac:dyDescent="0.35">
      <c r="A352" s="52" t="str">
        <f>IF('Values-Valeurs'!A349="","",'Values-Valeurs'!A349)</f>
        <v/>
      </c>
      <c r="B352" s="49" t="e">
        <f>VLOOKUP(A352,Variables!$A:$D,2,FALSE)</f>
        <v>#N/A</v>
      </c>
      <c r="C352" s="59" t="e">
        <f>VLOOKUP(A352,Variables!$A:$D,4,FALSE)</f>
        <v>#N/A</v>
      </c>
      <c r="D352" s="15">
        <f>'Values-Valeurs'!B349</f>
        <v>0</v>
      </c>
      <c r="E352" s="15">
        <f>'Values-Valeurs'!C349</f>
        <v>0</v>
      </c>
      <c r="F352" s="15">
        <f>'Values-Valeurs'!D349</f>
        <v>0</v>
      </c>
      <c r="G352" s="15">
        <f>'Values-Valeurs'!E349</f>
        <v>0</v>
      </c>
      <c r="H352" s="12">
        <f t="shared" si="40"/>
        <v>0</v>
      </c>
      <c r="I352" s="12">
        <f t="shared" si="41"/>
        <v>0</v>
      </c>
      <c r="J352" s="13" t="e">
        <f t="shared" si="42"/>
        <v>#DIV/0!</v>
      </c>
      <c r="K352" s="13" t="e">
        <f t="shared" si="43"/>
        <v>#DIV/0!</v>
      </c>
      <c r="L352" s="14" t="e">
        <f>VLOOKUP(B352,'Tableau 6'!$A$2:$P$377,16,FALSE)</f>
        <v>#N/A</v>
      </c>
      <c r="M352" s="19" t="str">
        <f t="shared" si="44"/>
        <v/>
      </c>
      <c r="N352" s="19" t="str">
        <f t="shared" si="45"/>
        <v/>
      </c>
      <c r="O352" s="20" t="e">
        <f>HLOOKUP($Q$1,'Tableau 6'!$A$2:$P$377,B352,FALSE)</f>
        <v>#REF!</v>
      </c>
      <c r="P352" s="19" t="str">
        <f t="shared" si="46"/>
        <v/>
      </c>
      <c r="Q352" s="19" t="str">
        <f t="shared" si="47"/>
        <v/>
      </c>
    </row>
    <row r="353" spans="1:17" s="50" customFormat="1" ht="14.25" customHeight="1" x14ac:dyDescent="0.35">
      <c r="A353" s="52" t="str">
        <f>IF('Values-Valeurs'!A350="","",'Values-Valeurs'!A350)</f>
        <v/>
      </c>
      <c r="B353" s="49" t="e">
        <f>VLOOKUP(A353,Variables!$A:$D,2,FALSE)</f>
        <v>#N/A</v>
      </c>
      <c r="C353" s="59" t="e">
        <f>VLOOKUP(A353,Variables!$A:$D,4,FALSE)</f>
        <v>#N/A</v>
      </c>
      <c r="D353" s="15">
        <f>'Values-Valeurs'!B350</f>
        <v>0</v>
      </c>
      <c r="E353" s="15">
        <f>'Values-Valeurs'!C350</f>
        <v>0</v>
      </c>
      <c r="F353" s="15">
        <f>'Values-Valeurs'!D350</f>
        <v>0</v>
      </c>
      <c r="G353" s="15">
        <f>'Values-Valeurs'!E350</f>
        <v>0</v>
      </c>
      <c r="H353" s="12">
        <f t="shared" si="40"/>
        <v>0</v>
      </c>
      <c r="I353" s="12">
        <f t="shared" si="41"/>
        <v>0</v>
      </c>
      <c r="J353" s="13" t="e">
        <f t="shared" si="42"/>
        <v>#DIV/0!</v>
      </c>
      <c r="K353" s="13" t="e">
        <f t="shared" si="43"/>
        <v>#DIV/0!</v>
      </c>
      <c r="L353" s="14" t="e">
        <f>VLOOKUP(B353,'Tableau 6'!$A$2:$P$377,16,FALSE)</f>
        <v>#N/A</v>
      </c>
      <c r="M353" s="19" t="str">
        <f t="shared" si="44"/>
        <v/>
      </c>
      <c r="N353" s="19" t="str">
        <f t="shared" si="45"/>
        <v/>
      </c>
      <c r="O353" s="20" t="e">
        <f>HLOOKUP($Q$1,'Tableau 6'!$A$2:$P$377,B353,FALSE)</f>
        <v>#REF!</v>
      </c>
      <c r="P353" s="19" t="str">
        <f t="shared" si="46"/>
        <v/>
      </c>
      <c r="Q353" s="19" t="str">
        <f t="shared" si="47"/>
        <v/>
      </c>
    </row>
    <row r="354" spans="1:17" s="50" customFormat="1" ht="14.25" customHeight="1" x14ac:dyDescent="0.35">
      <c r="A354" s="52" t="str">
        <f>IF('Values-Valeurs'!A351="","",'Values-Valeurs'!A351)</f>
        <v/>
      </c>
      <c r="B354" s="49" t="e">
        <f>VLOOKUP(A354,Variables!$A:$D,2,FALSE)</f>
        <v>#N/A</v>
      </c>
      <c r="C354" s="59" t="e">
        <f>VLOOKUP(A354,Variables!$A:$D,4,FALSE)</f>
        <v>#N/A</v>
      </c>
      <c r="D354" s="15">
        <f>'Values-Valeurs'!B351</f>
        <v>0</v>
      </c>
      <c r="E354" s="15">
        <f>'Values-Valeurs'!C351</f>
        <v>0</v>
      </c>
      <c r="F354" s="15">
        <f>'Values-Valeurs'!D351</f>
        <v>0</v>
      </c>
      <c r="G354" s="15">
        <f>'Values-Valeurs'!E351</f>
        <v>0</v>
      </c>
      <c r="H354" s="12">
        <f t="shared" si="40"/>
        <v>0</v>
      </c>
      <c r="I354" s="12">
        <f t="shared" si="41"/>
        <v>0</v>
      </c>
      <c r="J354" s="13" t="e">
        <f t="shared" si="42"/>
        <v>#DIV/0!</v>
      </c>
      <c r="K354" s="13" t="e">
        <f t="shared" si="43"/>
        <v>#DIV/0!</v>
      </c>
      <c r="L354" s="14" t="e">
        <f>VLOOKUP(B354,'Tableau 6'!$A$2:$P$377,16,FALSE)</f>
        <v>#N/A</v>
      </c>
      <c r="M354" s="19" t="str">
        <f t="shared" si="44"/>
        <v/>
      </c>
      <c r="N354" s="19" t="str">
        <f t="shared" si="45"/>
        <v/>
      </c>
      <c r="O354" s="20" t="e">
        <f>HLOOKUP($Q$1,'Tableau 6'!$A$2:$P$377,B354,FALSE)</f>
        <v>#REF!</v>
      </c>
      <c r="P354" s="19" t="str">
        <f t="shared" si="46"/>
        <v/>
      </c>
      <c r="Q354" s="19" t="str">
        <f t="shared" si="47"/>
        <v/>
      </c>
    </row>
    <row r="355" spans="1:17" s="50" customFormat="1" ht="14.25" customHeight="1" x14ac:dyDescent="0.35">
      <c r="A355" s="52" t="str">
        <f>IF('Values-Valeurs'!A352="","",'Values-Valeurs'!A352)</f>
        <v/>
      </c>
      <c r="B355" s="49" t="e">
        <f>VLOOKUP(A355,Variables!$A:$D,2,FALSE)</f>
        <v>#N/A</v>
      </c>
      <c r="C355" s="59" t="e">
        <f>VLOOKUP(A355,Variables!$A:$D,4,FALSE)</f>
        <v>#N/A</v>
      </c>
      <c r="D355" s="15">
        <f>'Values-Valeurs'!B352</f>
        <v>0</v>
      </c>
      <c r="E355" s="15">
        <f>'Values-Valeurs'!C352</f>
        <v>0</v>
      </c>
      <c r="F355" s="15">
        <f>'Values-Valeurs'!D352</f>
        <v>0</v>
      </c>
      <c r="G355" s="15">
        <f>'Values-Valeurs'!E352</f>
        <v>0</v>
      </c>
      <c r="H355" s="12">
        <f t="shared" si="40"/>
        <v>0</v>
      </c>
      <c r="I355" s="12">
        <f t="shared" si="41"/>
        <v>0</v>
      </c>
      <c r="J355" s="13" t="e">
        <f t="shared" si="42"/>
        <v>#DIV/0!</v>
      </c>
      <c r="K355" s="13" t="e">
        <f t="shared" si="43"/>
        <v>#DIV/0!</v>
      </c>
      <c r="L355" s="14" t="e">
        <f>VLOOKUP(B355,'Tableau 6'!$A$2:$P$377,16,FALSE)</f>
        <v>#N/A</v>
      </c>
      <c r="M355" s="19" t="str">
        <f t="shared" si="44"/>
        <v/>
      </c>
      <c r="N355" s="19" t="str">
        <f t="shared" si="45"/>
        <v/>
      </c>
      <c r="O355" s="20" t="e">
        <f>HLOOKUP($Q$1,'Tableau 6'!$A$2:$P$377,B355,FALSE)</f>
        <v>#REF!</v>
      </c>
      <c r="P355" s="19" t="str">
        <f t="shared" si="46"/>
        <v/>
      </c>
      <c r="Q355" s="19" t="str">
        <f t="shared" si="47"/>
        <v/>
      </c>
    </row>
    <row r="356" spans="1:17" s="50" customFormat="1" ht="14.25" customHeight="1" x14ac:dyDescent="0.35">
      <c r="A356" s="52" t="str">
        <f>IF('Values-Valeurs'!A353="","",'Values-Valeurs'!A353)</f>
        <v/>
      </c>
      <c r="B356" s="49" t="e">
        <f>VLOOKUP(A356,Variables!$A:$D,2,FALSE)</f>
        <v>#N/A</v>
      </c>
      <c r="C356" s="59" t="e">
        <f>VLOOKUP(A356,Variables!$A:$D,4,FALSE)</f>
        <v>#N/A</v>
      </c>
      <c r="D356" s="15">
        <f>'Values-Valeurs'!B353</f>
        <v>0</v>
      </c>
      <c r="E356" s="15">
        <f>'Values-Valeurs'!C353</f>
        <v>0</v>
      </c>
      <c r="F356" s="15">
        <f>'Values-Valeurs'!D353</f>
        <v>0</v>
      </c>
      <c r="G356" s="15">
        <f>'Values-Valeurs'!E353</f>
        <v>0</v>
      </c>
      <c r="H356" s="12">
        <f t="shared" si="40"/>
        <v>0</v>
      </c>
      <c r="I356" s="12">
        <f t="shared" si="41"/>
        <v>0</v>
      </c>
      <c r="J356" s="13" t="e">
        <f t="shared" si="42"/>
        <v>#DIV/0!</v>
      </c>
      <c r="K356" s="13" t="e">
        <f t="shared" si="43"/>
        <v>#DIV/0!</v>
      </c>
      <c r="L356" s="14" t="e">
        <f>VLOOKUP(B356,'Tableau 6'!$A$2:$P$377,16,FALSE)</f>
        <v>#N/A</v>
      </c>
      <c r="M356" s="19" t="str">
        <f t="shared" si="44"/>
        <v/>
      </c>
      <c r="N356" s="19" t="str">
        <f t="shared" si="45"/>
        <v/>
      </c>
      <c r="O356" s="20" t="e">
        <f>HLOOKUP($Q$1,'Tableau 6'!$A$2:$P$377,B356,FALSE)</f>
        <v>#REF!</v>
      </c>
      <c r="P356" s="19" t="str">
        <f t="shared" si="46"/>
        <v/>
      </c>
      <c r="Q356" s="19" t="str">
        <f t="shared" si="47"/>
        <v/>
      </c>
    </row>
    <row r="357" spans="1:17" s="50" customFormat="1" ht="14.25" customHeight="1" x14ac:dyDescent="0.35">
      <c r="A357" s="52" t="str">
        <f>IF('Values-Valeurs'!A354="","",'Values-Valeurs'!A354)</f>
        <v/>
      </c>
      <c r="B357" s="49" t="e">
        <f>VLOOKUP(A357,Variables!$A:$D,2,FALSE)</f>
        <v>#N/A</v>
      </c>
      <c r="C357" s="59" t="e">
        <f>VLOOKUP(A357,Variables!$A:$D,4,FALSE)</f>
        <v>#N/A</v>
      </c>
      <c r="D357" s="15">
        <f>'Values-Valeurs'!B354</f>
        <v>0</v>
      </c>
      <c r="E357" s="15">
        <f>'Values-Valeurs'!C354</f>
        <v>0</v>
      </c>
      <c r="F357" s="15">
        <f>'Values-Valeurs'!D354</f>
        <v>0</v>
      </c>
      <c r="G357" s="15">
        <f>'Values-Valeurs'!E354</f>
        <v>0</v>
      </c>
      <c r="H357" s="12">
        <f t="shared" si="40"/>
        <v>0</v>
      </c>
      <c r="I357" s="12">
        <f t="shared" si="41"/>
        <v>0</v>
      </c>
      <c r="J357" s="13" t="e">
        <f t="shared" si="42"/>
        <v>#DIV/0!</v>
      </c>
      <c r="K357" s="13" t="e">
        <f t="shared" si="43"/>
        <v>#DIV/0!</v>
      </c>
      <c r="L357" s="14" t="e">
        <f>VLOOKUP(B357,'Tableau 6'!$A$2:$P$377,16,FALSE)</f>
        <v>#N/A</v>
      </c>
      <c r="M357" s="19" t="str">
        <f t="shared" si="44"/>
        <v/>
      </c>
      <c r="N357" s="19" t="str">
        <f t="shared" si="45"/>
        <v/>
      </c>
      <c r="O357" s="20" t="e">
        <f>HLOOKUP($Q$1,'Tableau 6'!$A$2:$P$377,B357,FALSE)</f>
        <v>#REF!</v>
      </c>
      <c r="P357" s="19" t="str">
        <f t="shared" si="46"/>
        <v/>
      </c>
      <c r="Q357" s="19" t="str">
        <f t="shared" si="47"/>
        <v/>
      </c>
    </row>
    <row r="358" spans="1:17" s="50" customFormat="1" ht="14.25" customHeight="1" x14ac:dyDescent="0.35">
      <c r="A358" s="52" t="str">
        <f>IF('Values-Valeurs'!A355="","",'Values-Valeurs'!A355)</f>
        <v/>
      </c>
      <c r="B358" s="49" t="e">
        <f>VLOOKUP(A358,Variables!$A:$D,2,FALSE)</f>
        <v>#N/A</v>
      </c>
      <c r="C358" s="59" t="e">
        <f>VLOOKUP(A358,Variables!$A:$D,4,FALSE)</f>
        <v>#N/A</v>
      </c>
      <c r="D358" s="15">
        <f>'Values-Valeurs'!B355</f>
        <v>0</v>
      </c>
      <c r="E358" s="15">
        <f>'Values-Valeurs'!C355</f>
        <v>0</v>
      </c>
      <c r="F358" s="15">
        <f>'Values-Valeurs'!D355</f>
        <v>0</v>
      </c>
      <c r="G358" s="15">
        <f>'Values-Valeurs'!E355</f>
        <v>0</v>
      </c>
      <c r="H358" s="12">
        <f t="shared" si="40"/>
        <v>0</v>
      </c>
      <c r="I358" s="12">
        <f t="shared" si="41"/>
        <v>0</v>
      </c>
      <c r="J358" s="13" t="e">
        <f t="shared" si="42"/>
        <v>#DIV/0!</v>
      </c>
      <c r="K358" s="13" t="e">
        <f t="shared" si="43"/>
        <v>#DIV/0!</v>
      </c>
      <c r="L358" s="14" t="e">
        <f>VLOOKUP(B358,'Tableau 6'!$A$2:$P$377,16,FALSE)</f>
        <v>#N/A</v>
      </c>
      <c r="M358" s="19" t="str">
        <f t="shared" si="44"/>
        <v/>
      </c>
      <c r="N358" s="19" t="str">
        <f t="shared" si="45"/>
        <v/>
      </c>
      <c r="O358" s="20" t="e">
        <f>HLOOKUP($Q$1,'Tableau 6'!$A$2:$P$377,B358,FALSE)</f>
        <v>#REF!</v>
      </c>
      <c r="P358" s="19" t="str">
        <f t="shared" si="46"/>
        <v/>
      </c>
      <c r="Q358" s="19" t="str">
        <f t="shared" si="47"/>
        <v/>
      </c>
    </row>
    <row r="359" spans="1:17" s="50" customFormat="1" ht="14.25" customHeight="1" x14ac:dyDescent="0.35">
      <c r="A359" s="52" t="str">
        <f>IF('Values-Valeurs'!A356="","",'Values-Valeurs'!A356)</f>
        <v/>
      </c>
      <c r="B359" s="49" t="e">
        <f>VLOOKUP(A359,Variables!$A:$D,2,FALSE)</f>
        <v>#N/A</v>
      </c>
      <c r="C359" s="59" t="e">
        <f>VLOOKUP(A359,Variables!$A:$D,4,FALSE)</f>
        <v>#N/A</v>
      </c>
      <c r="D359" s="15">
        <f>'Values-Valeurs'!B356</f>
        <v>0</v>
      </c>
      <c r="E359" s="15">
        <f>'Values-Valeurs'!C356</f>
        <v>0</v>
      </c>
      <c r="F359" s="15">
        <f>'Values-Valeurs'!D356</f>
        <v>0</v>
      </c>
      <c r="G359" s="15">
        <f>'Values-Valeurs'!E356</f>
        <v>0</v>
      </c>
      <c r="H359" s="12">
        <f t="shared" si="40"/>
        <v>0</v>
      </c>
      <c r="I359" s="12">
        <f t="shared" si="41"/>
        <v>0</v>
      </c>
      <c r="J359" s="13" t="e">
        <f t="shared" si="42"/>
        <v>#DIV/0!</v>
      </c>
      <c r="K359" s="13" t="e">
        <f t="shared" si="43"/>
        <v>#DIV/0!</v>
      </c>
      <c r="L359" s="14" t="e">
        <f>VLOOKUP(B359,'Tableau 6'!$A$2:$P$377,16,FALSE)</f>
        <v>#N/A</v>
      </c>
      <c r="M359" s="19" t="str">
        <f t="shared" si="44"/>
        <v/>
      </c>
      <c r="N359" s="19" t="str">
        <f t="shared" si="45"/>
        <v/>
      </c>
      <c r="O359" s="20" t="e">
        <f>HLOOKUP($Q$1,'Tableau 6'!$A$2:$P$377,B359,FALSE)</f>
        <v>#REF!</v>
      </c>
      <c r="P359" s="19" t="str">
        <f t="shared" si="46"/>
        <v/>
      </c>
      <c r="Q359" s="19" t="str">
        <f t="shared" si="47"/>
        <v/>
      </c>
    </row>
    <row r="360" spans="1:17" s="50" customFormat="1" ht="14.25" customHeight="1" x14ac:dyDescent="0.35">
      <c r="A360" s="52" t="str">
        <f>IF('Values-Valeurs'!A357="","",'Values-Valeurs'!A357)</f>
        <v/>
      </c>
      <c r="B360" s="49" t="e">
        <f>VLOOKUP(A360,Variables!$A:$D,2,FALSE)</f>
        <v>#N/A</v>
      </c>
      <c r="C360" s="59" t="e">
        <f>VLOOKUP(A360,Variables!$A:$D,4,FALSE)</f>
        <v>#N/A</v>
      </c>
      <c r="D360" s="15">
        <f>'Values-Valeurs'!B357</f>
        <v>0</v>
      </c>
      <c r="E360" s="15">
        <f>'Values-Valeurs'!C357</f>
        <v>0</v>
      </c>
      <c r="F360" s="15">
        <f>'Values-Valeurs'!D357</f>
        <v>0</v>
      </c>
      <c r="G360" s="15">
        <f>'Values-Valeurs'!E357</f>
        <v>0</v>
      </c>
      <c r="H360" s="12">
        <f t="shared" si="40"/>
        <v>0</v>
      </c>
      <c r="I360" s="12">
        <f t="shared" si="41"/>
        <v>0</v>
      </c>
      <c r="J360" s="13" t="e">
        <f t="shared" si="42"/>
        <v>#DIV/0!</v>
      </c>
      <c r="K360" s="13" t="e">
        <f t="shared" si="43"/>
        <v>#DIV/0!</v>
      </c>
      <c r="L360" s="14" t="e">
        <f>VLOOKUP(B360,'Tableau 6'!$A$2:$P$377,16,FALSE)</f>
        <v>#N/A</v>
      </c>
      <c r="M360" s="19" t="str">
        <f t="shared" si="44"/>
        <v/>
      </c>
      <c r="N360" s="19" t="str">
        <f t="shared" si="45"/>
        <v/>
      </c>
      <c r="O360" s="20" t="e">
        <f>HLOOKUP($Q$1,'Tableau 6'!$A$2:$P$377,B360,FALSE)</f>
        <v>#REF!</v>
      </c>
      <c r="P360" s="19" t="str">
        <f t="shared" si="46"/>
        <v/>
      </c>
      <c r="Q360" s="19" t="str">
        <f t="shared" si="47"/>
        <v/>
      </c>
    </row>
    <row r="361" spans="1:17" s="50" customFormat="1" ht="14.25" customHeight="1" x14ac:dyDescent="0.35">
      <c r="A361" s="52" t="str">
        <f>IF('Values-Valeurs'!A358="","",'Values-Valeurs'!A358)</f>
        <v/>
      </c>
      <c r="B361" s="49" t="e">
        <f>VLOOKUP(A361,Variables!$A:$D,2,FALSE)</f>
        <v>#N/A</v>
      </c>
      <c r="C361" s="59" t="e">
        <f>VLOOKUP(A361,Variables!$A:$D,4,FALSE)</f>
        <v>#N/A</v>
      </c>
      <c r="D361" s="15">
        <f>'Values-Valeurs'!B358</f>
        <v>0</v>
      </c>
      <c r="E361" s="15">
        <f>'Values-Valeurs'!C358</f>
        <v>0</v>
      </c>
      <c r="F361" s="15">
        <f>'Values-Valeurs'!D358</f>
        <v>0</v>
      </c>
      <c r="G361" s="15">
        <f>'Values-Valeurs'!E358</f>
        <v>0</v>
      </c>
      <c r="H361" s="12">
        <f t="shared" si="40"/>
        <v>0</v>
      </c>
      <c r="I361" s="12">
        <f t="shared" si="41"/>
        <v>0</v>
      </c>
      <c r="J361" s="13" t="e">
        <f t="shared" si="42"/>
        <v>#DIV/0!</v>
      </c>
      <c r="K361" s="13" t="e">
        <f t="shared" si="43"/>
        <v>#DIV/0!</v>
      </c>
      <c r="L361" s="14" t="e">
        <f>VLOOKUP(B361,'Tableau 6'!$A$2:$P$377,16,FALSE)</f>
        <v>#N/A</v>
      </c>
      <c r="M361" s="19" t="str">
        <f t="shared" si="44"/>
        <v/>
      </c>
      <c r="N361" s="19" t="str">
        <f t="shared" si="45"/>
        <v/>
      </c>
      <c r="O361" s="20" t="e">
        <f>HLOOKUP($Q$1,'Tableau 6'!$A$2:$P$377,B361,FALSE)</f>
        <v>#REF!</v>
      </c>
      <c r="P361" s="19" t="str">
        <f t="shared" si="46"/>
        <v/>
      </c>
      <c r="Q361" s="19" t="str">
        <f t="shared" si="47"/>
        <v/>
      </c>
    </row>
    <row r="362" spans="1:17" s="50" customFormat="1" ht="14.25" customHeight="1" x14ac:dyDescent="0.35">
      <c r="A362" s="52" t="str">
        <f>IF('Values-Valeurs'!A359="","",'Values-Valeurs'!A359)</f>
        <v/>
      </c>
      <c r="B362" s="49" t="e">
        <f>VLOOKUP(A362,Variables!$A:$D,2,FALSE)</f>
        <v>#N/A</v>
      </c>
      <c r="C362" s="59" t="e">
        <f>VLOOKUP(A362,Variables!$A:$D,4,FALSE)</f>
        <v>#N/A</v>
      </c>
      <c r="D362" s="15">
        <f>'Values-Valeurs'!B359</f>
        <v>0</v>
      </c>
      <c r="E362" s="15">
        <f>'Values-Valeurs'!C359</f>
        <v>0</v>
      </c>
      <c r="F362" s="15">
        <f>'Values-Valeurs'!D359</f>
        <v>0</v>
      </c>
      <c r="G362" s="15">
        <f>'Values-Valeurs'!E359</f>
        <v>0</v>
      </c>
      <c r="H362" s="12">
        <f t="shared" si="40"/>
        <v>0</v>
      </c>
      <c r="I362" s="12">
        <f t="shared" si="41"/>
        <v>0</v>
      </c>
      <c r="J362" s="13" t="e">
        <f t="shared" si="42"/>
        <v>#DIV/0!</v>
      </c>
      <c r="K362" s="13" t="e">
        <f t="shared" si="43"/>
        <v>#DIV/0!</v>
      </c>
      <c r="L362" s="14" t="e">
        <f>VLOOKUP(B362,'Tableau 6'!$A$2:$P$377,16,FALSE)</f>
        <v>#N/A</v>
      </c>
      <c r="M362" s="19" t="str">
        <f t="shared" si="44"/>
        <v/>
      </c>
      <c r="N362" s="19" t="str">
        <f t="shared" si="45"/>
        <v/>
      </c>
      <c r="O362" s="20" t="e">
        <f>HLOOKUP($Q$1,'Tableau 6'!$A$2:$P$377,B362,FALSE)</f>
        <v>#REF!</v>
      </c>
      <c r="P362" s="19" t="str">
        <f t="shared" si="46"/>
        <v/>
      </c>
      <c r="Q362" s="19" t="str">
        <f t="shared" si="47"/>
        <v/>
      </c>
    </row>
    <row r="363" spans="1:17" s="50" customFormat="1" ht="14.25" customHeight="1" x14ac:dyDescent="0.35">
      <c r="A363" s="52" t="str">
        <f>IF('Values-Valeurs'!A360="","",'Values-Valeurs'!A360)</f>
        <v/>
      </c>
      <c r="B363" s="49" t="e">
        <f>VLOOKUP(A363,Variables!$A:$D,2,FALSE)</f>
        <v>#N/A</v>
      </c>
      <c r="C363" s="59" t="e">
        <f>VLOOKUP(A363,Variables!$A:$D,4,FALSE)</f>
        <v>#N/A</v>
      </c>
      <c r="D363" s="15">
        <f>'Values-Valeurs'!B360</f>
        <v>0</v>
      </c>
      <c r="E363" s="15">
        <f>'Values-Valeurs'!C360</f>
        <v>0</v>
      </c>
      <c r="F363" s="15">
        <f>'Values-Valeurs'!D360</f>
        <v>0</v>
      </c>
      <c r="G363" s="15">
        <f>'Values-Valeurs'!E360</f>
        <v>0</v>
      </c>
      <c r="H363" s="12">
        <f t="shared" si="40"/>
        <v>0</v>
      </c>
      <c r="I363" s="12">
        <f t="shared" si="41"/>
        <v>0</v>
      </c>
      <c r="J363" s="13" t="e">
        <f t="shared" si="42"/>
        <v>#DIV/0!</v>
      </c>
      <c r="K363" s="13" t="e">
        <f t="shared" si="43"/>
        <v>#DIV/0!</v>
      </c>
      <c r="L363" s="14" t="e">
        <f>VLOOKUP(B363,'Tableau 6'!$A$2:$P$377,16,FALSE)</f>
        <v>#N/A</v>
      </c>
      <c r="M363" s="19" t="str">
        <f t="shared" si="44"/>
        <v/>
      </c>
      <c r="N363" s="19" t="str">
        <f t="shared" si="45"/>
        <v/>
      </c>
      <c r="O363" s="20" t="e">
        <f>HLOOKUP($Q$1,'Tableau 6'!$A$2:$P$377,B363,FALSE)</f>
        <v>#REF!</v>
      </c>
      <c r="P363" s="19" t="str">
        <f t="shared" si="46"/>
        <v/>
      </c>
      <c r="Q363" s="19" t="str">
        <f t="shared" si="47"/>
        <v/>
      </c>
    </row>
    <row r="364" spans="1:17" s="50" customFormat="1" ht="14.25" customHeight="1" x14ac:dyDescent="0.35">
      <c r="A364" s="52" t="str">
        <f>IF('Values-Valeurs'!A361="","",'Values-Valeurs'!A361)</f>
        <v/>
      </c>
      <c r="B364" s="49" t="e">
        <f>VLOOKUP(A364,Variables!$A:$D,2,FALSE)</f>
        <v>#N/A</v>
      </c>
      <c r="C364" s="59" t="e">
        <f>VLOOKUP(A364,Variables!$A:$D,4,FALSE)</f>
        <v>#N/A</v>
      </c>
      <c r="D364" s="15">
        <f>'Values-Valeurs'!B361</f>
        <v>0</v>
      </c>
      <c r="E364" s="15">
        <f>'Values-Valeurs'!C361</f>
        <v>0</v>
      </c>
      <c r="F364" s="15">
        <f>'Values-Valeurs'!D361</f>
        <v>0</v>
      </c>
      <c r="G364" s="15">
        <f>'Values-Valeurs'!E361</f>
        <v>0</v>
      </c>
      <c r="H364" s="12">
        <f t="shared" si="40"/>
        <v>0</v>
      </c>
      <c r="I364" s="12">
        <f t="shared" si="41"/>
        <v>0</v>
      </c>
      <c r="J364" s="13" t="e">
        <f t="shared" si="42"/>
        <v>#DIV/0!</v>
      </c>
      <c r="K364" s="13" t="e">
        <f t="shared" si="43"/>
        <v>#DIV/0!</v>
      </c>
      <c r="L364" s="14" t="e">
        <f>VLOOKUP(B364,'Tableau 6'!$A$2:$P$377,16,FALSE)</f>
        <v>#N/A</v>
      </c>
      <c r="M364" s="19" t="str">
        <f t="shared" si="44"/>
        <v/>
      </c>
      <c r="N364" s="19" t="str">
        <f t="shared" si="45"/>
        <v/>
      </c>
      <c r="O364" s="20" t="e">
        <f>HLOOKUP($Q$1,'Tableau 6'!$A$2:$P$377,B364,FALSE)</f>
        <v>#REF!</v>
      </c>
      <c r="P364" s="19" t="str">
        <f t="shared" si="46"/>
        <v/>
      </c>
      <c r="Q364" s="19" t="str">
        <f t="shared" si="47"/>
        <v/>
      </c>
    </row>
    <row r="365" spans="1:17" s="50" customFormat="1" ht="14.25" customHeight="1" x14ac:dyDescent="0.35">
      <c r="A365" s="52" t="str">
        <f>IF('Values-Valeurs'!A362="","",'Values-Valeurs'!A362)</f>
        <v/>
      </c>
      <c r="B365" s="49" t="e">
        <f>VLOOKUP(A365,Variables!$A:$D,2,FALSE)</f>
        <v>#N/A</v>
      </c>
      <c r="C365" s="59" t="e">
        <f>VLOOKUP(A365,Variables!$A:$D,4,FALSE)</f>
        <v>#N/A</v>
      </c>
      <c r="D365" s="15">
        <f>'Values-Valeurs'!B362</f>
        <v>0</v>
      </c>
      <c r="E365" s="15">
        <f>'Values-Valeurs'!C362</f>
        <v>0</v>
      </c>
      <c r="F365" s="15">
        <f>'Values-Valeurs'!D362</f>
        <v>0</v>
      </c>
      <c r="G365" s="15">
        <f>'Values-Valeurs'!E362</f>
        <v>0</v>
      </c>
      <c r="H365" s="12">
        <f t="shared" si="40"/>
        <v>0</v>
      </c>
      <c r="I365" s="12">
        <f t="shared" si="41"/>
        <v>0</v>
      </c>
      <c r="J365" s="13" t="e">
        <f t="shared" si="42"/>
        <v>#DIV/0!</v>
      </c>
      <c r="K365" s="13" t="e">
        <f t="shared" si="43"/>
        <v>#DIV/0!</v>
      </c>
      <c r="L365" s="14" t="e">
        <f>VLOOKUP(B365,'Tableau 6'!$A$2:$P$377,16,FALSE)</f>
        <v>#N/A</v>
      </c>
      <c r="M365" s="19" t="str">
        <f t="shared" si="44"/>
        <v/>
      </c>
      <c r="N365" s="19" t="str">
        <f t="shared" si="45"/>
        <v/>
      </c>
      <c r="O365" s="20" t="e">
        <f>HLOOKUP($Q$1,'Tableau 6'!$A$2:$P$377,B365,FALSE)</f>
        <v>#REF!</v>
      </c>
      <c r="P365" s="19" t="str">
        <f t="shared" si="46"/>
        <v/>
      </c>
      <c r="Q365" s="19" t="str">
        <f t="shared" si="47"/>
        <v/>
      </c>
    </row>
    <row r="366" spans="1:17" s="50" customFormat="1" ht="14.25" customHeight="1" x14ac:dyDescent="0.35">
      <c r="A366" s="52" t="str">
        <f>IF('Values-Valeurs'!A363="","",'Values-Valeurs'!A363)</f>
        <v/>
      </c>
      <c r="B366" s="49" t="e">
        <f>VLOOKUP(A366,Variables!$A:$D,2,FALSE)</f>
        <v>#N/A</v>
      </c>
      <c r="C366" s="59" t="e">
        <f>VLOOKUP(A366,Variables!$A:$D,4,FALSE)</f>
        <v>#N/A</v>
      </c>
      <c r="D366" s="15">
        <f>'Values-Valeurs'!B363</f>
        <v>0</v>
      </c>
      <c r="E366" s="15">
        <f>'Values-Valeurs'!C363</f>
        <v>0</v>
      </c>
      <c r="F366" s="15">
        <f>'Values-Valeurs'!D363</f>
        <v>0</v>
      </c>
      <c r="G366" s="15">
        <f>'Values-Valeurs'!E363</f>
        <v>0</v>
      </c>
      <c r="H366" s="12">
        <f t="shared" si="40"/>
        <v>0</v>
      </c>
      <c r="I366" s="12">
        <f t="shared" si="41"/>
        <v>0</v>
      </c>
      <c r="J366" s="13" t="e">
        <f t="shared" si="42"/>
        <v>#DIV/0!</v>
      </c>
      <c r="K366" s="13" t="e">
        <f t="shared" si="43"/>
        <v>#DIV/0!</v>
      </c>
      <c r="L366" s="14" t="e">
        <f>VLOOKUP(B366,'Tableau 6'!$A$2:$P$377,16,FALSE)</f>
        <v>#N/A</v>
      </c>
      <c r="M366" s="19" t="str">
        <f t="shared" si="44"/>
        <v/>
      </c>
      <c r="N366" s="19" t="str">
        <f t="shared" si="45"/>
        <v/>
      </c>
      <c r="O366" s="20" t="e">
        <f>HLOOKUP($Q$1,'Tableau 6'!$A$2:$P$377,B366,FALSE)</f>
        <v>#REF!</v>
      </c>
      <c r="P366" s="19" t="str">
        <f t="shared" si="46"/>
        <v/>
      </c>
      <c r="Q366" s="19" t="str">
        <f t="shared" si="47"/>
        <v/>
      </c>
    </row>
    <row r="367" spans="1:17" s="50" customFormat="1" ht="14.25" customHeight="1" x14ac:dyDescent="0.35">
      <c r="A367" s="52" t="str">
        <f>IF('Values-Valeurs'!A364="","",'Values-Valeurs'!A364)</f>
        <v/>
      </c>
      <c r="B367" s="49" t="e">
        <f>VLOOKUP(A367,Variables!$A:$D,2,FALSE)</f>
        <v>#N/A</v>
      </c>
      <c r="C367" s="59" t="e">
        <f>VLOOKUP(A367,Variables!$A:$D,4,FALSE)</f>
        <v>#N/A</v>
      </c>
      <c r="D367" s="15">
        <f>'Values-Valeurs'!B364</f>
        <v>0</v>
      </c>
      <c r="E367" s="15">
        <f>'Values-Valeurs'!C364</f>
        <v>0</v>
      </c>
      <c r="F367" s="15">
        <f>'Values-Valeurs'!D364</f>
        <v>0</v>
      </c>
      <c r="G367" s="15">
        <f>'Values-Valeurs'!E364</f>
        <v>0</v>
      </c>
      <c r="H367" s="12">
        <f t="shared" si="40"/>
        <v>0</v>
      </c>
      <c r="I367" s="12">
        <f t="shared" si="41"/>
        <v>0</v>
      </c>
      <c r="J367" s="13" t="e">
        <f t="shared" si="42"/>
        <v>#DIV/0!</v>
      </c>
      <c r="K367" s="13" t="e">
        <f t="shared" si="43"/>
        <v>#DIV/0!</v>
      </c>
      <c r="L367" s="14" t="e">
        <f>VLOOKUP(B367,'Tableau 6'!$A$2:$P$377,16,FALSE)</f>
        <v>#N/A</v>
      </c>
      <c r="M367" s="19" t="str">
        <f t="shared" si="44"/>
        <v/>
      </c>
      <c r="N367" s="19" t="str">
        <f t="shared" si="45"/>
        <v/>
      </c>
      <c r="O367" s="20" t="e">
        <f>HLOOKUP($Q$1,'Tableau 6'!$A$2:$P$377,B367,FALSE)</f>
        <v>#REF!</v>
      </c>
      <c r="P367" s="19" t="str">
        <f t="shared" si="46"/>
        <v/>
      </c>
      <c r="Q367" s="19" t="str">
        <f t="shared" si="47"/>
        <v/>
      </c>
    </row>
    <row r="368" spans="1:17" s="50" customFormat="1" ht="14.25" customHeight="1" x14ac:dyDescent="0.35">
      <c r="A368" s="52" t="str">
        <f>IF('Values-Valeurs'!A365="","",'Values-Valeurs'!A365)</f>
        <v/>
      </c>
      <c r="B368" s="49" t="e">
        <f>VLOOKUP(A368,Variables!$A:$D,2,FALSE)</f>
        <v>#N/A</v>
      </c>
      <c r="C368" s="59" t="e">
        <f>VLOOKUP(A368,Variables!$A:$D,4,FALSE)</f>
        <v>#N/A</v>
      </c>
      <c r="D368" s="15">
        <f>'Values-Valeurs'!B365</f>
        <v>0</v>
      </c>
      <c r="E368" s="15">
        <f>'Values-Valeurs'!C365</f>
        <v>0</v>
      </c>
      <c r="F368" s="15">
        <f>'Values-Valeurs'!D365</f>
        <v>0</v>
      </c>
      <c r="G368" s="15">
        <f>'Values-Valeurs'!E365</f>
        <v>0</v>
      </c>
      <c r="H368" s="12">
        <f t="shared" si="40"/>
        <v>0</v>
      </c>
      <c r="I368" s="12">
        <f t="shared" si="41"/>
        <v>0</v>
      </c>
      <c r="J368" s="13" t="e">
        <f t="shared" si="42"/>
        <v>#DIV/0!</v>
      </c>
      <c r="K368" s="13" t="e">
        <f t="shared" si="43"/>
        <v>#DIV/0!</v>
      </c>
      <c r="L368" s="14" t="e">
        <f>VLOOKUP(B368,'Tableau 6'!$A$2:$P$377,16,FALSE)</f>
        <v>#N/A</v>
      </c>
      <c r="M368" s="19" t="str">
        <f t="shared" si="44"/>
        <v/>
      </c>
      <c r="N368" s="19" t="str">
        <f t="shared" si="45"/>
        <v/>
      </c>
      <c r="O368" s="20" t="e">
        <f>HLOOKUP($Q$1,'Tableau 6'!$A$2:$P$377,B368,FALSE)</f>
        <v>#REF!</v>
      </c>
      <c r="P368" s="19" t="str">
        <f t="shared" si="46"/>
        <v/>
      </c>
      <c r="Q368" s="19" t="str">
        <f t="shared" si="47"/>
        <v/>
      </c>
    </row>
    <row r="369" spans="1:17" s="50" customFormat="1" ht="14.25" customHeight="1" x14ac:dyDescent="0.35">
      <c r="A369" s="52" t="str">
        <f>IF('Values-Valeurs'!A366="","",'Values-Valeurs'!A366)</f>
        <v/>
      </c>
      <c r="B369" s="49" t="e">
        <f>VLOOKUP(A369,Variables!$A:$D,2,FALSE)</f>
        <v>#N/A</v>
      </c>
      <c r="C369" s="59" t="e">
        <f>VLOOKUP(A369,Variables!$A:$D,4,FALSE)</f>
        <v>#N/A</v>
      </c>
      <c r="D369" s="15">
        <f>'Values-Valeurs'!B366</f>
        <v>0</v>
      </c>
      <c r="E369" s="15">
        <f>'Values-Valeurs'!C366</f>
        <v>0</v>
      </c>
      <c r="F369" s="15">
        <f>'Values-Valeurs'!D366</f>
        <v>0</v>
      </c>
      <c r="G369" s="15">
        <f>'Values-Valeurs'!E366</f>
        <v>0</v>
      </c>
      <c r="H369" s="12">
        <f t="shared" si="40"/>
        <v>0</v>
      </c>
      <c r="I369" s="12">
        <f t="shared" si="41"/>
        <v>0</v>
      </c>
      <c r="J369" s="13" t="e">
        <f t="shared" si="42"/>
        <v>#DIV/0!</v>
      </c>
      <c r="K369" s="13" t="e">
        <f t="shared" si="43"/>
        <v>#DIV/0!</v>
      </c>
      <c r="L369" s="14" t="e">
        <f>VLOOKUP(B369,'Tableau 6'!$A$2:$P$377,16,FALSE)</f>
        <v>#N/A</v>
      </c>
      <c r="M369" s="19" t="str">
        <f t="shared" si="44"/>
        <v/>
      </c>
      <c r="N369" s="19" t="str">
        <f t="shared" si="45"/>
        <v/>
      </c>
      <c r="O369" s="20" t="e">
        <f>HLOOKUP($Q$1,'Tableau 6'!$A$2:$P$377,B369,FALSE)</f>
        <v>#REF!</v>
      </c>
      <c r="P369" s="19" t="str">
        <f t="shared" si="46"/>
        <v/>
      </c>
      <c r="Q369" s="19" t="str">
        <f t="shared" si="47"/>
        <v/>
      </c>
    </row>
    <row r="370" spans="1:17" s="50" customFormat="1" ht="14.25" customHeight="1" x14ac:dyDescent="0.35">
      <c r="A370" s="52" t="str">
        <f>IF('Values-Valeurs'!A367="","",'Values-Valeurs'!A367)</f>
        <v/>
      </c>
      <c r="B370" s="49" t="e">
        <f>VLOOKUP(A370,Variables!$A:$D,2,FALSE)</f>
        <v>#N/A</v>
      </c>
      <c r="C370" s="59" t="e">
        <f>VLOOKUP(A370,Variables!$A:$D,4,FALSE)</f>
        <v>#N/A</v>
      </c>
      <c r="D370" s="15">
        <f>'Values-Valeurs'!B367</f>
        <v>0</v>
      </c>
      <c r="E370" s="15">
        <f>'Values-Valeurs'!C367</f>
        <v>0</v>
      </c>
      <c r="F370" s="15">
        <f>'Values-Valeurs'!D367</f>
        <v>0</v>
      </c>
      <c r="G370" s="15">
        <f>'Values-Valeurs'!E367</f>
        <v>0</v>
      </c>
      <c r="H370" s="12">
        <f t="shared" si="40"/>
        <v>0</v>
      </c>
      <c r="I370" s="12">
        <f t="shared" si="41"/>
        <v>0</v>
      </c>
      <c r="J370" s="13" t="e">
        <f t="shared" si="42"/>
        <v>#DIV/0!</v>
      </c>
      <c r="K370" s="13" t="e">
        <f t="shared" si="43"/>
        <v>#DIV/0!</v>
      </c>
      <c r="L370" s="14" t="e">
        <f>VLOOKUP(B370,'Tableau 6'!$A$2:$P$377,16,FALSE)</f>
        <v>#N/A</v>
      </c>
      <c r="M370" s="19" t="str">
        <f t="shared" si="44"/>
        <v/>
      </c>
      <c r="N370" s="19" t="str">
        <f t="shared" si="45"/>
        <v/>
      </c>
      <c r="O370" s="20" t="e">
        <f>HLOOKUP($Q$1,'Tableau 6'!$A$2:$P$377,B370,FALSE)</f>
        <v>#REF!</v>
      </c>
      <c r="P370" s="19" t="str">
        <f t="shared" si="46"/>
        <v/>
      </c>
      <c r="Q370" s="19" t="str">
        <f t="shared" si="47"/>
        <v/>
      </c>
    </row>
    <row r="371" spans="1:17" s="50" customFormat="1" ht="14.25" customHeight="1" x14ac:dyDescent="0.35">
      <c r="A371" s="52" t="str">
        <f>IF('Values-Valeurs'!A368="","",'Values-Valeurs'!A368)</f>
        <v/>
      </c>
      <c r="B371" s="49" t="e">
        <f>VLOOKUP(A371,Variables!$A:$D,2,FALSE)</f>
        <v>#N/A</v>
      </c>
      <c r="C371" s="59" t="e">
        <f>VLOOKUP(A371,Variables!$A:$D,4,FALSE)</f>
        <v>#N/A</v>
      </c>
      <c r="D371" s="15">
        <f>'Values-Valeurs'!B368</f>
        <v>0</v>
      </c>
      <c r="E371" s="15">
        <f>'Values-Valeurs'!C368</f>
        <v>0</v>
      </c>
      <c r="F371" s="15">
        <f>'Values-Valeurs'!D368</f>
        <v>0</v>
      </c>
      <c r="G371" s="15">
        <f>'Values-Valeurs'!E368</f>
        <v>0</v>
      </c>
      <c r="H371" s="12">
        <f t="shared" si="40"/>
        <v>0</v>
      </c>
      <c r="I371" s="12">
        <f t="shared" si="41"/>
        <v>0</v>
      </c>
      <c r="J371" s="13" t="e">
        <f t="shared" si="42"/>
        <v>#DIV/0!</v>
      </c>
      <c r="K371" s="13" t="e">
        <f t="shared" si="43"/>
        <v>#DIV/0!</v>
      </c>
      <c r="L371" s="14" t="e">
        <f>VLOOKUP(B371,'Tableau 6'!$A$2:$P$377,16,FALSE)</f>
        <v>#N/A</v>
      </c>
      <c r="M371" s="19" t="str">
        <f t="shared" si="44"/>
        <v/>
      </c>
      <c r="N371" s="19" t="str">
        <f t="shared" si="45"/>
        <v/>
      </c>
      <c r="O371" s="20" t="e">
        <f>HLOOKUP($Q$1,'Tableau 6'!$A$2:$P$377,B371,FALSE)</f>
        <v>#REF!</v>
      </c>
      <c r="P371" s="19" t="str">
        <f t="shared" si="46"/>
        <v/>
      </c>
      <c r="Q371" s="19" t="str">
        <f t="shared" si="47"/>
        <v/>
      </c>
    </row>
    <row r="372" spans="1:17" s="50" customFormat="1" ht="14.25" customHeight="1" x14ac:dyDescent="0.35">
      <c r="A372" s="52" t="str">
        <f>IF('Values-Valeurs'!A369="","",'Values-Valeurs'!A369)</f>
        <v/>
      </c>
      <c r="B372" s="49" t="e">
        <f>VLOOKUP(A372,Variables!$A:$D,2,FALSE)</f>
        <v>#N/A</v>
      </c>
      <c r="C372" s="59" t="e">
        <f>VLOOKUP(A372,Variables!$A:$D,4,FALSE)</f>
        <v>#N/A</v>
      </c>
      <c r="D372" s="15">
        <f>'Values-Valeurs'!B369</f>
        <v>0</v>
      </c>
      <c r="E372" s="15">
        <f>'Values-Valeurs'!C369</f>
        <v>0</v>
      </c>
      <c r="F372" s="15">
        <f>'Values-Valeurs'!D369</f>
        <v>0</v>
      </c>
      <c r="G372" s="15">
        <f>'Values-Valeurs'!E369</f>
        <v>0</v>
      </c>
      <c r="H372" s="12">
        <f t="shared" si="40"/>
        <v>0</v>
      </c>
      <c r="I372" s="12">
        <f t="shared" si="41"/>
        <v>0</v>
      </c>
      <c r="J372" s="13" t="e">
        <f t="shared" si="42"/>
        <v>#DIV/0!</v>
      </c>
      <c r="K372" s="13" t="e">
        <f t="shared" si="43"/>
        <v>#DIV/0!</v>
      </c>
      <c r="L372" s="14" t="e">
        <f>VLOOKUP(B372,'Tableau 6'!$A$2:$P$377,16,FALSE)</f>
        <v>#N/A</v>
      </c>
      <c r="M372" s="19" t="str">
        <f t="shared" si="44"/>
        <v/>
      </c>
      <c r="N372" s="19" t="str">
        <f t="shared" si="45"/>
        <v/>
      </c>
      <c r="O372" s="20" t="e">
        <f>HLOOKUP($Q$1,'Tableau 6'!$A$2:$P$377,B372,FALSE)</f>
        <v>#REF!</v>
      </c>
      <c r="P372" s="19" t="str">
        <f t="shared" si="46"/>
        <v/>
      </c>
      <c r="Q372" s="19" t="str">
        <f t="shared" si="47"/>
        <v/>
      </c>
    </row>
    <row r="373" spans="1:17" s="50" customFormat="1" ht="14.25" customHeight="1" x14ac:dyDescent="0.35">
      <c r="A373" s="52" t="str">
        <f>IF('Values-Valeurs'!A370="","",'Values-Valeurs'!A370)</f>
        <v/>
      </c>
      <c r="B373" s="49" t="e">
        <f>VLOOKUP(A373,Variables!$A:$D,2,FALSE)</f>
        <v>#N/A</v>
      </c>
      <c r="C373" s="59" t="e">
        <f>VLOOKUP(A373,Variables!$A:$D,4,FALSE)</f>
        <v>#N/A</v>
      </c>
      <c r="D373" s="15">
        <f>'Values-Valeurs'!B370</f>
        <v>0</v>
      </c>
      <c r="E373" s="15">
        <f>'Values-Valeurs'!C370</f>
        <v>0</v>
      </c>
      <c r="F373" s="15">
        <f>'Values-Valeurs'!D370</f>
        <v>0</v>
      </c>
      <c r="G373" s="15">
        <f>'Values-Valeurs'!E370</f>
        <v>0</v>
      </c>
      <c r="H373" s="12">
        <f t="shared" si="40"/>
        <v>0</v>
      </c>
      <c r="I373" s="12">
        <f t="shared" si="41"/>
        <v>0</v>
      </c>
      <c r="J373" s="13" t="e">
        <f t="shared" si="42"/>
        <v>#DIV/0!</v>
      </c>
      <c r="K373" s="13" t="e">
        <f t="shared" si="43"/>
        <v>#DIV/0!</v>
      </c>
      <c r="L373" s="14" t="e">
        <f>VLOOKUP(B373,'Tableau 6'!$A$2:$P$377,16,FALSE)</f>
        <v>#N/A</v>
      </c>
      <c r="M373" s="19" t="str">
        <f t="shared" si="44"/>
        <v/>
      </c>
      <c r="N373" s="19" t="str">
        <f t="shared" si="45"/>
        <v/>
      </c>
      <c r="O373" s="20" t="e">
        <f>HLOOKUP($Q$1,'Tableau 6'!$A$2:$P$377,B373,FALSE)</f>
        <v>#REF!</v>
      </c>
      <c r="P373" s="19" t="str">
        <f t="shared" si="46"/>
        <v/>
      </c>
      <c r="Q373" s="19" t="str">
        <f t="shared" si="47"/>
        <v/>
      </c>
    </row>
    <row r="374" spans="1:17" s="50" customFormat="1" ht="14.25" customHeight="1" x14ac:dyDescent="0.35">
      <c r="A374" s="52" t="str">
        <f>IF('Values-Valeurs'!A371="","",'Values-Valeurs'!A371)</f>
        <v/>
      </c>
      <c r="B374" s="49" t="e">
        <f>VLOOKUP(A374,Variables!$A:$D,2,FALSE)</f>
        <v>#N/A</v>
      </c>
      <c r="C374" s="59" t="e">
        <f>VLOOKUP(A374,Variables!$A:$D,4,FALSE)</f>
        <v>#N/A</v>
      </c>
      <c r="D374" s="15">
        <f>'Values-Valeurs'!B371</f>
        <v>0</v>
      </c>
      <c r="E374" s="15">
        <f>'Values-Valeurs'!C371</f>
        <v>0</v>
      </c>
      <c r="F374" s="15">
        <f>'Values-Valeurs'!D371</f>
        <v>0</v>
      </c>
      <c r="G374" s="15">
        <f>'Values-Valeurs'!E371</f>
        <v>0</v>
      </c>
      <c r="H374" s="12">
        <f t="shared" si="40"/>
        <v>0</v>
      </c>
      <c r="I374" s="12">
        <f t="shared" si="41"/>
        <v>0</v>
      </c>
      <c r="J374" s="13" t="e">
        <f t="shared" si="42"/>
        <v>#DIV/0!</v>
      </c>
      <c r="K374" s="13" t="e">
        <f t="shared" si="43"/>
        <v>#DIV/0!</v>
      </c>
      <c r="L374" s="14" t="e">
        <f>VLOOKUP(B374,'Tableau 6'!$A$2:$P$377,16,FALSE)</f>
        <v>#N/A</v>
      </c>
      <c r="M374" s="19" t="str">
        <f t="shared" si="44"/>
        <v/>
      </c>
      <c r="N374" s="19" t="str">
        <f t="shared" si="45"/>
        <v/>
      </c>
      <c r="O374" s="20" t="e">
        <f>HLOOKUP($Q$1,'Tableau 6'!$A$2:$P$377,B374,FALSE)</f>
        <v>#REF!</v>
      </c>
      <c r="P374" s="19" t="str">
        <f t="shared" si="46"/>
        <v/>
      </c>
      <c r="Q374" s="19" t="str">
        <f t="shared" si="47"/>
        <v/>
      </c>
    </row>
    <row r="375" spans="1:17" s="50" customFormat="1" ht="14.25" customHeight="1" x14ac:dyDescent="0.35">
      <c r="A375" s="52" t="str">
        <f>IF('Values-Valeurs'!A372="","",'Values-Valeurs'!A372)</f>
        <v/>
      </c>
      <c r="B375" s="49" t="e">
        <f>VLOOKUP(A375,Variables!$A:$D,2,FALSE)</f>
        <v>#N/A</v>
      </c>
      <c r="C375" s="59" t="e">
        <f>VLOOKUP(A375,Variables!$A:$D,4,FALSE)</f>
        <v>#N/A</v>
      </c>
      <c r="D375" s="15">
        <f>'Values-Valeurs'!B372</f>
        <v>0</v>
      </c>
      <c r="E375" s="15">
        <f>'Values-Valeurs'!C372</f>
        <v>0</v>
      </c>
      <c r="F375" s="15">
        <f>'Values-Valeurs'!D372</f>
        <v>0</v>
      </c>
      <c r="G375" s="15">
        <f>'Values-Valeurs'!E372</f>
        <v>0</v>
      </c>
      <c r="H375" s="12">
        <f t="shared" si="40"/>
        <v>0</v>
      </c>
      <c r="I375" s="12">
        <f t="shared" si="41"/>
        <v>0</v>
      </c>
      <c r="J375" s="13" t="e">
        <f t="shared" si="42"/>
        <v>#DIV/0!</v>
      </c>
      <c r="K375" s="13" t="e">
        <f t="shared" si="43"/>
        <v>#DIV/0!</v>
      </c>
      <c r="L375" s="14" t="e">
        <f>VLOOKUP(B375,'Tableau 6'!$A$2:$P$377,16,FALSE)</f>
        <v>#N/A</v>
      </c>
      <c r="M375" s="19" t="str">
        <f t="shared" si="44"/>
        <v/>
      </c>
      <c r="N375" s="19" t="str">
        <f t="shared" si="45"/>
        <v/>
      </c>
      <c r="O375" s="20" t="e">
        <f>HLOOKUP($Q$1,'Tableau 6'!$A$2:$P$377,B375,FALSE)</f>
        <v>#REF!</v>
      </c>
      <c r="P375" s="19" t="str">
        <f t="shared" si="46"/>
        <v/>
      </c>
      <c r="Q375" s="19" t="str">
        <f t="shared" si="47"/>
        <v/>
      </c>
    </row>
    <row r="376" spans="1:17" s="50" customFormat="1" ht="14.25" customHeight="1" x14ac:dyDescent="0.35">
      <c r="A376" s="52" t="str">
        <f>IF('Values-Valeurs'!A373="","",'Values-Valeurs'!A373)</f>
        <v/>
      </c>
      <c r="B376" s="49" t="e">
        <f>VLOOKUP(A376,Variables!$A:$D,2,FALSE)</f>
        <v>#N/A</v>
      </c>
      <c r="C376" s="59" t="e">
        <f>VLOOKUP(A376,Variables!$A:$D,4,FALSE)</f>
        <v>#N/A</v>
      </c>
      <c r="D376" s="15">
        <f>'Values-Valeurs'!B373</f>
        <v>0</v>
      </c>
      <c r="E376" s="15">
        <f>'Values-Valeurs'!C373</f>
        <v>0</v>
      </c>
      <c r="F376" s="15">
        <f>'Values-Valeurs'!D373</f>
        <v>0</v>
      </c>
      <c r="G376" s="15">
        <f>'Values-Valeurs'!E373</f>
        <v>0</v>
      </c>
      <c r="H376" s="12">
        <f t="shared" si="40"/>
        <v>0</v>
      </c>
      <c r="I376" s="12">
        <f t="shared" si="41"/>
        <v>0</v>
      </c>
      <c r="J376" s="13" t="e">
        <f t="shared" si="42"/>
        <v>#DIV/0!</v>
      </c>
      <c r="K376" s="13" t="e">
        <f t="shared" si="43"/>
        <v>#DIV/0!</v>
      </c>
      <c r="L376" s="14" t="e">
        <f>VLOOKUP(B376,'Tableau 6'!$A$2:$P$377,16,FALSE)</f>
        <v>#N/A</v>
      </c>
      <c r="M376" s="19" t="str">
        <f t="shared" si="44"/>
        <v/>
      </c>
      <c r="N376" s="19" t="str">
        <f t="shared" si="45"/>
        <v/>
      </c>
      <c r="O376" s="20" t="e">
        <f>HLOOKUP($Q$1,'Tableau 6'!$A$2:$P$377,B376,FALSE)</f>
        <v>#REF!</v>
      </c>
      <c r="P376" s="19" t="str">
        <f t="shared" si="46"/>
        <v/>
      </c>
      <c r="Q376" s="19" t="str">
        <f t="shared" si="47"/>
        <v/>
      </c>
    </row>
    <row r="377" spans="1:17" s="50" customFormat="1" ht="14.25" customHeight="1" x14ac:dyDescent="0.35">
      <c r="A377" s="52" t="str">
        <f>IF('Values-Valeurs'!A374="","",'Values-Valeurs'!A374)</f>
        <v/>
      </c>
      <c r="B377" s="49" t="e">
        <f>VLOOKUP(A377,Variables!$A:$D,2,FALSE)</f>
        <v>#N/A</v>
      </c>
      <c r="C377" s="59" t="e">
        <f>VLOOKUP(A377,Variables!$A:$D,4,FALSE)</f>
        <v>#N/A</v>
      </c>
      <c r="D377" s="15">
        <f>'Values-Valeurs'!B374</f>
        <v>0</v>
      </c>
      <c r="E377" s="15">
        <f>'Values-Valeurs'!C374</f>
        <v>0</v>
      </c>
      <c r="F377" s="15">
        <f>'Values-Valeurs'!D374</f>
        <v>0</v>
      </c>
      <c r="G377" s="15">
        <f>'Values-Valeurs'!E374</f>
        <v>0</v>
      </c>
      <c r="H377" s="12">
        <f t="shared" si="40"/>
        <v>0</v>
      </c>
      <c r="I377" s="12">
        <f t="shared" si="41"/>
        <v>0</v>
      </c>
      <c r="J377" s="13" t="e">
        <f t="shared" si="42"/>
        <v>#DIV/0!</v>
      </c>
      <c r="K377" s="13" t="e">
        <f t="shared" si="43"/>
        <v>#DIV/0!</v>
      </c>
      <c r="L377" s="14" t="e">
        <f>VLOOKUP(B377,'Tableau 6'!$A$2:$P$377,16,FALSE)</f>
        <v>#N/A</v>
      </c>
      <c r="M377" s="19" t="str">
        <f t="shared" si="44"/>
        <v/>
      </c>
      <c r="N377" s="19" t="str">
        <f t="shared" si="45"/>
        <v/>
      </c>
      <c r="O377" s="20" t="e">
        <f>HLOOKUP($Q$1,'Tableau 6'!$A$2:$P$377,B377,FALSE)</f>
        <v>#REF!</v>
      </c>
      <c r="P377" s="19" t="str">
        <f t="shared" si="46"/>
        <v/>
      </c>
      <c r="Q377" s="19" t="str">
        <f t="shared" si="47"/>
        <v/>
      </c>
    </row>
    <row r="378" spans="1:17" s="50" customFormat="1" ht="14.25" customHeight="1" x14ac:dyDescent="0.35">
      <c r="A378" s="52" t="str">
        <f>IF('Values-Valeurs'!A375="","",'Values-Valeurs'!A375)</f>
        <v/>
      </c>
      <c r="B378" s="49" t="e">
        <f>VLOOKUP(A378,Variables!$A:$D,2,FALSE)</f>
        <v>#N/A</v>
      </c>
      <c r="C378" s="59" t="e">
        <f>VLOOKUP(A378,Variables!$A:$D,4,FALSE)</f>
        <v>#N/A</v>
      </c>
      <c r="D378" s="15">
        <f>'Values-Valeurs'!B375</f>
        <v>0</v>
      </c>
      <c r="E378" s="15">
        <f>'Values-Valeurs'!C375</f>
        <v>0</v>
      </c>
      <c r="F378" s="15">
        <f>'Values-Valeurs'!D375</f>
        <v>0</v>
      </c>
      <c r="G378" s="15">
        <f>'Values-Valeurs'!E375</f>
        <v>0</v>
      </c>
      <c r="H378" s="12">
        <f t="shared" si="40"/>
        <v>0</v>
      </c>
      <c r="I378" s="12">
        <f t="shared" si="41"/>
        <v>0</v>
      </c>
      <c r="J378" s="13" t="e">
        <f t="shared" si="42"/>
        <v>#DIV/0!</v>
      </c>
      <c r="K378" s="13" t="e">
        <f t="shared" si="43"/>
        <v>#DIV/0!</v>
      </c>
      <c r="L378" s="14" t="e">
        <f>VLOOKUP(B378,'Tableau 6'!$A$2:$P$377,16,FALSE)</f>
        <v>#N/A</v>
      </c>
      <c r="M378" s="19" t="str">
        <f t="shared" si="44"/>
        <v/>
      </c>
      <c r="N378" s="19" t="str">
        <f t="shared" si="45"/>
        <v/>
      </c>
      <c r="O378" s="20" t="e">
        <f>HLOOKUP($Q$1,'Tableau 6'!$A$2:$P$377,B378,FALSE)</f>
        <v>#REF!</v>
      </c>
      <c r="P378" s="19" t="str">
        <f t="shared" si="46"/>
        <v/>
      </c>
      <c r="Q378" s="19" t="str">
        <f t="shared" si="47"/>
        <v/>
      </c>
    </row>
    <row r="379" spans="1:17" s="50" customFormat="1" ht="14.25" customHeight="1" x14ac:dyDescent="0.35">
      <c r="A379" s="52" t="str">
        <f>IF('Values-Valeurs'!A376="","",'Values-Valeurs'!A376)</f>
        <v/>
      </c>
      <c r="B379" s="49" t="e">
        <f>VLOOKUP(A379,Variables!$A:$D,2,FALSE)</f>
        <v>#N/A</v>
      </c>
      <c r="C379" s="59" t="e">
        <f>VLOOKUP(A379,Variables!$A:$D,4,FALSE)</f>
        <v>#N/A</v>
      </c>
      <c r="D379" s="15">
        <f>'Values-Valeurs'!B376</f>
        <v>0</v>
      </c>
      <c r="E379" s="15">
        <f>'Values-Valeurs'!C376</f>
        <v>0</v>
      </c>
      <c r="F379" s="15">
        <f>'Values-Valeurs'!D376</f>
        <v>0</v>
      </c>
      <c r="G379" s="15">
        <f>'Values-Valeurs'!E376</f>
        <v>0</v>
      </c>
      <c r="H379" s="12">
        <f t="shared" si="40"/>
        <v>0</v>
      </c>
      <c r="I379" s="12">
        <f t="shared" si="41"/>
        <v>0</v>
      </c>
      <c r="J379" s="13" t="e">
        <f t="shared" si="42"/>
        <v>#DIV/0!</v>
      </c>
      <c r="K379" s="13" t="e">
        <f t="shared" si="43"/>
        <v>#DIV/0!</v>
      </c>
      <c r="L379" s="14" t="e">
        <f>VLOOKUP(B379,'Tableau 6'!$A$2:$P$377,16,FALSE)</f>
        <v>#N/A</v>
      </c>
      <c r="M379" s="19" t="str">
        <f t="shared" si="44"/>
        <v/>
      </c>
      <c r="N379" s="19" t="str">
        <f t="shared" si="45"/>
        <v/>
      </c>
      <c r="O379" s="20" t="e">
        <f>HLOOKUP($Q$1,'Tableau 6'!$A$2:$P$377,B379,FALSE)</f>
        <v>#REF!</v>
      </c>
      <c r="P379" s="19" t="str">
        <f t="shared" si="46"/>
        <v/>
      </c>
      <c r="Q379" s="19" t="str">
        <f t="shared" si="47"/>
        <v/>
      </c>
    </row>
    <row r="380" spans="1:17" s="50" customFormat="1" ht="14.25" customHeight="1" x14ac:dyDescent="0.35">
      <c r="A380" s="52" t="str">
        <f>IF('Values-Valeurs'!A377="","",'Values-Valeurs'!A377)</f>
        <v/>
      </c>
      <c r="B380" s="49" t="e">
        <f>VLOOKUP(A380,Variables!$A:$D,2,FALSE)</f>
        <v>#N/A</v>
      </c>
      <c r="C380" s="59" t="e">
        <f>VLOOKUP(A380,Variables!$A:$D,4,FALSE)</f>
        <v>#N/A</v>
      </c>
      <c r="D380" s="15">
        <f>'Values-Valeurs'!B377</f>
        <v>0</v>
      </c>
      <c r="E380" s="15">
        <f>'Values-Valeurs'!C377</f>
        <v>0</v>
      </c>
      <c r="F380" s="15">
        <f>'Values-Valeurs'!D377</f>
        <v>0</v>
      </c>
      <c r="G380" s="15">
        <f>'Values-Valeurs'!E377</f>
        <v>0</v>
      </c>
      <c r="H380" s="12">
        <f t="shared" si="40"/>
        <v>0</v>
      </c>
      <c r="I380" s="12">
        <f t="shared" si="41"/>
        <v>0</v>
      </c>
      <c r="J380" s="13" t="e">
        <f t="shared" si="42"/>
        <v>#DIV/0!</v>
      </c>
      <c r="K380" s="13" t="e">
        <f t="shared" si="43"/>
        <v>#DIV/0!</v>
      </c>
      <c r="L380" s="14" t="e">
        <f>VLOOKUP(B380,'Tableau 6'!$A$2:$P$377,16,FALSE)</f>
        <v>#N/A</v>
      </c>
      <c r="M380" s="19" t="str">
        <f t="shared" si="44"/>
        <v/>
      </c>
      <c r="N380" s="19" t="str">
        <f t="shared" si="45"/>
        <v/>
      </c>
      <c r="O380" s="20" t="e">
        <f>HLOOKUP($Q$1,'Tableau 6'!$A$2:$P$377,B380,FALSE)</f>
        <v>#REF!</v>
      </c>
      <c r="P380" s="19" t="str">
        <f t="shared" si="46"/>
        <v/>
      </c>
      <c r="Q380" s="19" t="str">
        <f t="shared" si="47"/>
        <v/>
      </c>
    </row>
    <row r="381" spans="1:17" s="50" customFormat="1" ht="14.25" customHeight="1" x14ac:dyDescent="0.35">
      <c r="A381" s="52" t="str">
        <f>IF('Values-Valeurs'!A378="","",'Values-Valeurs'!A378)</f>
        <v/>
      </c>
      <c r="B381" s="49" t="e">
        <f>VLOOKUP(A381,Variables!$A:$D,2,FALSE)</f>
        <v>#N/A</v>
      </c>
      <c r="C381" s="59" t="e">
        <f>VLOOKUP(A381,Variables!$A:$D,4,FALSE)</f>
        <v>#N/A</v>
      </c>
      <c r="D381" s="15">
        <f>'Values-Valeurs'!B378</f>
        <v>0</v>
      </c>
      <c r="E381" s="15">
        <f>'Values-Valeurs'!C378</f>
        <v>0</v>
      </c>
      <c r="F381" s="15">
        <f>'Values-Valeurs'!D378</f>
        <v>0</v>
      </c>
      <c r="G381" s="15">
        <f>'Values-Valeurs'!E378</f>
        <v>0</v>
      </c>
      <c r="H381" s="12">
        <f t="shared" si="40"/>
        <v>0</v>
      </c>
      <c r="I381" s="12">
        <f t="shared" si="41"/>
        <v>0</v>
      </c>
      <c r="J381" s="13" t="e">
        <f t="shared" si="42"/>
        <v>#DIV/0!</v>
      </c>
      <c r="K381" s="13" t="e">
        <f t="shared" si="43"/>
        <v>#DIV/0!</v>
      </c>
      <c r="L381" s="14" t="e">
        <f>VLOOKUP(B381,'Tableau 6'!$A$2:$P$377,16,FALSE)</f>
        <v>#N/A</v>
      </c>
      <c r="M381" s="19" t="str">
        <f t="shared" si="44"/>
        <v/>
      </c>
      <c r="N381" s="19" t="str">
        <f t="shared" si="45"/>
        <v/>
      </c>
      <c r="O381" s="20" t="e">
        <f>HLOOKUP($Q$1,'Tableau 6'!$A$2:$P$377,B381,FALSE)</f>
        <v>#REF!</v>
      </c>
      <c r="P381" s="19" t="str">
        <f t="shared" si="46"/>
        <v/>
      </c>
      <c r="Q381" s="19" t="str">
        <f t="shared" si="47"/>
        <v/>
      </c>
    </row>
    <row r="382" spans="1:17" s="50" customFormat="1" ht="14.25" customHeight="1" x14ac:dyDescent="0.35">
      <c r="A382" s="52" t="str">
        <f>IF('Values-Valeurs'!A379="","",'Values-Valeurs'!A379)</f>
        <v/>
      </c>
      <c r="B382" s="49" t="e">
        <f>VLOOKUP(A382,Variables!$A:$D,2,FALSE)</f>
        <v>#N/A</v>
      </c>
      <c r="C382" s="59" t="e">
        <f>VLOOKUP(A382,Variables!$A:$D,4,FALSE)</f>
        <v>#N/A</v>
      </c>
      <c r="D382" s="15">
        <f>'Values-Valeurs'!B379</f>
        <v>0</v>
      </c>
      <c r="E382" s="15">
        <f>'Values-Valeurs'!C379</f>
        <v>0</v>
      </c>
      <c r="F382" s="15">
        <f>'Values-Valeurs'!D379</f>
        <v>0</v>
      </c>
      <c r="G382" s="15">
        <f>'Values-Valeurs'!E379</f>
        <v>0</v>
      </c>
      <c r="H382" s="12">
        <f t="shared" si="40"/>
        <v>0</v>
      </c>
      <c r="I382" s="12">
        <f t="shared" si="41"/>
        <v>0</v>
      </c>
      <c r="J382" s="13" t="e">
        <f t="shared" si="42"/>
        <v>#DIV/0!</v>
      </c>
      <c r="K382" s="13" t="e">
        <f t="shared" si="43"/>
        <v>#DIV/0!</v>
      </c>
      <c r="L382" s="14" t="e">
        <f>VLOOKUP(B382,'Tableau 6'!$A$2:$P$377,16,FALSE)</f>
        <v>#N/A</v>
      </c>
      <c r="M382" s="19" t="str">
        <f t="shared" si="44"/>
        <v/>
      </c>
      <c r="N382" s="19" t="str">
        <f t="shared" si="45"/>
        <v/>
      </c>
      <c r="O382" s="20" t="e">
        <f>HLOOKUP($Q$1,'Tableau 6'!$A$2:$P$377,B382,FALSE)</f>
        <v>#REF!</v>
      </c>
      <c r="P382" s="19" t="str">
        <f t="shared" si="46"/>
        <v/>
      </c>
      <c r="Q382" s="19" t="str">
        <f t="shared" si="47"/>
        <v/>
      </c>
    </row>
    <row r="383" spans="1:17" s="50" customFormat="1" ht="14.25" customHeight="1" x14ac:dyDescent="0.35">
      <c r="A383" s="52" t="str">
        <f>IF('Values-Valeurs'!A380="","",'Values-Valeurs'!A380)</f>
        <v/>
      </c>
      <c r="B383" s="49" t="e">
        <f>VLOOKUP(A383,Variables!$A:$D,2,FALSE)</f>
        <v>#N/A</v>
      </c>
      <c r="C383" s="59" t="e">
        <f>VLOOKUP(A383,Variables!$A:$D,4,FALSE)</f>
        <v>#N/A</v>
      </c>
      <c r="D383" s="15">
        <f>'Values-Valeurs'!B380</f>
        <v>0</v>
      </c>
      <c r="E383" s="15">
        <f>'Values-Valeurs'!C380</f>
        <v>0</v>
      </c>
      <c r="F383" s="15">
        <f>'Values-Valeurs'!D380</f>
        <v>0</v>
      </c>
      <c r="G383" s="15">
        <f>'Values-Valeurs'!E380</f>
        <v>0</v>
      </c>
      <c r="H383" s="12">
        <f t="shared" si="40"/>
        <v>0</v>
      </c>
      <c r="I383" s="12">
        <f t="shared" si="41"/>
        <v>0</v>
      </c>
      <c r="J383" s="13" t="e">
        <f t="shared" si="42"/>
        <v>#DIV/0!</v>
      </c>
      <c r="K383" s="13" t="e">
        <f t="shared" si="43"/>
        <v>#DIV/0!</v>
      </c>
      <c r="L383" s="14" t="e">
        <f>VLOOKUP(B383,'Tableau 6'!$A$2:$P$377,16,FALSE)</f>
        <v>#N/A</v>
      </c>
      <c r="M383" s="19" t="str">
        <f t="shared" si="44"/>
        <v/>
      </c>
      <c r="N383" s="19" t="str">
        <f t="shared" si="45"/>
        <v/>
      </c>
      <c r="O383" s="20" t="e">
        <f>HLOOKUP($Q$1,'Tableau 6'!$A$2:$P$377,B383,FALSE)</f>
        <v>#REF!</v>
      </c>
      <c r="P383" s="19" t="str">
        <f t="shared" si="46"/>
        <v/>
      </c>
      <c r="Q383" s="19" t="str">
        <f t="shared" si="47"/>
        <v/>
      </c>
    </row>
    <row r="384" spans="1:17" s="50" customFormat="1" ht="14.25" customHeight="1" x14ac:dyDescent="0.35">
      <c r="A384" s="52" t="str">
        <f>IF('Values-Valeurs'!A381="","",'Values-Valeurs'!A381)</f>
        <v/>
      </c>
      <c r="B384" s="49" t="e">
        <f>VLOOKUP(A384,Variables!$A:$D,2,FALSE)</f>
        <v>#N/A</v>
      </c>
      <c r="C384" s="59" t="e">
        <f>VLOOKUP(A384,Variables!$A:$D,4,FALSE)</f>
        <v>#N/A</v>
      </c>
      <c r="D384" s="15">
        <f>'Values-Valeurs'!B381</f>
        <v>0</v>
      </c>
      <c r="E384" s="15">
        <f>'Values-Valeurs'!C381</f>
        <v>0</v>
      </c>
      <c r="F384" s="15">
        <f>'Values-Valeurs'!D381</f>
        <v>0</v>
      </c>
      <c r="G384" s="15">
        <f>'Values-Valeurs'!E381</f>
        <v>0</v>
      </c>
      <c r="H384" s="12">
        <f t="shared" si="40"/>
        <v>0</v>
      </c>
      <c r="I384" s="12">
        <f t="shared" si="41"/>
        <v>0</v>
      </c>
      <c r="J384" s="13" t="e">
        <f t="shared" si="42"/>
        <v>#DIV/0!</v>
      </c>
      <c r="K384" s="13" t="e">
        <f t="shared" si="43"/>
        <v>#DIV/0!</v>
      </c>
      <c r="L384" s="14" t="e">
        <f>VLOOKUP(B384,'Tableau 6'!$A$2:$P$377,16,FALSE)</f>
        <v>#N/A</v>
      </c>
      <c r="M384" s="19" t="str">
        <f t="shared" si="44"/>
        <v/>
      </c>
      <c r="N384" s="19" t="str">
        <f t="shared" si="45"/>
        <v/>
      </c>
      <c r="O384" s="20" t="e">
        <f>HLOOKUP($Q$1,'Tableau 6'!$A$2:$P$377,B384,FALSE)</f>
        <v>#REF!</v>
      </c>
      <c r="P384" s="19" t="str">
        <f t="shared" si="46"/>
        <v/>
      </c>
      <c r="Q384" s="19" t="str">
        <f t="shared" si="47"/>
        <v/>
      </c>
    </row>
    <row r="385" spans="1:17" s="50" customFormat="1" ht="14.25" customHeight="1" x14ac:dyDescent="0.35">
      <c r="A385" s="52" t="str">
        <f>IF('Values-Valeurs'!A382="","",'Values-Valeurs'!A382)</f>
        <v/>
      </c>
      <c r="B385" s="49" t="e">
        <f>VLOOKUP(A385,Variables!$A:$D,2,FALSE)</f>
        <v>#N/A</v>
      </c>
      <c r="C385" s="59" t="e">
        <f>VLOOKUP(A385,Variables!$A:$D,4,FALSE)</f>
        <v>#N/A</v>
      </c>
      <c r="D385" s="15">
        <f>'Values-Valeurs'!B382</f>
        <v>0</v>
      </c>
      <c r="E385" s="15">
        <f>'Values-Valeurs'!C382</f>
        <v>0</v>
      </c>
      <c r="F385" s="15">
        <f>'Values-Valeurs'!D382</f>
        <v>0</v>
      </c>
      <c r="G385" s="15">
        <f>'Values-Valeurs'!E382</f>
        <v>0</v>
      </c>
      <c r="H385" s="12">
        <f t="shared" si="40"/>
        <v>0</v>
      </c>
      <c r="I385" s="12">
        <f t="shared" si="41"/>
        <v>0</v>
      </c>
      <c r="J385" s="13" t="e">
        <f t="shared" si="42"/>
        <v>#DIV/0!</v>
      </c>
      <c r="K385" s="13" t="e">
        <f t="shared" si="43"/>
        <v>#DIV/0!</v>
      </c>
      <c r="L385" s="14" t="e">
        <f>VLOOKUP(B385,'Tableau 6'!$A$2:$P$377,16,FALSE)</f>
        <v>#N/A</v>
      </c>
      <c r="M385" s="19" t="str">
        <f t="shared" si="44"/>
        <v/>
      </c>
      <c r="N385" s="19" t="str">
        <f t="shared" si="45"/>
        <v/>
      </c>
      <c r="O385" s="20" t="e">
        <f>HLOOKUP($Q$1,'Tableau 6'!$A$2:$P$377,B385,FALSE)</f>
        <v>#REF!</v>
      </c>
      <c r="P385" s="19" t="str">
        <f t="shared" si="46"/>
        <v/>
      </c>
      <c r="Q385" s="19" t="str">
        <f t="shared" si="47"/>
        <v/>
      </c>
    </row>
    <row r="386" spans="1:17" s="50" customFormat="1" ht="14.25" customHeight="1" x14ac:dyDescent="0.35">
      <c r="A386" s="52" t="str">
        <f>IF('Values-Valeurs'!A383="","",'Values-Valeurs'!A383)</f>
        <v/>
      </c>
      <c r="B386" s="49" t="e">
        <f>VLOOKUP(A386,Variables!$A:$D,2,FALSE)</f>
        <v>#N/A</v>
      </c>
      <c r="C386" s="59" t="e">
        <f>VLOOKUP(A386,Variables!$A:$D,4,FALSE)</f>
        <v>#N/A</v>
      </c>
      <c r="D386" s="15">
        <f>'Values-Valeurs'!B383</f>
        <v>0</v>
      </c>
      <c r="E386" s="15">
        <f>'Values-Valeurs'!C383</f>
        <v>0</v>
      </c>
      <c r="F386" s="15">
        <f>'Values-Valeurs'!D383</f>
        <v>0</v>
      </c>
      <c r="G386" s="15">
        <f>'Values-Valeurs'!E383</f>
        <v>0</v>
      </c>
      <c r="H386" s="12">
        <f t="shared" si="40"/>
        <v>0</v>
      </c>
      <c r="I386" s="12">
        <f t="shared" si="41"/>
        <v>0</v>
      </c>
      <c r="J386" s="13" t="e">
        <f t="shared" si="42"/>
        <v>#DIV/0!</v>
      </c>
      <c r="K386" s="13" t="e">
        <f t="shared" si="43"/>
        <v>#DIV/0!</v>
      </c>
      <c r="L386" s="14" t="e">
        <f>VLOOKUP(B386,'Tableau 6'!$A$2:$P$377,16,FALSE)</f>
        <v>#N/A</v>
      </c>
      <c r="M386" s="19" t="str">
        <f t="shared" si="44"/>
        <v/>
      </c>
      <c r="N386" s="19" t="str">
        <f t="shared" si="45"/>
        <v/>
      </c>
      <c r="O386" s="20" t="e">
        <f>HLOOKUP($Q$1,'Tableau 6'!$A$2:$P$377,B386,FALSE)</f>
        <v>#REF!</v>
      </c>
      <c r="P386" s="19" t="str">
        <f t="shared" si="46"/>
        <v/>
      </c>
      <c r="Q386" s="19" t="str">
        <f t="shared" si="47"/>
        <v/>
      </c>
    </row>
    <row r="387" spans="1:17" s="50" customFormat="1" ht="14.25" customHeight="1" x14ac:dyDescent="0.35">
      <c r="A387" s="52" t="str">
        <f>IF('Values-Valeurs'!A384="","",'Values-Valeurs'!A384)</f>
        <v/>
      </c>
      <c r="B387" s="49" t="e">
        <f>VLOOKUP(A387,Variables!$A:$D,2,FALSE)</f>
        <v>#N/A</v>
      </c>
      <c r="C387" s="59" t="e">
        <f>VLOOKUP(A387,Variables!$A:$D,4,FALSE)</f>
        <v>#N/A</v>
      </c>
      <c r="D387" s="15">
        <f>'Values-Valeurs'!B384</f>
        <v>0</v>
      </c>
      <c r="E387" s="15">
        <f>'Values-Valeurs'!C384</f>
        <v>0</v>
      </c>
      <c r="F387" s="15">
        <f>'Values-Valeurs'!D384</f>
        <v>0</v>
      </c>
      <c r="G387" s="15">
        <f>'Values-Valeurs'!E384</f>
        <v>0</v>
      </c>
      <c r="H387" s="12">
        <f t="shared" si="40"/>
        <v>0</v>
      </c>
      <c r="I387" s="12">
        <f t="shared" si="41"/>
        <v>0</v>
      </c>
      <c r="J387" s="13" t="e">
        <f t="shared" si="42"/>
        <v>#DIV/0!</v>
      </c>
      <c r="K387" s="13" t="e">
        <f t="shared" si="43"/>
        <v>#DIV/0!</v>
      </c>
      <c r="L387" s="14" t="e">
        <f>VLOOKUP(B387,'Tableau 6'!$A$2:$P$377,16,FALSE)</f>
        <v>#N/A</v>
      </c>
      <c r="M387" s="19" t="str">
        <f t="shared" si="44"/>
        <v/>
      </c>
      <c r="N387" s="19" t="str">
        <f t="shared" si="45"/>
        <v/>
      </c>
      <c r="O387" s="20" t="e">
        <f>HLOOKUP($Q$1,'Tableau 6'!$A$2:$P$377,B387,FALSE)</f>
        <v>#REF!</v>
      </c>
      <c r="P387" s="19" t="str">
        <f t="shared" si="46"/>
        <v/>
      </c>
      <c r="Q387" s="19" t="str">
        <f t="shared" si="47"/>
        <v/>
      </c>
    </row>
    <row r="388" spans="1:17" s="50" customFormat="1" ht="14.25" customHeight="1" x14ac:dyDescent="0.35">
      <c r="A388" s="52" t="str">
        <f>IF('Values-Valeurs'!A385="","",'Values-Valeurs'!A385)</f>
        <v/>
      </c>
      <c r="B388" s="49" t="e">
        <f>VLOOKUP(A388,Variables!$A:$D,2,FALSE)</f>
        <v>#N/A</v>
      </c>
      <c r="C388" s="59" t="e">
        <f>VLOOKUP(A388,Variables!$A:$D,4,FALSE)</f>
        <v>#N/A</v>
      </c>
      <c r="D388" s="15">
        <f>'Values-Valeurs'!B385</f>
        <v>0</v>
      </c>
      <c r="E388" s="15">
        <f>'Values-Valeurs'!C385</f>
        <v>0</v>
      </c>
      <c r="F388" s="15">
        <f>'Values-Valeurs'!D385</f>
        <v>0</v>
      </c>
      <c r="G388" s="15">
        <f>'Values-Valeurs'!E385</f>
        <v>0</v>
      </c>
      <c r="H388" s="12">
        <f t="shared" si="40"/>
        <v>0</v>
      </c>
      <c r="I388" s="12">
        <f t="shared" si="41"/>
        <v>0</v>
      </c>
      <c r="J388" s="13" t="e">
        <f t="shared" si="42"/>
        <v>#DIV/0!</v>
      </c>
      <c r="K388" s="13" t="e">
        <f t="shared" si="43"/>
        <v>#DIV/0!</v>
      </c>
      <c r="L388" s="14" t="e">
        <f>VLOOKUP(B388,'Tableau 6'!$A$2:$P$377,16,FALSE)</f>
        <v>#N/A</v>
      </c>
      <c r="M388" s="19" t="str">
        <f t="shared" si="44"/>
        <v/>
      </c>
      <c r="N388" s="19" t="str">
        <f t="shared" si="45"/>
        <v/>
      </c>
      <c r="O388" s="20" t="e">
        <f>HLOOKUP($Q$1,'Tableau 6'!$A$2:$P$377,B388,FALSE)</f>
        <v>#REF!</v>
      </c>
      <c r="P388" s="19" t="str">
        <f t="shared" si="46"/>
        <v/>
      </c>
      <c r="Q388" s="19" t="str">
        <f t="shared" si="47"/>
        <v/>
      </c>
    </row>
    <row r="389" spans="1:17" s="50" customFormat="1" ht="14.25" customHeight="1" x14ac:dyDescent="0.35">
      <c r="A389" s="52" t="str">
        <f>IF('Values-Valeurs'!A386="","",'Values-Valeurs'!A386)</f>
        <v/>
      </c>
      <c r="B389" s="49" t="e">
        <f>VLOOKUP(A389,Variables!$A:$D,2,FALSE)</f>
        <v>#N/A</v>
      </c>
      <c r="C389" s="59" t="e">
        <f>VLOOKUP(A389,Variables!$A:$D,4,FALSE)</f>
        <v>#N/A</v>
      </c>
      <c r="D389" s="15">
        <f>'Values-Valeurs'!B386</f>
        <v>0</v>
      </c>
      <c r="E389" s="15">
        <f>'Values-Valeurs'!C386</f>
        <v>0</v>
      </c>
      <c r="F389" s="15">
        <f>'Values-Valeurs'!D386</f>
        <v>0</v>
      </c>
      <c r="G389" s="15">
        <f>'Values-Valeurs'!E386</f>
        <v>0</v>
      </c>
      <c r="H389" s="12">
        <f t="shared" si="40"/>
        <v>0</v>
      </c>
      <c r="I389" s="12">
        <f t="shared" si="41"/>
        <v>0</v>
      </c>
      <c r="J389" s="13" t="e">
        <f t="shared" si="42"/>
        <v>#DIV/0!</v>
      </c>
      <c r="K389" s="13" t="e">
        <f t="shared" si="43"/>
        <v>#DIV/0!</v>
      </c>
      <c r="L389" s="14" t="e">
        <f>VLOOKUP(B389,'Tableau 6'!$A$2:$P$377,16,FALSE)</f>
        <v>#N/A</v>
      </c>
      <c r="M389" s="19" t="str">
        <f t="shared" si="44"/>
        <v/>
      </c>
      <c r="N389" s="19" t="str">
        <f t="shared" si="45"/>
        <v/>
      </c>
      <c r="O389" s="20" t="e">
        <f>HLOOKUP($Q$1,'Tableau 6'!$A$2:$P$377,B389,FALSE)</f>
        <v>#REF!</v>
      </c>
      <c r="P389" s="19" t="str">
        <f t="shared" si="46"/>
        <v/>
      </c>
      <c r="Q389" s="19" t="str">
        <f t="shared" si="47"/>
        <v/>
      </c>
    </row>
    <row r="390" spans="1:17" s="50" customFormat="1" ht="14.25" customHeight="1" x14ac:dyDescent="0.35">
      <c r="A390" s="52" t="str">
        <f>IF('Values-Valeurs'!A387="","",'Values-Valeurs'!A387)</f>
        <v/>
      </c>
      <c r="B390" s="49" t="e">
        <f>VLOOKUP(A390,Variables!$A:$D,2,FALSE)</f>
        <v>#N/A</v>
      </c>
      <c r="C390" s="59" t="e">
        <f>VLOOKUP(A390,Variables!$A:$D,4,FALSE)</f>
        <v>#N/A</v>
      </c>
      <c r="D390" s="15">
        <f>'Values-Valeurs'!B387</f>
        <v>0</v>
      </c>
      <c r="E390" s="15">
        <f>'Values-Valeurs'!C387</f>
        <v>0</v>
      </c>
      <c r="F390" s="15">
        <f>'Values-Valeurs'!D387</f>
        <v>0</v>
      </c>
      <c r="G390" s="15">
        <f>'Values-Valeurs'!E387</f>
        <v>0</v>
      </c>
      <c r="H390" s="12">
        <f t="shared" ref="H390:H436" si="48">D390+E390</f>
        <v>0</v>
      </c>
      <c r="I390" s="12">
        <f t="shared" ref="I390:I436" si="49">D390+E390+F390</f>
        <v>0</v>
      </c>
      <c r="J390" s="13" t="e">
        <f t="shared" ref="J390:J436" si="50">IF((COUNTA(D390)=0),0,(D390)/(D390+F390))</f>
        <v>#DIV/0!</v>
      </c>
      <c r="K390" s="13" t="e">
        <f t="shared" ref="K390:K436" si="51">IF((COUNTA(D390:E390)=0),0,(D390+E390)/(D390+E390+F390))</f>
        <v>#DIV/0!</v>
      </c>
      <c r="L390" s="14" t="e">
        <f>VLOOKUP(B390,'Tableau 6'!$A$2:$P$377,16,FALSE)</f>
        <v>#N/A</v>
      </c>
      <c r="M390" s="19" t="str">
        <f t="shared" ref="M390:M436" si="52">IF(I390=0,"",IF(L390="no data","",((IF(AND($H390&lt;=$I390,$H390&gt;=0),BINOMDIST($H390,$I390,L390/100,0),"")))))</f>
        <v/>
      </c>
      <c r="N390" s="19" t="str">
        <f t="shared" ref="N390:N436" si="53">IF(I390=0,"",(IF(AND(M390&lt;=0.05,K390*100&gt;L390),"Alert",IF(AND(M390&lt;=0.05,K390*100&lt;L390),"protective",""))))</f>
        <v/>
      </c>
      <c r="O390" s="20" t="e">
        <f>HLOOKUP($Q$1,'Tableau 6'!$A$2:$P$377,B390,FALSE)</f>
        <v>#REF!</v>
      </c>
      <c r="P390" s="19" t="str">
        <f t="shared" ref="P390:P436" si="54">IF(I390=0,"",IF(O390="no data","",(IF(AND($H390&lt;=$I390,$H390&gt;=0),BINOMDIST($H390,$I390,O390/100,0),""))))</f>
        <v/>
      </c>
      <c r="Q390" s="19" t="str">
        <f t="shared" ref="Q390:Q436" si="55">IF(I390=0,"",(IF(AND(P390&lt;=0.05,K390*100&gt;O390),"Alert",IF(AND(P390&lt;=0.05,K390*100&lt;O390),"protective",""))))</f>
        <v/>
      </c>
    </row>
    <row r="391" spans="1:17" s="50" customFormat="1" ht="14.25" customHeight="1" x14ac:dyDescent="0.35">
      <c r="A391" s="52" t="str">
        <f>IF('Values-Valeurs'!A388="","",'Values-Valeurs'!A388)</f>
        <v/>
      </c>
      <c r="B391" s="49" t="e">
        <f>VLOOKUP(A391,Variables!$A:$D,2,FALSE)</f>
        <v>#N/A</v>
      </c>
      <c r="C391" s="59" t="e">
        <f>VLOOKUP(A391,Variables!$A:$D,4,FALSE)</f>
        <v>#N/A</v>
      </c>
      <c r="D391" s="15">
        <f>'Values-Valeurs'!B388</f>
        <v>0</v>
      </c>
      <c r="E391" s="15">
        <f>'Values-Valeurs'!C388</f>
        <v>0</v>
      </c>
      <c r="F391" s="15">
        <f>'Values-Valeurs'!D388</f>
        <v>0</v>
      </c>
      <c r="G391" s="15">
        <f>'Values-Valeurs'!E388</f>
        <v>0</v>
      </c>
      <c r="H391" s="12">
        <f t="shared" si="48"/>
        <v>0</v>
      </c>
      <c r="I391" s="12">
        <f t="shared" si="49"/>
        <v>0</v>
      </c>
      <c r="J391" s="13" t="e">
        <f t="shared" si="50"/>
        <v>#DIV/0!</v>
      </c>
      <c r="K391" s="13" t="e">
        <f t="shared" si="51"/>
        <v>#DIV/0!</v>
      </c>
      <c r="L391" s="14" t="e">
        <f>VLOOKUP(B391,'Tableau 6'!$A$2:$P$377,16,FALSE)</f>
        <v>#N/A</v>
      </c>
      <c r="M391" s="19" t="str">
        <f t="shared" si="52"/>
        <v/>
      </c>
      <c r="N391" s="19" t="str">
        <f t="shared" si="53"/>
        <v/>
      </c>
      <c r="O391" s="20" t="e">
        <f>HLOOKUP($Q$1,'Tableau 6'!$A$2:$P$377,B391,FALSE)</f>
        <v>#REF!</v>
      </c>
      <c r="P391" s="19" t="str">
        <f t="shared" si="54"/>
        <v/>
      </c>
      <c r="Q391" s="19" t="str">
        <f t="shared" si="55"/>
        <v/>
      </c>
    </row>
    <row r="392" spans="1:17" s="50" customFormat="1" ht="14.25" customHeight="1" x14ac:dyDescent="0.35">
      <c r="A392" s="52" t="str">
        <f>IF('Values-Valeurs'!A389="","",'Values-Valeurs'!A389)</f>
        <v/>
      </c>
      <c r="B392" s="49" t="e">
        <f>VLOOKUP(A392,Variables!$A:$D,2,FALSE)</f>
        <v>#N/A</v>
      </c>
      <c r="C392" s="59" t="e">
        <f>VLOOKUP(A392,Variables!$A:$D,4,FALSE)</f>
        <v>#N/A</v>
      </c>
      <c r="D392" s="15">
        <f>'Values-Valeurs'!B389</f>
        <v>0</v>
      </c>
      <c r="E392" s="15">
        <f>'Values-Valeurs'!C389</f>
        <v>0</v>
      </c>
      <c r="F392" s="15">
        <f>'Values-Valeurs'!D389</f>
        <v>0</v>
      </c>
      <c r="G392" s="15">
        <f>'Values-Valeurs'!E389</f>
        <v>0</v>
      </c>
      <c r="H392" s="12">
        <f t="shared" si="48"/>
        <v>0</v>
      </c>
      <c r="I392" s="12">
        <f t="shared" si="49"/>
        <v>0</v>
      </c>
      <c r="J392" s="13" t="e">
        <f t="shared" si="50"/>
        <v>#DIV/0!</v>
      </c>
      <c r="K392" s="13" t="e">
        <f t="shared" si="51"/>
        <v>#DIV/0!</v>
      </c>
      <c r="L392" s="14" t="e">
        <f>VLOOKUP(B392,'Tableau 6'!$A$2:$P$377,16,FALSE)</f>
        <v>#N/A</v>
      </c>
      <c r="M392" s="19" t="str">
        <f t="shared" si="52"/>
        <v/>
      </c>
      <c r="N392" s="19" t="str">
        <f t="shared" si="53"/>
        <v/>
      </c>
      <c r="O392" s="20" t="e">
        <f>HLOOKUP($Q$1,'Tableau 6'!$A$2:$P$377,B392,FALSE)</f>
        <v>#REF!</v>
      </c>
      <c r="P392" s="19" t="str">
        <f t="shared" si="54"/>
        <v/>
      </c>
      <c r="Q392" s="19" t="str">
        <f t="shared" si="55"/>
        <v/>
      </c>
    </row>
    <row r="393" spans="1:17" s="50" customFormat="1" ht="14.25" customHeight="1" x14ac:dyDescent="0.35">
      <c r="A393" s="52" t="str">
        <f>IF('Values-Valeurs'!A390="","",'Values-Valeurs'!A390)</f>
        <v/>
      </c>
      <c r="B393" s="49" t="e">
        <f>VLOOKUP(A393,Variables!$A:$D,2,FALSE)</f>
        <v>#N/A</v>
      </c>
      <c r="C393" s="59" t="e">
        <f>VLOOKUP(A393,Variables!$A:$D,4,FALSE)</f>
        <v>#N/A</v>
      </c>
      <c r="D393" s="15">
        <f>'Values-Valeurs'!B390</f>
        <v>0</v>
      </c>
      <c r="E393" s="15">
        <f>'Values-Valeurs'!C390</f>
        <v>0</v>
      </c>
      <c r="F393" s="15">
        <f>'Values-Valeurs'!D390</f>
        <v>0</v>
      </c>
      <c r="G393" s="15">
        <f>'Values-Valeurs'!E390</f>
        <v>0</v>
      </c>
      <c r="H393" s="12">
        <f t="shared" si="48"/>
        <v>0</v>
      </c>
      <c r="I393" s="12">
        <f t="shared" si="49"/>
        <v>0</v>
      </c>
      <c r="J393" s="13" t="e">
        <f t="shared" si="50"/>
        <v>#DIV/0!</v>
      </c>
      <c r="K393" s="13" t="e">
        <f t="shared" si="51"/>
        <v>#DIV/0!</v>
      </c>
      <c r="L393" s="14" t="e">
        <f>VLOOKUP(B393,'Tableau 6'!$A$2:$P$377,16,FALSE)</f>
        <v>#N/A</v>
      </c>
      <c r="M393" s="19" t="str">
        <f t="shared" si="52"/>
        <v/>
      </c>
      <c r="N393" s="19" t="str">
        <f t="shared" si="53"/>
        <v/>
      </c>
      <c r="O393" s="20" t="e">
        <f>HLOOKUP($Q$1,'Tableau 6'!$A$2:$P$377,B393,FALSE)</f>
        <v>#REF!</v>
      </c>
      <c r="P393" s="19" t="str">
        <f t="shared" si="54"/>
        <v/>
      </c>
      <c r="Q393" s="19" t="str">
        <f t="shared" si="55"/>
        <v/>
      </c>
    </row>
    <row r="394" spans="1:17" s="50" customFormat="1" ht="14.25" customHeight="1" x14ac:dyDescent="0.35">
      <c r="A394" s="52" t="str">
        <f>IF('Values-Valeurs'!A391="","",'Values-Valeurs'!A391)</f>
        <v/>
      </c>
      <c r="B394" s="49" t="e">
        <f>VLOOKUP(A394,Variables!$A:$D,2,FALSE)</f>
        <v>#N/A</v>
      </c>
      <c r="C394" s="59" t="e">
        <f>VLOOKUP(A394,Variables!$A:$D,4,FALSE)</f>
        <v>#N/A</v>
      </c>
      <c r="D394" s="15">
        <f>'Values-Valeurs'!B391</f>
        <v>0</v>
      </c>
      <c r="E394" s="15">
        <f>'Values-Valeurs'!C391</f>
        <v>0</v>
      </c>
      <c r="F394" s="15">
        <f>'Values-Valeurs'!D391</f>
        <v>0</v>
      </c>
      <c r="G394" s="15">
        <f>'Values-Valeurs'!E391</f>
        <v>0</v>
      </c>
      <c r="H394" s="12">
        <f t="shared" si="48"/>
        <v>0</v>
      </c>
      <c r="I394" s="12">
        <f t="shared" si="49"/>
        <v>0</v>
      </c>
      <c r="J394" s="13" t="e">
        <f t="shared" si="50"/>
        <v>#DIV/0!</v>
      </c>
      <c r="K394" s="13" t="e">
        <f t="shared" si="51"/>
        <v>#DIV/0!</v>
      </c>
      <c r="L394" s="14" t="e">
        <f>VLOOKUP(B394,'Tableau 6'!$A$2:$P$377,16,FALSE)</f>
        <v>#N/A</v>
      </c>
      <c r="M394" s="19" t="str">
        <f t="shared" si="52"/>
        <v/>
      </c>
      <c r="N394" s="19" t="str">
        <f t="shared" si="53"/>
        <v/>
      </c>
      <c r="O394" s="20" t="e">
        <f>HLOOKUP($Q$1,'Tableau 6'!$A$2:$P$377,B394,FALSE)</f>
        <v>#REF!</v>
      </c>
      <c r="P394" s="19" t="str">
        <f t="shared" si="54"/>
        <v/>
      </c>
      <c r="Q394" s="19" t="str">
        <f t="shared" si="55"/>
        <v/>
      </c>
    </row>
    <row r="395" spans="1:17" s="50" customFormat="1" ht="14.25" customHeight="1" x14ac:dyDescent="0.35">
      <c r="A395" s="52" t="str">
        <f>IF('Values-Valeurs'!A392="","",'Values-Valeurs'!A392)</f>
        <v/>
      </c>
      <c r="B395" s="49" t="e">
        <f>VLOOKUP(A395,Variables!$A:$D,2,FALSE)</f>
        <v>#N/A</v>
      </c>
      <c r="C395" s="59" t="e">
        <f>VLOOKUP(A395,Variables!$A:$D,4,FALSE)</f>
        <v>#N/A</v>
      </c>
      <c r="D395" s="15">
        <f>'Values-Valeurs'!B392</f>
        <v>0</v>
      </c>
      <c r="E395" s="15">
        <f>'Values-Valeurs'!C392</f>
        <v>0</v>
      </c>
      <c r="F395" s="15">
        <f>'Values-Valeurs'!D392</f>
        <v>0</v>
      </c>
      <c r="G395" s="15">
        <f>'Values-Valeurs'!E392</f>
        <v>0</v>
      </c>
      <c r="H395" s="12">
        <f t="shared" si="48"/>
        <v>0</v>
      </c>
      <c r="I395" s="12">
        <f t="shared" si="49"/>
        <v>0</v>
      </c>
      <c r="J395" s="13" t="e">
        <f t="shared" si="50"/>
        <v>#DIV/0!</v>
      </c>
      <c r="K395" s="13" t="e">
        <f t="shared" si="51"/>
        <v>#DIV/0!</v>
      </c>
      <c r="L395" s="14" t="e">
        <f>VLOOKUP(B395,'Tableau 6'!$A$2:$P$377,16,FALSE)</f>
        <v>#N/A</v>
      </c>
      <c r="M395" s="19" t="str">
        <f t="shared" si="52"/>
        <v/>
      </c>
      <c r="N395" s="19" t="str">
        <f t="shared" si="53"/>
        <v/>
      </c>
      <c r="O395" s="20" t="e">
        <f>HLOOKUP($Q$1,'Tableau 6'!$A$2:$P$377,B395,FALSE)</f>
        <v>#REF!</v>
      </c>
      <c r="P395" s="19" t="str">
        <f t="shared" si="54"/>
        <v/>
      </c>
      <c r="Q395" s="19" t="str">
        <f t="shared" si="55"/>
        <v/>
      </c>
    </row>
    <row r="396" spans="1:17" s="50" customFormat="1" ht="14.25" customHeight="1" x14ac:dyDescent="0.35">
      <c r="A396" s="52" t="str">
        <f>IF('Values-Valeurs'!A393="","",'Values-Valeurs'!A393)</f>
        <v/>
      </c>
      <c r="B396" s="49" t="e">
        <f>VLOOKUP(A396,Variables!$A:$D,2,FALSE)</f>
        <v>#N/A</v>
      </c>
      <c r="C396" s="59" t="e">
        <f>VLOOKUP(A396,Variables!$A:$D,4,FALSE)</f>
        <v>#N/A</v>
      </c>
      <c r="D396" s="15">
        <f>'Values-Valeurs'!B393</f>
        <v>0</v>
      </c>
      <c r="E396" s="15">
        <f>'Values-Valeurs'!C393</f>
        <v>0</v>
      </c>
      <c r="F396" s="15">
        <f>'Values-Valeurs'!D393</f>
        <v>0</v>
      </c>
      <c r="G396" s="15">
        <f>'Values-Valeurs'!E393</f>
        <v>0</v>
      </c>
      <c r="H396" s="12">
        <f t="shared" si="48"/>
        <v>0</v>
      </c>
      <c r="I396" s="12">
        <f t="shared" si="49"/>
        <v>0</v>
      </c>
      <c r="J396" s="13" t="e">
        <f t="shared" si="50"/>
        <v>#DIV/0!</v>
      </c>
      <c r="K396" s="13" t="e">
        <f t="shared" si="51"/>
        <v>#DIV/0!</v>
      </c>
      <c r="L396" s="14" t="e">
        <f>VLOOKUP(B396,'Tableau 6'!$A$2:$P$377,16,FALSE)</f>
        <v>#N/A</v>
      </c>
      <c r="M396" s="19" t="str">
        <f t="shared" si="52"/>
        <v/>
      </c>
      <c r="N396" s="19" t="str">
        <f t="shared" si="53"/>
        <v/>
      </c>
      <c r="O396" s="20" t="e">
        <f>HLOOKUP($Q$1,'Tableau 6'!$A$2:$P$377,B396,FALSE)</f>
        <v>#REF!</v>
      </c>
      <c r="P396" s="19" t="str">
        <f t="shared" si="54"/>
        <v/>
      </c>
      <c r="Q396" s="19" t="str">
        <f t="shared" si="55"/>
        <v/>
      </c>
    </row>
    <row r="397" spans="1:17" s="50" customFormat="1" ht="14.25" customHeight="1" x14ac:dyDescent="0.35">
      <c r="A397" s="52" t="str">
        <f>IF('Values-Valeurs'!A394="","",'Values-Valeurs'!A394)</f>
        <v/>
      </c>
      <c r="B397" s="49" t="e">
        <f>VLOOKUP(A397,Variables!$A:$D,2,FALSE)</f>
        <v>#N/A</v>
      </c>
      <c r="C397" s="59" t="e">
        <f>VLOOKUP(A397,Variables!$A:$D,4,FALSE)</f>
        <v>#N/A</v>
      </c>
      <c r="D397" s="15">
        <f>'Values-Valeurs'!B394</f>
        <v>0</v>
      </c>
      <c r="E397" s="15">
        <f>'Values-Valeurs'!C394</f>
        <v>0</v>
      </c>
      <c r="F397" s="15">
        <f>'Values-Valeurs'!D394</f>
        <v>0</v>
      </c>
      <c r="G397" s="15">
        <f>'Values-Valeurs'!E394</f>
        <v>0</v>
      </c>
      <c r="H397" s="12">
        <f t="shared" si="48"/>
        <v>0</v>
      </c>
      <c r="I397" s="12">
        <f t="shared" si="49"/>
        <v>0</v>
      </c>
      <c r="J397" s="13" t="e">
        <f t="shared" si="50"/>
        <v>#DIV/0!</v>
      </c>
      <c r="K397" s="13" t="e">
        <f t="shared" si="51"/>
        <v>#DIV/0!</v>
      </c>
      <c r="L397" s="14" t="e">
        <f>VLOOKUP(B397,'Tableau 6'!$A$2:$P$377,16,FALSE)</f>
        <v>#N/A</v>
      </c>
      <c r="M397" s="19" t="str">
        <f t="shared" si="52"/>
        <v/>
      </c>
      <c r="N397" s="19" t="str">
        <f t="shared" si="53"/>
        <v/>
      </c>
      <c r="O397" s="20" t="e">
        <f>HLOOKUP($Q$1,'Tableau 6'!$A$2:$P$377,B397,FALSE)</f>
        <v>#REF!</v>
      </c>
      <c r="P397" s="19" t="str">
        <f t="shared" si="54"/>
        <v/>
      </c>
      <c r="Q397" s="19" t="str">
        <f t="shared" si="55"/>
        <v/>
      </c>
    </row>
    <row r="398" spans="1:17" s="50" customFormat="1" ht="14.25" customHeight="1" x14ac:dyDescent="0.35">
      <c r="A398" s="52" t="str">
        <f>IF('Values-Valeurs'!A395="","",'Values-Valeurs'!A395)</f>
        <v/>
      </c>
      <c r="B398" s="49" t="e">
        <f>VLOOKUP(A398,Variables!$A:$D,2,FALSE)</f>
        <v>#N/A</v>
      </c>
      <c r="C398" s="59" t="e">
        <f>VLOOKUP(A398,Variables!$A:$D,4,FALSE)</f>
        <v>#N/A</v>
      </c>
      <c r="D398" s="15">
        <f>'Values-Valeurs'!B395</f>
        <v>0</v>
      </c>
      <c r="E398" s="15">
        <f>'Values-Valeurs'!C395</f>
        <v>0</v>
      </c>
      <c r="F398" s="15">
        <f>'Values-Valeurs'!D395</f>
        <v>0</v>
      </c>
      <c r="G398" s="15">
        <f>'Values-Valeurs'!E395</f>
        <v>0</v>
      </c>
      <c r="H398" s="12">
        <f t="shared" si="48"/>
        <v>0</v>
      </c>
      <c r="I398" s="12">
        <f t="shared" si="49"/>
        <v>0</v>
      </c>
      <c r="J398" s="13" t="e">
        <f t="shared" si="50"/>
        <v>#DIV/0!</v>
      </c>
      <c r="K398" s="13" t="e">
        <f t="shared" si="51"/>
        <v>#DIV/0!</v>
      </c>
      <c r="L398" s="14" t="e">
        <f>VLOOKUP(B398,'Tableau 6'!$A$2:$P$377,16,FALSE)</f>
        <v>#N/A</v>
      </c>
      <c r="M398" s="19" t="str">
        <f t="shared" si="52"/>
        <v/>
      </c>
      <c r="N398" s="19" t="str">
        <f t="shared" si="53"/>
        <v/>
      </c>
      <c r="O398" s="20" t="e">
        <f>HLOOKUP($Q$1,'Tableau 6'!$A$2:$P$377,B398,FALSE)</f>
        <v>#REF!</v>
      </c>
      <c r="P398" s="19" t="str">
        <f t="shared" si="54"/>
        <v/>
      </c>
      <c r="Q398" s="19" t="str">
        <f t="shared" si="55"/>
        <v/>
      </c>
    </row>
    <row r="399" spans="1:17" s="50" customFormat="1" ht="14.25" customHeight="1" x14ac:dyDescent="0.35">
      <c r="A399" s="52" t="str">
        <f>IF('Values-Valeurs'!A396="","",'Values-Valeurs'!A396)</f>
        <v/>
      </c>
      <c r="B399" s="49" t="e">
        <f>VLOOKUP(A399,Variables!$A:$D,2,FALSE)</f>
        <v>#N/A</v>
      </c>
      <c r="C399" s="59" t="e">
        <f>VLOOKUP(A399,Variables!$A:$D,4,FALSE)</f>
        <v>#N/A</v>
      </c>
      <c r="D399" s="15">
        <f>'Values-Valeurs'!B396</f>
        <v>0</v>
      </c>
      <c r="E399" s="15">
        <f>'Values-Valeurs'!C396</f>
        <v>0</v>
      </c>
      <c r="F399" s="15">
        <f>'Values-Valeurs'!D396</f>
        <v>0</v>
      </c>
      <c r="G399" s="15">
        <f>'Values-Valeurs'!E396</f>
        <v>0</v>
      </c>
      <c r="H399" s="12">
        <f t="shared" si="48"/>
        <v>0</v>
      </c>
      <c r="I399" s="12">
        <f t="shared" si="49"/>
        <v>0</v>
      </c>
      <c r="J399" s="13" t="e">
        <f t="shared" si="50"/>
        <v>#DIV/0!</v>
      </c>
      <c r="K399" s="13" t="e">
        <f t="shared" si="51"/>
        <v>#DIV/0!</v>
      </c>
      <c r="L399" s="14" t="e">
        <f>VLOOKUP(B399,'Tableau 6'!$A$2:$P$377,16,FALSE)</f>
        <v>#N/A</v>
      </c>
      <c r="M399" s="19" t="str">
        <f t="shared" si="52"/>
        <v/>
      </c>
      <c r="N399" s="19" t="str">
        <f t="shared" si="53"/>
        <v/>
      </c>
      <c r="O399" s="20" t="e">
        <f>HLOOKUP($Q$1,'Tableau 6'!$A$2:$P$377,B399,FALSE)</f>
        <v>#REF!</v>
      </c>
      <c r="P399" s="19" t="str">
        <f t="shared" si="54"/>
        <v/>
      </c>
      <c r="Q399" s="19" t="str">
        <f t="shared" si="55"/>
        <v/>
      </c>
    </row>
    <row r="400" spans="1:17" s="50" customFormat="1" ht="14.25" customHeight="1" x14ac:dyDescent="0.35">
      <c r="A400" s="52" t="str">
        <f>IF('Values-Valeurs'!A397="","",'Values-Valeurs'!A397)</f>
        <v/>
      </c>
      <c r="B400" s="49" t="e">
        <f>VLOOKUP(A400,Variables!$A:$D,2,FALSE)</f>
        <v>#N/A</v>
      </c>
      <c r="C400" s="59" t="e">
        <f>VLOOKUP(A400,Variables!$A:$D,4,FALSE)</f>
        <v>#N/A</v>
      </c>
      <c r="D400" s="15">
        <f>'Values-Valeurs'!B397</f>
        <v>0</v>
      </c>
      <c r="E400" s="15">
        <f>'Values-Valeurs'!C397</f>
        <v>0</v>
      </c>
      <c r="F400" s="15">
        <f>'Values-Valeurs'!D397</f>
        <v>0</v>
      </c>
      <c r="G400" s="15">
        <f>'Values-Valeurs'!E397</f>
        <v>0</v>
      </c>
      <c r="H400" s="12">
        <f t="shared" si="48"/>
        <v>0</v>
      </c>
      <c r="I400" s="12">
        <f t="shared" si="49"/>
        <v>0</v>
      </c>
      <c r="J400" s="13" t="e">
        <f t="shared" si="50"/>
        <v>#DIV/0!</v>
      </c>
      <c r="K400" s="13" t="e">
        <f t="shared" si="51"/>
        <v>#DIV/0!</v>
      </c>
      <c r="L400" s="14" t="e">
        <f>VLOOKUP(B400,'Tableau 6'!$A$2:$P$377,16,FALSE)</f>
        <v>#N/A</v>
      </c>
      <c r="M400" s="19" t="str">
        <f t="shared" si="52"/>
        <v/>
      </c>
      <c r="N400" s="19" t="str">
        <f t="shared" si="53"/>
        <v/>
      </c>
      <c r="O400" s="20" t="e">
        <f>HLOOKUP($Q$1,'Tableau 6'!$A$2:$P$377,B400,FALSE)</f>
        <v>#REF!</v>
      </c>
      <c r="P400" s="19" t="str">
        <f t="shared" si="54"/>
        <v/>
      </c>
      <c r="Q400" s="19" t="str">
        <f t="shared" si="55"/>
        <v/>
      </c>
    </row>
    <row r="401" spans="1:17" s="50" customFormat="1" ht="14.25" customHeight="1" x14ac:dyDescent="0.35">
      <c r="A401" s="52" t="str">
        <f>IF('Values-Valeurs'!A398="","",'Values-Valeurs'!A398)</f>
        <v/>
      </c>
      <c r="B401" s="49" t="e">
        <f>VLOOKUP(A401,Variables!$A:$D,2,FALSE)</f>
        <v>#N/A</v>
      </c>
      <c r="C401" s="59" t="e">
        <f>VLOOKUP(A401,Variables!$A:$D,4,FALSE)</f>
        <v>#N/A</v>
      </c>
      <c r="D401" s="15">
        <f>'Values-Valeurs'!B398</f>
        <v>0</v>
      </c>
      <c r="E401" s="15">
        <f>'Values-Valeurs'!C398</f>
        <v>0</v>
      </c>
      <c r="F401" s="15">
        <f>'Values-Valeurs'!D398</f>
        <v>0</v>
      </c>
      <c r="G401" s="15">
        <f>'Values-Valeurs'!E398</f>
        <v>0</v>
      </c>
      <c r="H401" s="12">
        <f t="shared" si="48"/>
        <v>0</v>
      </c>
      <c r="I401" s="12">
        <f t="shared" si="49"/>
        <v>0</v>
      </c>
      <c r="J401" s="13" t="e">
        <f t="shared" si="50"/>
        <v>#DIV/0!</v>
      </c>
      <c r="K401" s="13" t="e">
        <f t="shared" si="51"/>
        <v>#DIV/0!</v>
      </c>
      <c r="L401" s="14" t="e">
        <f>VLOOKUP(B401,'Tableau 6'!$A$2:$P$377,16,FALSE)</f>
        <v>#N/A</v>
      </c>
      <c r="M401" s="19" t="str">
        <f t="shared" si="52"/>
        <v/>
      </c>
      <c r="N401" s="19" t="str">
        <f t="shared" si="53"/>
        <v/>
      </c>
      <c r="O401" s="20" t="e">
        <f>HLOOKUP($Q$1,'Tableau 6'!$A$2:$P$377,B401,FALSE)</f>
        <v>#REF!</v>
      </c>
      <c r="P401" s="19" t="str">
        <f t="shared" si="54"/>
        <v/>
      </c>
      <c r="Q401" s="19" t="str">
        <f t="shared" si="55"/>
        <v/>
      </c>
    </row>
    <row r="402" spans="1:17" s="50" customFormat="1" ht="14.25" customHeight="1" x14ac:dyDescent="0.35">
      <c r="A402" s="52" t="str">
        <f>IF('Values-Valeurs'!A399="","",'Values-Valeurs'!A399)</f>
        <v/>
      </c>
      <c r="B402" s="49" t="e">
        <f>VLOOKUP(A402,Variables!$A:$D,2,FALSE)</f>
        <v>#N/A</v>
      </c>
      <c r="C402" s="59" t="e">
        <f>VLOOKUP(A402,Variables!$A:$D,4,FALSE)</f>
        <v>#N/A</v>
      </c>
      <c r="D402" s="15">
        <f>'Values-Valeurs'!B399</f>
        <v>0</v>
      </c>
      <c r="E402" s="15">
        <f>'Values-Valeurs'!C399</f>
        <v>0</v>
      </c>
      <c r="F402" s="15">
        <f>'Values-Valeurs'!D399</f>
        <v>0</v>
      </c>
      <c r="G402" s="15">
        <f>'Values-Valeurs'!E399</f>
        <v>0</v>
      </c>
      <c r="H402" s="12">
        <f t="shared" si="48"/>
        <v>0</v>
      </c>
      <c r="I402" s="12">
        <f t="shared" si="49"/>
        <v>0</v>
      </c>
      <c r="J402" s="13" t="e">
        <f t="shared" si="50"/>
        <v>#DIV/0!</v>
      </c>
      <c r="K402" s="13" t="e">
        <f t="shared" si="51"/>
        <v>#DIV/0!</v>
      </c>
      <c r="L402" s="14" t="e">
        <f>VLOOKUP(B402,'Tableau 6'!$A$2:$P$377,16,FALSE)</f>
        <v>#N/A</v>
      </c>
      <c r="M402" s="19" t="str">
        <f t="shared" si="52"/>
        <v/>
      </c>
      <c r="N402" s="19" t="str">
        <f t="shared" si="53"/>
        <v/>
      </c>
      <c r="O402" s="20" t="e">
        <f>HLOOKUP($Q$1,'Tableau 6'!$A$2:$P$377,B402,FALSE)</f>
        <v>#REF!</v>
      </c>
      <c r="P402" s="19" t="str">
        <f t="shared" si="54"/>
        <v/>
      </c>
      <c r="Q402" s="19" t="str">
        <f t="shared" si="55"/>
        <v/>
      </c>
    </row>
    <row r="403" spans="1:17" s="50" customFormat="1" ht="14.25" customHeight="1" x14ac:dyDescent="0.35">
      <c r="A403" s="52" t="str">
        <f>IF('Values-Valeurs'!A400="","",'Values-Valeurs'!A400)</f>
        <v/>
      </c>
      <c r="B403" s="49" t="e">
        <f>VLOOKUP(A403,Variables!$A:$D,2,FALSE)</f>
        <v>#N/A</v>
      </c>
      <c r="C403" s="59" t="e">
        <f>VLOOKUP(A403,Variables!$A:$D,4,FALSE)</f>
        <v>#N/A</v>
      </c>
      <c r="D403" s="15">
        <f>'Values-Valeurs'!B400</f>
        <v>0</v>
      </c>
      <c r="E403" s="15">
        <f>'Values-Valeurs'!C400</f>
        <v>0</v>
      </c>
      <c r="F403" s="15">
        <f>'Values-Valeurs'!D400</f>
        <v>0</v>
      </c>
      <c r="G403" s="15">
        <f>'Values-Valeurs'!E400</f>
        <v>0</v>
      </c>
      <c r="H403" s="12">
        <f t="shared" si="48"/>
        <v>0</v>
      </c>
      <c r="I403" s="12">
        <f t="shared" si="49"/>
        <v>0</v>
      </c>
      <c r="J403" s="13" t="e">
        <f t="shared" si="50"/>
        <v>#DIV/0!</v>
      </c>
      <c r="K403" s="13" t="e">
        <f t="shared" si="51"/>
        <v>#DIV/0!</v>
      </c>
      <c r="L403" s="14" t="e">
        <f>VLOOKUP(B403,'Tableau 6'!$A$2:$P$377,16,FALSE)</f>
        <v>#N/A</v>
      </c>
      <c r="M403" s="19" t="str">
        <f t="shared" si="52"/>
        <v/>
      </c>
      <c r="N403" s="19" t="str">
        <f t="shared" si="53"/>
        <v/>
      </c>
      <c r="O403" s="20" t="e">
        <f>HLOOKUP($Q$1,'Tableau 6'!$A$2:$P$377,B403,FALSE)</f>
        <v>#REF!</v>
      </c>
      <c r="P403" s="19" t="str">
        <f t="shared" si="54"/>
        <v/>
      </c>
      <c r="Q403" s="19" t="str">
        <f t="shared" si="55"/>
        <v/>
      </c>
    </row>
    <row r="404" spans="1:17" s="50" customFormat="1" ht="14.25" customHeight="1" x14ac:dyDescent="0.35">
      <c r="A404" s="52" t="str">
        <f>IF('Values-Valeurs'!A401="","",'Values-Valeurs'!A401)</f>
        <v/>
      </c>
      <c r="B404" s="49" t="e">
        <f>VLOOKUP(A404,Variables!$A:$D,2,FALSE)</f>
        <v>#N/A</v>
      </c>
      <c r="C404" s="59" t="e">
        <f>VLOOKUP(A404,Variables!$A:$D,4,FALSE)</f>
        <v>#N/A</v>
      </c>
      <c r="D404" s="15">
        <f>'Values-Valeurs'!B401</f>
        <v>0</v>
      </c>
      <c r="E404" s="15">
        <f>'Values-Valeurs'!C401</f>
        <v>0</v>
      </c>
      <c r="F404" s="15">
        <f>'Values-Valeurs'!D401</f>
        <v>0</v>
      </c>
      <c r="G404" s="15">
        <f>'Values-Valeurs'!E401</f>
        <v>0</v>
      </c>
      <c r="H404" s="12">
        <f t="shared" si="48"/>
        <v>0</v>
      </c>
      <c r="I404" s="12">
        <f t="shared" si="49"/>
        <v>0</v>
      </c>
      <c r="J404" s="13" t="e">
        <f t="shared" si="50"/>
        <v>#DIV/0!</v>
      </c>
      <c r="K404" s="13" t="e">
        <f t="shared" si="51"/>
        <v>#DIV/0!</v>
      </c>
      <c r="L404" s="14" t="e">
        <f>VLOOKUP(B404,'Tableau 6'!$A$2:$P$377,16,FALSE)</f>
        <v>#N/A</v>
      </c>
      <c r="M404" s="19" t="str">
        <f t="shared" si="52"/>
        <v/>
      </c>
      <c r="N404" s="19" t="str">
        <f t="shared" si="53"/>
        <v/>
      </c>
      <c r="O404" s="20" t="e">
        <f>HLOOKUP($Q$1,'Tableau 6'!$A$2:$P$377,B404,FALSE)</f>
        <v>#REF!</v>
      </c>
      <c r="P404" s="19" t="str">
        <f t="shared" si="54"/>
        <v/>
      </c>
      <c r="Q404" s="19" t="str">
        <f t="shared" si="55"/>
        <v/>
      </c>
    </row>
    <row r="405" spans="1:17" s="50" customFormat="1" ht="14.25" customHeight="1" x14ac:dyDescent="0.35">
      <c r="A405" s="52" t="str">
        <f>IF('Values-Valeurs'!A402="","",'Values-Valeurs'!A402)</f>
        <v/>
      </c>
      <c r="B405" s="49" t="e">
        <f>VLOOKUP(A405,Variables!$A:$D,2,FALSE)</f>
        <v>#N/A</v>
      </c>
      <c r="C405" s="59" t="e">
        <f>VLOOKUP(A405,Variables!$A:$D,4,FALSE)</f>
        <v>#N/A</v>
      </c>
      <c r="D405" s="15">
        <f>'Values-Valeurs'!B402</f>
        <v>0</v>
      </c>
      <c r="E405" s="15">
        <f>'Values-Valeurs'!C402</f>
        <v>0</v>
      </c>
      <c r="F405" s="15">
        <f>'Values-Valeurs'!D402</f>
        <v>0</v>
      </c>
      <c r="G405" s="15">
        <f>'Values-Valeurs'!E402</f>
        <v>0</v>
      </c>
      <c r="H405" s="12">
        <f t="shared" si="48"/>
        <v>0</v>
      </c>
      <c r="I405" s="12">
        <f t="shared" si="49"/>
        <v>0</v>
      </c>
      <c r="J405" s="13" t="e">
        <f t="shared" si="50"/>
        <v>#DIV/0!</v>
      </c>
      <c r="K405" s="13" t="e">
        <f t="shared" si="51"/>
        <v>#DIV/0!</v>
      </c>
      <c r="L405" s="14" t="e">
        <f>VLOOKUP(B405,'Tableau 6'!$A$2:$P$377,16,FALSE)</f>
        <v>#N/A</v>
      </c>
      <c r="M405" s="19" t="str">
        <f t="shared" si="52"/>
        <v/>
      </c>
      <c r="N405" s="19" t="str">
        <f t="shared" si="53"/>
        <v/>
      </c>
      <c r="O405" s="20" t="e">
        <f>HLOOKUP($Q$1,'Tableau 6'!$A$2:$P$377,B405,FALSE)</f>
        <v>#REF!</v>
      </c>
      <c r="P405" s="19" t="str">
        <f t="shared" si="54"/>
        <v/>
      </c>
      <c r="Q405" s="19" t="str">
        <f t="shared" si="55"/>
        <v/>
      </c>
    </row>
    <row r="406" spans="1:17" s="50" customFormat="1" ht="14.25" customHeight="1" x14ac:dyDescent="0.35">
      <c r="A406" s="52" t="str">
        <f>IF('Values-Valeurs'!A403="","",'Values-Valeurs'!A403)</f>
        <v/>
      </c>
      <c r="B406" s="49" t="e">
        <f>VLOOKUP(A406,Variables!$A:$D,2,FALSE)</f>
        <v>#N/A</v>
      </c>
      <c r="C406" s="59" t="e">
        <f>VLOOKUP(A406,Variables!$A:$D,4,FALSE)</f>
        <v>#N/A</v>
      </c>
      <c r="D406" s="15">
        <f>'Values-Valeurs'!B403</f>
        <v>0</v>
      </c>
      <c r="E406" s="15">
        <f>'Values-Valeurs'!C403</f>
        <v>0</v>
      </c>
      <c r="F406" s="15">
        <f>'Values-Valeurs'!D403</f>
        <v>0</v>
      </c>
      <c r="G406" s="15">
        <f>'Values-Valeurs'!E403</f>
        <v>0</v>
      </c>
      <c r="H406" s="12">
        <f t="shared" si="48"/>
        <v>0</v>
      </c>
      <c r="I406" s="12">
        <f t="shared" si="49"/>
        <v>0</v>
      </c>
      <c r="J406" s="13" t="e">
        <f t="shared" si="50"/>
        <v>#DIV/0!</v>
      </c>
      <c r="K406" s="13" t="e">
        <f t="shared" si="51"/>
        <v>#DIV/0!</v>
      </c>
      <c r="L406" s="14" t="e">
        <f>VLOOKUP(B406,'Tableau 6'!$A$2:$P$377,16,FALSE)</f>
        <v>#N/A</v>
      </c>
      <c r="M406" s="19" t="str">
        <f t="shared" si="52"/>
        <v/>
      </c>
      <c r="N406" s="19" t="str">
        <f t="shared" si="53"/>
        <v/>
      </c>
      <c r="O406" s="20" t="e">
        <f>HLOOKUP($Q$1,'Tableau 6'!$A$2:$P$377,B406,FALSE)</f>
        <v>#REF!</v>
      </c>
      <c r="P406" s="19" t="str">
        <f t="shared" si="54"/>
        <v/>
      </c>
      <c r="Q406" s="19" t="str">
        <f t="shared" si="55"/>
        <v/>
      </c>
    </row>
    <row r="407" spans="1:17" s="50" customFormat="1" ht="14.25" customHeight="1" x14ac:dyDescent="0.35">
      <c r="A407" s="52" t="str">
        <f>IF('Values-Valeurs'!A404="","",'Values-Valeurs'!A404)</f>
        <v/>
      </c>
      <c r="B407" s="49" t="e">
        <f>VLOOKUP(A407,Variables!$A:$D,2,FALSE)</f>
        <v>#N/A</v>
      </c>
      <c r="C407" s="59" t="e">
        <f>VLOOKUP(A407,Variables!$A:$D,4,FALSE)</f>
        <v>#N/A</v>
      </c>
      <c r="D407" s="15">
        <f>'Values-Valeurs'!B404</f>
        <v>0</v>
      </c>
      <c r="E407" s="15">
        <f>'Values-Valeurs'!C404</f>
        <v>0</v>
      </c>
      <c r="F407" s="15">
        <f>'Values-Valeurs'!D404</f>
        <v>0</v>
      </c>
      <c r="G407" s="15">
        <f>'Values-Valeurs'!E404</f>
        <v>0</v>
      </c>
      <c r="H407" s="12">
        <f t="shared" si="48"/>
        <v>0</v>
      </c>
      <c r="I407" s="12">
        <f t="shared" si="49"/>
        <v>0</v>
      </c>
      <c r="J407" s="13" t="e">
        <f t="shared" si="50"/>
        <v>#DIV/0!</v>
      </c>
      <c r="K407" s="13" t="e">
        <f t="shared" si="51"/>
        <v>#DIV/0!</v>
      </c>
      <c r="L407" s="14" t="e">
        <f>VLOOKUP(B407,'Tableau 6'!$A$2:$P$377,16,FALSE)</f>
        <v>#N/A</v>
      </c>
      <c r="M407" s="19" t="str">
        <f t="shared" si="52"/>
        <v/>
      </c>
      <c r="N407" s="19" t="str">
        <f t="shared" si="53"/>
        <v/>
      </c>
      <c r="O407" s="20" t="e">
        <f>HLOOKUP($Q$1,'Tableau 6'!$A$2:$P$377,B407,FALSE)</f>
        <v>#REF!</v>
      </c>
      <c r="P407" s="19" t="str">
        <f t="shared" si="54"/>
        <v/>
      </c>
      <c r="Q407" s="19" t="str">
        <f t="shared" si="55"/>
        <v/>
      </c>
    </row>
    <row r="408" spans="1:17" s="50" customFormat="1" ht="14.25" customHeight="1" x14ac:dyDescent="0.35">
      <c r="A408" s="52" t="str">
        <f>IF('Values-Valeurs'!A405="","",'Values-Valeurs'!A405)</f>
        <v/>
      </c>
      <c r="B408" s="49" t="e">
        <f>VLOOKUP(A408,Variables!$A:$D,2,FALSE)</f>
        <v>#N/A</v>
      </c>
      <c r="C408" s="59" t="e">
        <f>VLOOKUP(A408,Variables!$A:$D,4,FALSE)</f>
        <v>#N/A</v>
      </c>
      <c r="D408" s="15">
        <f>'Values-Valeurs'!B405</f>
        <v>0</v>
      </c>
      <c r="E408" s="15">
        <f>'Values-Valeurs'!C405</f>
        <v>0</v>
      </c>
      <c r="F408" s="15">
        <f>'Values-Valeurs'!D405</f>
        <v>0</v>
      </c>
      <c r="G408" s="15">
        <f>'Values-Valeurs'!E405</f>
        <v>0</v>
      </c>
      <c r="H408" s="12">
        <f t="shared" si="48"/>
        <v>0</v>
      </c>
      <c r="I408" s="12">
        <f t="shared" si="49"/>
        <v>0</v>
      </c>
      <c r="J408" s="13" t="e">
        <f t="shared" si="50"/>
        <v>#DIV/0!</v>
      </c>
      <c r="K408" s="13" t="e">
        <f t="shared" si="51"/>
        <v>#DIV/0!</v>
      </c>
      <c r="L408" s="14" t="e">
        <f>VLOOKUP(B408,'Tableau 6'!$A$2:$P$377,16,FALSE)</f>
        <v>#N/A</v>
      </c>
      <c r="M408" s="19" t="str">
        <f t="shared" si="52"/>
        <v/>
      </c>
      <c r="N408" s="19" t="str">
        <f t="shared" si="53"/>
        <v/>
      </c>
      <c r="O408" s="20" t="e">
        <f>HLOOKUP($Q$1,'Tableau 6'!$A$2:$P$377,B408,FALSE)</f>
        <v>#REF!</v>
      </c>
      <c r="P408" s="19" t="str">
        <f t="shared" si="54"/>
        <v/>
      </c>
      <c r="Q408" s="19" t="str">
        <f t="shared" si="55"/>
        <v/>
      </c>
    </row>
    <row r="409" spans="1:17" s="50" customFormat="1" ht="14.25" customHeight="1" x14ac:dyDescent="0.35">
      <c r="A409" s="52" t="str">
        <f>IF('Values-Valeurs'!A406="","",'Values-Valeurs'!A406)</f>
        <v/>
      </c>
      <c r="B409" s="49" t="e">
        <f>VLOOKUP(A409,Variables!$A:$D,2,FALSE)</f>
        <v>#N/A</v>
      </c>
      <c r="C409" s="59" t="e">
        <f>VLOOKUP(A409,Variables!$A:$D,4,FALSE)</f>
        <v>#N/A</v>
      </c>
      <c r="D409" s="15">
        <f>'Values-Valeurs'!B406</f>
        <v>0</v>
      </c>
      <c r="E409" s="15">
        <f>'Values-Valeurs'!C406</f>
        <v>0</v>
      </c>
      <c r="F409" s="15">
        <f>'Values-Valeurs'!D406</f>
        <v>0</v>
      </c>
      <c r="G409" s="15">
        <f>'Values-Valeurs'!E406</f>
        <v>0</v>
      </c>
      <c r="H409" s="12">
        <f t="shared" si="48"/>
        <v>0</v>
      </c>
      <c r="I409" s="12">
        <f t="shared" si="49"/>
        <v>0</v>
      </c>
      <c r="J409" s="13" t="e">
        <f t="shared" si="50"/>
        <v>#DIV/0!</v>
      </c>
      <c r="K409" s="13" t="e">
        <f t="shared" si="51"/>
        <v>#DIV/0!</v>
      </c>
      <c r="L409" s="14" t="e">
        <f>VLOOKUP(B409,'Tableau 6'!$A$2:$P$377,16,FALSE)</f>
        <v>#N/A</v>
      </c>
      <c r="M409" s="19" t="str">
        <f t="shared" si="52"/>
        <v/>
      </c>
      <c r="N409" s="19" t="str">
        <f t="shared" si="53"/>
        <v/>
      </c>
      <c r="O409" s="20" t="e">
        <f>HLOOKUP($Q$1,'Tableau 6'!$A$2:$P$377,B409,FALSE)</f>
        <v>#REF!</v>
      </c>
      <c r="P409" s="19" t="str">
        <f t="shared" si="54"/>
        <v/>
      </c>
      <c r="Q409" s="19" t="str">
        <f t="shared" si="55"/>
        <v/>
      </c>
    </row>
    <row r="410" spans="1:17" s="50" customFormat="1" ht="14.25" customHeight="1" x14ac:dyDescent="0.35">
      <c r="A410" s="52" t="str">
        <f>IF('Values-Valeurs'!A407="","",'Values-Valeurs'!A407)</f>
        <v/>
      </c>
      <c r="B410" s="49" t="e">
        <f>VLOOKUP(A410,Variables!$A:$D,2,FALSE)</f>
        <v>#N/A</v>
      </c>
      <c r="C410" s="59" t="e">
        <f>VLOOKUP(A410,Variables!$A:$D,4,FALSE)</f>
        <v>#N/A</v>
      </c>
      <c r="D410" s="15">
        <f>'Values-Valeurs'!B407</f>
        <v>0</v>
      </c>
      <c r="E410" s="15">
        <f>'Values-Valeurs'!C407</f>
        <v>0</v>
      </c>
      <c r="F410" s="15">
        <f>'Values-Valeurs'!D407</f>
        <v>0</v>
      </c>
      <c r="G410" s="15">
        <f>'Values-Valeurs'!E407</f>
        <v>0</v>
      </c>
      <c r="H410" s="12">
        <f t="shared" si="48"/>
        <v>0</v>
      </c>
      <c r="I410" s="12">
        <f t="shared" si="49"/>
        <v>0</v>
      </c>
      <c r="J410" s="13" t="e">
        <f t="shared" si="50"/>
        <v>#DIV/0!</v>
      </c>
      <c r="K410" s="13" t="e">
        <f t="shared" si="51"/>
        <v>#DIV/0!</v>
      </c>
      <c r="L410" s="14" t="e">
        <f>VLOOKUP(B410,'Tableau 6'!$A$2:$P$377,16,FALSE)</f>
        <v>#N/A</v>
      </c>
      <c r="M410" s="19" t="str">
        <f t="shared" si="52"/>
        <v/>
      </c>
      <c r="N410" s="19" t="str">
        <f t="shared" si="53"/>
        <v/>
      </c>
      <c r="O410" s="20" t="e">
        <f>HLOOKUP($Q$1,'Tableau 6'!$A$2:$P$377,B410,FALSE)</f>
        <v>#REF!</v>
      </c>
      <c r="P410" s="19" t="str">
        <f t="shared" si="54"/>
        <v/>
      </c>
      <c r="Q410" s="19" t="str">
        <f t="shared" si="55"/>
        <v/>
      </c>
    </row>
    <row r="411" spans="1:17" s="50" customFormat="1" ht="14.25" customHeight="1" x14ac:dyDescent="0.35">
      <c r="A411" s="52" t="str">
        <f>IF('Values-Valeurs'!A408="","",'Values-Valeurs'!A408)</f>
        <v/>
      </c>
      <c r="B411" s="49" t="e">
        <f>VLOOKUP(A411,Variables!$A:$D,2,FALSE)</f>
        <v>#N/A</v>
      </c>
      <c r="C411" s="59" t="e">
        <f>VLOOKUP(A411,Variables!$A:$D,4,FALSE)</f>
        <v>#N/A</v>
      </c>
      <c r="D411" s="15">
        <f>'Values-Valeurs'!B408</f>
        <v>0</v>
      </c>
      <c r="E411" s="15">
        <f>'Values-Valeurs'!C408</f>
        <v>0</v>
      </c>
      <c r="F411" s="15">
        <f>'Values-Valeurs'!D408</f>
        <v>0</v>
      </c>
      <c r="G411" s="15">
        <f>'Values-Valeurs'!E408</f>
        <v>0</v>
      </c>
      <c r="H411" s="12">
        <f t="shared" si="48"/>
        <v>0</v>
      </c>
      <c r="I411" s="12">
        <f t="shared" si="49"/>
        <v>0</v>
      </c>
      <c r="J411" s="13" t="e">
        <f t="shared" si="50"/>
        <v>#DIV/0!</v>
      </c>
      <c r="K411" s="13" t="e">
        <f t="shared" si="51"/>
        <v>#DIV/0!</v>
      </c>
      <c r="L411" s="14" t="e">
        <f>VLOOKUP(B411,'Tableau 6'!$A$2:$P$377,16,FALSE)</f>
        <v>#N/A</v>
      </c>
      <c r="M411" s="19" t="str">
        <f t="shared" si="52"/>
        <v/>
      </c>
      <c r="N411" s="19" t="str">
        <f t="shared" si="53"/>
        <v/>
      </c>
      <c r="O411" s="20" t="e">
        <f>HLOOKUP($Q$1,'Tableau 6'!$A$2:$P$377,B411,FALSE)</f>
        <v>#REF!</v>
      </c>
      <c r="P411" s="19" t="str">
        <f t="shared" si="54"/>
        <v/>
      </c>
      <c r="Q411" s="19" t="str">
        <f t="shared" si="55"/>
        <v/>
      </c>
    </row>
    <row r="412" spans="1:17" s="50" customFormat="1" ht="14.25" customHeight="1" x14ac:dyDescent="0.35">
      <c r="A412" s="52" t="str">
        <f>IF('Values-Valeurs'!A409="","",'Values-Valeurs'!A409)</f>
        <v/>
      </c>
      <c r="B412" s="49" t="e">
        <f>VLOOKUP(A412,Variables!$A:$D,2,FALSE)</f>
        <v>#N/A</v>
      </c>
      <c r="C412" s="59" t="e">
        <f>VLOOKUP(A412,Variables!$A:$D,4,FALSE)</f>
        <v>#N/A</v>
      </c>
      <c r="D412" s="15">
        <f>'Values-Valeurs'!B409</f>
        <v>0</v>
      </c>
      <c r="E412" s="15">
        <f>'Values-Valeurs'!C409</f>
        <v>0</v>
      </c>
      <c r="F412" s="15">
        <f>'Values-Valeurs'!D409</f>
        <v>0</v>
      </c>
      <c r="G412" s="15">
        <f>'Values-Valeurs'!E409</f>
        <v>0</v>
      </c>
      <c r="H412" s="12">
        <f t="shared" si="48"/>
        <v>0</v>
      </c>
      <c r="I412" s="12">
        <f t="shared" si="49"/>
        <v>0</v>
      </c>
      <c r="J412" s="13" t="e">
        <f t="shared" si="50"/>
        <v>#DIV/0!</v>
      </c>
      <c r="K412" s="13" t="e">
        <f t="shared" si="51"/>
        <v>#DIV/0!</v>
      </c>
      <c r="L412" s="14" t="e">
        <f>VLOOKUP(B412,'Tableau 6'!$A$2:$P$377,16,FALSE)</f>
        <v>#N/A</v>
      </c>
      <c r="M412" s="19" t="str">
        <f t="shared" si="52"/>
        <v/>
      </c>
      <c r="N412" s="19" t="str">
        <f t="shared" si="53"/>
        <v/>
      </c>
      <c r="O412" s="20" t="e">
        <f>HLOOKUP($Q$1,'Tableau 6'!$A$2:$P$377,B412,FALSE)</f>
        <v>#REF!</v>
      </c>
      <c r="P412" s="19" t="str">
        <f t="shared" si="54"/>
        <v/>
      </c>
      <c r="Q412" s="19" t="str">
        <f t="shared" si="55"/>
        <v/>
      </c>
    </row>
    <row r="413" spans="1:17" s="50" customFormat="1" ht="14.25" customHeight="1" x14ac:dyDescent="0.35">
      <c r="A413" s="52" t="str">
        <f>IF('Values-Valeurs'!A410="","",'Values-Valeurs'!A410)</f>
        <v/>
      </c>
      <c r="B413" s="49" t="e">
        <f>VLOOKUP(A413,Variables!$A:$D,2,FALSE)</f>
        <v>#N/A</v>
      </c>
      <c r="C413" s="59" t="e">
        <f>VLOOKUP(A413,Variables!$A:$D,4,FALSE)</f>
        <v>#N/A</v>
      </c>
      <c r="D413" s="15">
        <f>'Values-Valeurs'!B410</f>
        <v>0</v>
      </c>
      <c r="E413" s="15">
        <f>'Values-Valeurs'!C410</f>
        <v>0</v>
      </c>
      <c r="F413" s="15">
        <f>'Values-Valeurs'!D410</f>
        <v>0</v>
      </c>
      <c r="G413" s="15">
        <f>'Values-Valeurs'!E410</f>
        <v>0</v>
      </c>
      <c r="H413" s="12">
        <f t="shared" si="48"/>
        <v>0</v>
      </c>
      <c r="I413" s="12">
        <f t="shared" si="49"/>
        <v>0</v>
      </c>
      <c r="J413" s="13" t="e">
        <f t="shared" si="50"/>
        <v>#DIV/0!</v>
      </c>
      <c r="K413" s="13" t="e">
        <f t="shared" si="51"/>
        <v>#DIV/0!</v>
      </c>
      <c r="L413" s="14" t="e">
        <f>VLOOKUP(B413,'Tableau 6'!$A$2:$P$377,16,FALSE)</f>
        <v>#N/A</v>
      </c>
      <c r="M413" s="19" t="str">
        <f t="shared" si="52"/>
        <v/>
      </c>
      <c r="N413" s="19" t="str">
        <f t="shared" si="53"/>
        <v/>
      </c>
      <c r="O413" s="20" t="e">
        <f>HLOOKUP($Q$1,'Tableau 6'!$A$2:$P$377,B413,FALSE)</f>
        <v>#REF!</v>
      </c>
      <c r="P413" s="19" t="str">
        <f t="shared" si="54"/>
        <v/>
      </c>
      <c r="Q413" s="19" t="str">
        <f t="shared" si="55"/>
        <v/>
      </c>
    </row>
    <row r="414" spans="1:17" s="50" customFormat="1" ht="14.25" customHeight="1" x14ac:dyDescent="0.35">
      <c r="A414" s="52" t="str">
        <f>IF('Values-Valeurs'!A411="","",'Values-Valeurs'!A411)</f>
        <v/>
      </c>
      <c r="B414" s="49" t="e">
        <f>VLOOKUP(A414,Variables!$A:$D,2,FALSE)</f>
        <v>#N/A</v>
      </c>
      <c r="C414" s="59" t="e">
        <f>VLOOKUP(A414,Variables!$A:$D,4,FALSE)</f>
        <v>#N/A</v>
      </c>
      <c r="D414" s="15">
        <f>'Values-Valeurs'!B411</f>
        <v>0</v>
      </c>
      <c r="E414" s="15">
        <f>'Values-Valeurs'!C411</f>
        <v>0</v>
      </c>
      <c r="F414" s="15">
        <f>'Values-Valeurs'!D411</f>
        <v>0</v>
      </c>
      <c r="G414" s="15">
        <f>'Values-Valeurs'!E411</f>
        <v>0</v>
      </c>
      <c r="H414" s="12">
        <f t="shared" si="48"/>
        <v>0</v>
      </c>
      <c r="I414" s="12">
        <f t="shared" si="49"/>
        <v>0</v>
      </c>
      <c r="J414" s="13" t="e">
        <f t="shared" si="50"/>
        <v>#DIV/0!</v>
      </c>
      <c r="K414" s="13" t="e">
        <f t="shared" si="51"/>
        <v>#DIV/0!</v>
      </c>
      <c r="L414" s="14" t="e">
        <f>VLOOKUP(B414,'Tableau 6'!$A$2:$P$377,16,FALSE)</f>
        <v>#N/A</v>
      </c>
      <c r="M414" s="19" t="str">
        <f t="shared" si="52"/>
        <v/>
      </c>
      <c r="N414" s="19" t="str">
        <f t="shared" si="53"/>
        <v/>
      </c>
      <c r="O414" s="20" t="e">
        <f>HLOOKUP($Q$1,'Tableau 6'!$A$2:$P$377,B414,FALSE)</f>
        <v>#REF!</v>
      </c>
      <c r="P414" s="19" t="str">
        <f t="shared" si="54"/>
        <v/>
      </c>
      <c r="Q414" s="19" t="str">
        <f t="shared" si="55"/>
        <v/>
      </c>
    </row>
    <row r="415" spans="1:17" s="50" customFormat="1" ht="14.25" customHeight="1" x14ac:dyDescent="0.35">
      <c r="A415" s="52" t="str">
        <f>IF('Values-Valeurs'!A412="","",'Values-Valeurs'!A412)</f>
        <v/>
      </c>
      <c r="B415" s="49" t="e">
        <f>VLOOKUP(A415,Variables!$A:$D,2,FALSE)</f>
        <v>#N/A</v>
      </c>
      <c r="C415" s="59" t="e">
        <f>VLOOKUP(A415,Variables!$A:$D,4,FALSE)</f>
        <v>#N/A</v>
      </c>
      <c r="D415" s="15">
        <f>'Values-Valeurs'!B412</f>
        <v>0</v>
      </c>
      <c r="E415" s="15">
        <f>'Values-Valeurs'!C412</f>
        <v>0</v>
      </c>
      <c r="F415" s="15">
        <f>'Values-Valeurs'!D412</f>
        <v>0</v>
      </c>
      <c r="G415" s="15">
        <f>'Values-Valeurs'!E412</f>
        <v>0</v>
      </c>
      <c r="H415" s="12">
        <f t="shared" si="48"/>
        <v>0</v>
      </c>
      <c r="I415" s="12">
        <f t="shared" si="49"/>
        <v>0</v>
      </c>
      <c r="J415" s="13" t="e">
        <f t="shared" si="50"/>
        <v>#DIV/0!</v>
      </c>
      <c r="K415" s="13" t="e">
        <f t="shared" si="51"/>
        <v>#DIV/0!</v>
      </c>
      <c r="L415" s="14" t="e">
        <f>VLOOKUP(B415,'Tableau 6'!$A$2:$P$377,16,FALSE)</f>
        <v>#N/A</v>
      </c>
      <c r="M415" s="19" t="str">
        <f t="shared" si="52"/>
        <v/>
      </c>
      <c r="N415" s="19" t="str">
        <f t="shared" si="53"/>
        <v/>
      </c>
      <c r="O415" s="20" t="e">
        <f>HLOOKUP($Q$1,'Tableau 6'!$A$2:$P$377,B415,FALSE)</f>
        <v>#REF!</v>
      </c>
      <c r="P415" s="19" t="str">
        <f t="shared" si="54"/>
        <v/>
      </c>
      <c r="Q415" s="19" t="str">
        <f t="shared" si="55"/>
        <v/>
      </c>
    </row>
    <row r="416" spans="1:17" s="50" customFormat="1" ht="14.25" customHeight="1" x14ac:dyDescent="0.35">
      <c r="A416" s="52" t="str">
        <f>IF('Values-Valeurs'!A413="","",'Values-Valeurs'!A413)</f>
        <v/>
      </c>
      <c r="B416" s="49" t="e">
        <f>VLOOKUP(A416,Variables!$A:$D,2,FALSE)</f>
        <v>#N/A</v>
      </c>
      <c r="C416" s="59" t="e">
        <f>VLOOKUP(A416,Variables!$A:$D,4,FALSE)</f>
        <v>#N/A</v>
      </c>
      <c r="D416" s="15">
        <f>'Values-Valeurs'!B413</f>
        <v>0</v>
      </c>
      <c r="E416" s="15">
        <f>'Values-Valeurs'!C413</f>
        <v>0</v>
      </c>
      <c r="F416" s="15">
        <f>'Values-Valeurs'!D413</f>
        <v>0</v>
      </c>
      <c r="G416" s="15">
        <f>'Values-Valeurs'!E413</f>
        <v>0</v>
      </c>
      <c r="H416" s="12">
        <f t="shared" si="48"/>
        <v>0</v>
      </c>
      <c r="I416" s="12">
        <f t="shared" si="49"/>
        <v>0</v>
      </c>
      <c r="J416" s="13" t="e">
        <f t="shared" si="50"/>
        <v>#DIV/0!</v>
      </c>
      <c r="K416" s="13" t="e">
        <f t="shared" si="51"/>
        <v>#DIV/0!</v>
      </c>
      <c r="L416" s="14" t="e">
        <f>VLOOKUP(B416,'Tableau 6'!$A$2:$P$377,16,FALSE)</f>
        <v>#N/A</v>
      </c>
      <c r="M416" s="19" t="str">
        <f t="shared" si="52"/>
        <v/>
      </c>
      <c r="N416" s="19" t="str">
        <f t="shared" si="53"/>
        <v/>
      </c>
      <c r="O416" s="20" t="e">
        <f>HLOOKUP($Q$1,'Tableau 6'!$A$2:$P$377,B416,FALSE)</f>
        <v>#REF!</v>
      </c>
      <c r="P416" s="19" t="str">
        <f t="shared" si="54"/>
        <v/>
      </c>
      <c r="Q416" s="19" t="str">
        <f t="shared" si="55"/>
        <v/>
      </c>
    </row>
    <row r="417" spans="1:17" s="50" customFormat="1" ht="14.25" customHeight="1" x14ac:dyDescent="0.35">
      <c r="A417" s="52" t="str">
        <f>IF('Values-Valeurs'!A414="","",'Values-Valeurs'!A414)</f>
        <v/>
      </c>
      <c r="B417" s="49" t="e">
        <f>VLOOKUP(A417,Variables!$A:$D,2,FALSE)</f>
        <v>#N/A</v>
      </c>
      <c r="C417" s="59" t="e">
        <f>VLOOKUP(A417,Variables!$A:$D,4,FALSE)</f>
        <v>#N/A</v>
      </c>
      <c r="D417" s="15">
        <f>'Values-Valeurs'!B414</f>
        <v>0</v>
      </c>
      <c r="E417" s="15">
        <f>'Values-Valeurs'!C414</f>
        <v>0</v>
      </c>
      <c r="F417" s="15">
        <f>'Values-Valeurs'!D414</f>
        <v>0</v>
      </c>
      <c r="G417" s="15">
        <f>'Values-Valeurs'!E414</f>
        <v>0</v>
      </c>
      <c r="H417" s="12">
        <f t="shared" si="48"/>
        <v>0</v>
      </c>
      <c r="I417" s="12">
        <f t="shared" si="49"/>
        <v>0</v>
      </c>
      <c r="J417" s="13" t="e">
        <f t="shared" si="50"/>
        <v>#DIV/0!</v>
      </c>
      <c r="K417" s="13" t="e">
        <f t="shared" si="51"/>
        <v>#DIV/0!</v>
      </c>
      <c r="L417" s="14" t="e">
        <f>VLOOKUP(B417,'Tableau 6'!$A$2:$P$377,16,FALSE)</f>
        <v>#N/A</v>
      </c>
      <c r="M417" s="19" t="str">
        <f t="shared" si="52"/>
        <v/>
      </c>
      <c r="N417" s="19" t="str">
        <f t="shared" si="53"/>
        <v/>
      </c>
      <c r="O417" s="20" t="e">
        <f>HLOOKUP($Q$1,'Tableau 6'!$A$2:$P$377,B417,FALSE)</f>
        <v>#REF!</v>
      </c>
      <c r="P417" s="19" t="str">
        <f t="shared" si="54"/>
        <v/>
      </c>
      <c r="Q417" s="19" t="str">
        <f t="shared" si="55"/>
        <v/>
      </c>
    </row>
    <row r="418" spans="1:17" s="50" customFormat="1" ht="14.25" customHeight="1" x14ac:dyDescent="0.35">
      <c r="A418" s="52" t="str">
        <f>IF('Values-Valeurs'!A415="","",'Values-Valeurs'!A415)</f>
        <v/>
      </c>
      <c r="B418" s="49" t="e">
        <f>VLOOKUP(A418,Variables!$A:$D,2,FALSE)</f>
        <v>#N/A</v>
      </c>
      <c r="C418" s="59" t="e">
        <f>VLOOKUP(A418,Variables!$A:$D,4,FALSE)</f>
        <v>#N/A</v>
      </c>
      <c r="D418" s="15">
        <f>'Values-Valeurs'!B415</f>
        <v>0</v>
      </c>
      <c r="E418" s="15">
        <f>'Values-Valeurs'!C415</f>
        <v>0</v>
      </c>
      <c r="F418" s="15">
        <f>'Values-Valeurs'!D415</f>
        <v>0</v>
      </c>
      <c r="G418" s="15">
        <f>'Values-Valeurs'!E415</f>
        <v>0</v>
      </c>
      <c r="H418" s="12">
        <f t="shared" si="48"/>
        <v>0</v>
      </c>
      <c r="I418" s="12">
        <f t="shared" si="49"/>
        <v>0</v>
      </c>
      <c r="J418" s="13" t="e">
        <f t="shared" si="50"/>
        <v>#DIV/0!</v>
      </c>
      <c r="K418" s="13" t="e">
        <f t="shared" si="51"/>
        <v>#DIV/0!</v>
      </c>
      <c r="L418" s="14" t="e">
        <f>VLOOKUP(B418,'Tableau 6'!$A$2:$P$377,16,FALSE)</f>
        <v>#N/A</v>
      </c>
      <c r="M418" s="19" t="str">
        <f t="shared" si="52"/>
        <v/>
      </c>
      <c r="N418" s="19" t="str">
        <f t="shared" si="53"/>
        <v/>
      </c>
      <c r="O418" s="20" t="e">
        <f>HLOOKUP($Q$1,'Tableau 6'!$A$2:$P$377,B418,FALSE)</f>
        <v>#REF!</v>
      </c>
      <c r="P418" s="19" t="str">
        <f t="shared" si="54"/>
        <v/>
      </c>
      <c r="Q418" s="19" t="str">
        <f t="shared" si="55"/>
        <v/>
      </c>
    </row>
    <row r="419" spans="1:17" s="50" customFormat="1" ht="14.25" customHeight="1" x14ac:dyDescent="0.35">
      <c r="A419" s="52" t="str">
        <f>IF('Values-Valeurs'!A416="","",'Values-Valeurs'!A416)</f>
        <v/>
      </c>
      <c r="B419" s="49" t="e">
        <f>VLOOKUP(A419,Variables!$A:$D,2,FALSE)</f>
        <v>#N/A</v>
      </c>
      <c r="C419" s="59" t="e">
        <f>VLOOKUP(A419,Variables!$A:$D,4,FALSE)</f>
        <v>#N/A</v>
      </c>
      <c r="D419" s="15">
        <f>'Values-Valeurs'!B416</f>
        <v>0</v>
      </c>
      <c r="E419" s="15">
        <f>'Values-Valeurs'!C416</f>
        <v>0</v>
      </c>
      <c r="F419" s="15">
        <f>'Values-Valeurs'!D416</f>
        <v>0</v>
      </c>
      <c r="G419" s="15">
        <f>'Values-Valeurs'!E416</f>
        <v>0</v>
      </c>
      <c r="H419" s="12">
        <f t="shared" si="48"/>
        <v>0</v>
      </c>
      <c r="I419" s="12">
        <f t="shared" si="49"/>
        <v>0</v>
      </c>
      <c r="J419" s="13" t="e">
        <f t="shared" si="50"/>
        <v>#DIV/0!</v>
      </c>
      <c r="K419" s="13" t="e">
        <f t="shared" si="51"/>
        <v>#DIV/0!</v>
      </c>
      <c r="L419" s="14" t="e">
        <f>VLOOKUP(B419,'Tableau 6'!$A$2:$P$377,16,FALSE)</f>
        <v>#N/A</v>
      </c>
      <c r="M419" s="19" t="str">
        <f t="shared" si="52"/>
        <v/>
      </c>
      <c r="N419" s="19" t="str">
        <f t="shared" si="53"/>
        <v/>
      </c>
      <c r="O419" s="20" t="e">
        <f>HLOOKUP($Q$1,'Tableau 6'!$A$2:$P$377,B419,FALSE)</f>
        <v>#REF!</v>
      </c>
      <c r="P419" s="19" t="str">
        <f t="shared" si="54"/>
        <v/>
      </c>
      <c r="Q419" s="19" t="str">
        <f t="shared" si="55"/>
        <v/>
      </c>
    </row>
    <row r="420" spans="1:17" s="50" customFormat="1" ht="14.25" customHeight="1" x14ac:dyDescent="0.35">
      <c r="A420" s="52" t="str">
        <f>IF('Values-Valeurs'!A417="","",'Values-Valeurs'!A417)</f>
        <v/>
      </c>
      <c r="B420" s="49" t="e">
        <f>VLOOKUP(A420,Variables!$A:$D,2,FALSE)</f>
        <v>#N/A</v>
      </c>
      <c r="C420" s="59" t="e">
        <f>VLOOKUP(A420,Variables!$A:$D,4,FALSE)</f>
        <v>#N/A</v>
      </c>
      <c r="D420" s="15">
        <f>'Values-Valeurs'!B417</f>
        <v>0</v>
      </c>
      <c r="E420" s="15">
        <f>'Values-Valeurs'!C417</f>
        <v>0</v>
      </c>
      <c r="F420" s="15">
        <f>'Values-Valeurs'!D417</f>
        <v>0</v>
      </c>
      <c r="G420" s="15">
        <f>'Values-Valeurs'!E417</f>
        <v>0</v>
      </c>
      <c r="H420" s="12">
        <f t="shared" si="48"/>
        <v>0</v>
      </c>
      <c r="I420" s="12">
        <f t="shared" si="49"/>
        <v>0</v>
      </c>
      <c r="J420" s="13" t="e">
        <f t="shared" si="50"/>
        <v>#DIV/0!</v>
      </c>
      <c r="K420" s="13" t="e">
        <f t="shared" si="51"/>
        <v>#DIV/0!</v>
      </c>
      <c r="L420" s="14" t="e">
        <f>VLOOKUP(B420,'Tableau 6'!$A$2:$P$377,16,FALSE)</f>
        <v>#N/A</v>
      </c>
      <c r="M420" s="19" t="str">
        <f t="shared" si="52"/>
        <v/>
      </c>
      <c r="N420" s="19" t="str">
        <f t="shared" si="53"/>
        <v/>
      </c>
      <c r="O420" s="20" t="e">
        <f>HLOOKUP($Q$1,'Tableau 6'!$A$2:$P$377,B420,FALSE)</f>
        <v>#REF!</v>
      </c>
      <c r="P420" s="19" t="str">
        <f t="shared" si="54"/>
        <v/>
      </c>
      <c r="Q420" s="19" t="str">
        <f t="shared" si="55"/>
        <v/>
      </c>
    </row>
    <row r="421" spans="1:17" s="50" customFormat="1" ht="14.25" customHeight="1" x14ac:dyDescent="0.35">
      <c r="A421" s="52" t="str">
        <f>IF('Values-Valeurs'!A418="","",'Values-Valeurs'!A418)</f>
        <v/>
      </c>
      <c r="B421" s="49" t="e">
        <f>VLOOKUP(A421,Variables!$A:$D,2,FALSE)</f>
        <v>#N/A</v>
      </c>
      <c r="C421" s="59" t="e">
        <f>VLOOKUP(A421,Variables!$A:$D,4,FALSE)</f>
        <v>#N/A</v>
      </c>
      <c r="D421" s="15">
        <f>'Values-Valeurs'!B418</f>
        <v>0</v>
      </c>
      <c r="E421" s="15">
        <f>'Values-Valeurs'!C418</f>
        <v>0</v>
      </c>
      <c r="F421" s="15">
        <f>'Values-Valeurs'!D418</f>
        <v>0</v>
      </c>
      <c r="G421" s="15">
        <f>'Values-Valeurs'!E418</f>
        <v>0</v>
      </c>
      <c r="H421" s="12">
        <f t="shared" si="48"/>
        <v>0</v>
      </c>
      <c r="I421" s="12">
        <f t="shared" si="49"/>
        <v>0</v>
      </c>
      <c r="J421" s="13" t="e">
        <f t="shared" si="50"/>
        <v>#DIV/0!</v>
      </c>
      <c r="K421" s="13" t="e">
        <f t="shared" si="51"/>
        <v>#DIV/0!</v>
      </c>
      <c r="L421" s="14" t="e">
        <f>VLOOKUP(B421,'Tableau 6'!$A$2:$P$377,16,FALSE)</f>
        <v>#N/A</v>
      </c>
      <c r="M421" s="19" t="str">
        <f t="shared" si="52"/>
        <v/>
      </c>
      <c r="N421" s="19" t="str">
        <f t="shared" si="53"/>
        <v/>
      </c>
      <c r="O421" s="20" t="e">
        <f>HLOOKUP($Q$1,'Tableau 6'!$A$2:$P$377,B421,FALSE)</f>
        <v>#REF!</v>
      </c>
      <c r="P421" s="19" t="str">
        <f t="shared" si="54"/>
        <v/>
      </c>
      <c r="Q421" s="19" t="str">
        <f t="shared" si="55"/>
        <v/>
      </c>
    </row>
    <row r="422" spans="1:17" s="50" customFormat="1" ht="14.25" customHeight="1" x14ac:dyDescent="0.35">
      <c r="A422" s="52" t="str">
        <f>IF('Values-Valeurs'!A419="","",'Values-Valeurs'!A419)</f>
        <v/>
      </c>
      <c r="B422" s="49" t="e">
        <f>VLOOKUP(A422,Variables!$A:$D,2,FALSE)</f>
        <v>#N/A</v>
      </c>
      <c r="C422" s="59" t="e">
        <f>VLOOKUP(A422,Variables!$A:$D,4,FALSE)</f>
        <v>#N/A</v>
      </c>
      <c r="D422" s="15">
        <f>'Values-Valeurs'!B419</f>
        <v>0</v>
      </c>
      <c r="E422" s="15">
        <f>'Values-Valeurs'!C419</f>
        <v>0</v>
      </c>
      <c r="F422" s="15">
        <f>'Values-Valeurs'!D419</f>
        <v>0</v>
      </c>
      <c r="G422" s="15">
        <f>'Values-Valeurs'!E419</f>
        <v>0</v>
      </c>
      <c r="H422" s="12">
        <f t="shared" si="48"/>
        <v>0</v>
      </c>
      <c r="I422" s="12">
        <f t="shared" si="49"/>
        <v>0</v>
      </c>
      <c r="J422" s="13" t="e">
        <f t="shared" si="50"/>
        <v>#DIV/0!</v>
      </c>
      <c r="K422" s="13" t="e">
        <f t="shared" si="51"/>
        <v>#DIV/0!</v>
      </c>
      <c r="L422" s="14" t="e">
        <f>VLOOKUP(B422,'Tableau 6'!$A$2:$P$377,16,FALSE)</f>
        <v>#N/A</v>
      </c>
      <c r="M422" s="19" t="str">
        <f t="shared" si="52"/>
        <v/>
      </c>
      <c r="N422" s="19" t="str">
        <f t="shared" si="53"/>
        <v/>
      </c>
      <c r="O422" s="20" t="e">
        <f>HLOOKUP($Q$1,'Tableau 6'!$A$2:$P$377,B422,FALSE)</f>
        <v>#REF!</v>
      </c>
      <c r="P422" s="19" t="str">
        <f t="shared" si="54"/>
        <v/>
      </c>
      <c r="Q422" s="19" t="str">
        <f t="shared" si="55"/>
        <v/>
      </c>
    </row>
    <row r="423" spans="1:17" s="50" customFormat="1" ht="14.25" customHeight="1" x14ac:dyDescent="0.35">
      <c r="A423" s="52" t="str">
        <f>IF('Values-Valeurs'!A420="","",'Values-Valeurs'!A420)</f>
        <v/>
      </c>
      <c r="B423" s="49" t="e">
        <f>VLOOKUP(A423,Variables!$A:$D,2,FALSE)</f>
        <v>#N/A</v>
      </c>
      <c r="C423" s="59" t="e">
        <f>VLOOKUP(A423,Variables!$A:$D,4,FALSE)</f>
        <v>#N/A</v>
      </c>
      <c r="D423" s="15">
        <f>'Values-Valeurs'!B420</f>
        <v>0</v>
      </c>
      <c r="E423" s="15">
        <f>'Values-Valeurs'!C420</f>
        <v>0</v>
      </c>
      <c r="F423" s="15">
        <f>'Values-Valeurs'!D420</f>
        <v>0</v>
      </c>
      <c r="G423" s="15">
        <f>'Values-Valeurs'!E420</f>
        <v>0</v>
      </c>
      <c r="H423" s="12">
        <f t="shared" si="48"/>
        <v>0</v>
      </c>
      <c r="I423" s="12">
        <f t="shared" si="49"/>
        <v>0</v>
      </c>
      <c r="J423" s="13" t="e">
        <f t="shared" si="50"/>
        <v>#DIV/0!</v>
      </c>
      <c r="K423" s="13" t="e">
        <f t="shared" si="51"/>
        <v>#DIV/0!</v>
      </c>
      <c r="L423" s="14" t="e">
        <f>VLOOKUP(B423,'Tableau 6'!$A$2:$P$377,16,FALSE)</f>
        <v>#N/A</v>
      </c>
      <c r="M423" s="19" t="str">
        <f t="shared" si="52"/>
        <v/>
      </c>
      <c r="N423" s="19" t="str">
        <f t="shared" si="53"/>
        <v/>
      </c>
      <c r="O423" s="20" t="e">
        <f>HLOOKUP($Q$1,'Tableau 6'!$A$2:$P$377,B423,FALSE)</f>
        <v>#REF!</v>
      </c>
      <c r="P423" s="19" t="str">
        <f t="shared" si="54"/>
        <v/>
      </c>
      <c r="Q423" s="19" t="str">
        <f t="shared" si="55"/>
        <v/>
      </c>
    </row>
    <row r="424" spans="1:17" s="50" customFormat="1" ht="14.25" customHeight="1" x14ac:dyDescent="0.35">
      <c r="A424" s="52" t="str">
        <f>IF('Values-Valeurs'!A421="","",'Values-Valeurs'!A421)</f>
        <v/>
      </c>
      <c r="B424" s="49" t="e">
        <f>VLOOKUP(A424,Variables!$A:$D,2,FALSE)</f>
        <v>#N/A</v>
      </c>
      <c r="C424" s="59" t="e">
        <f>VLOOKUP(A424,Variables!$A:$D,4,FALSE)</f>
        <v>#N/A</v>
      </c>
      <c r="D424" s="15">
        <f>'Values-Valeurs'!B421</f>
        <v>0</v>
      </c>
      <c r="E424" s="15">
        <f>'Values-Valeurs'!C421</f>
        <v>0</v>
      </c>
      <c r="F424" s="15">
        <f>'Values-Valeurs'!D421</f>
        <v>0</v>
      </c>
      <c r="G424" s="15">
        <f>'Values-Valeurs'!E421</f>
        <v>0</v>
      </c>
      <c r="H424" s="12">
        <f t="shared" si="48"/>
        <v>0</v>
      </c>
      <c r="I424" s="12">
        <f t="shared" si="49"/>
        <v>0</v>
      </c>
      <c r="J424" s="13" t="e">
        <f t="shared" si="50"/>
        <v>#DIV/0!</v>
      </c>
      <c r="K424" s="13" t="e">
        <f t="shared" si="51"/>
        <v>#DIV/0!</v>
      </c>
      <c r="L424" s="14" t="e">
        <f>VLOOKUP(B424,'Tableau 6'!$A$2:$P$377,16,FALSE)</f>
        <v>#N/A</v>
      </c>
      <c r="M424" s="19" t="str">
        <f t="shared" si="52"/>
        <v/>
      </c>
      <c r="N424" s="19" t="str">
        <f t="shared" si="53"/>
        <v/>
      </c>
      <c r="O424" s="20" t="e">
        <f>HLOOKUP($Q$1,'Tableau 6'!$A$2:$P$377,B424,FALSE)</f>
        <v>#REF!</v>
      </c>
      <c r="P424" s="19" t="str">
        <f t="shared" si="54"/>
        <v/>
      </c>
      <c r="Q424" s="19" t="str">
        <f t="shared" si="55"/>
        <v/>
      </c>
    </row>
    <row r="425" spans="1:17" s="50" customFormat="1" ht="14.25" customHeight="1" x14ac:dyDescent="0.35">
      <c r="A425" s="52" t="str">
        <f>IF('Values-Valeurs'!A422="","",'Values-Valeurs'!A422)</f>
        <v/>
      </c>
      <c r="B425" s="49" t="e">
        <f>VLOOKUP(A425,Variables!$A:$D,2,FALSE)</f>
        <v>#N/A</v>
      </c>
      <c r="C425" s="59" t="e">
        <f>VLOOKUP(A425,Variables!$A:$D,4,FALSE)</f>
        <v>#N/A</v>
      </c>
      <c r="D425" s="15">
        <f>'Values-Valeurs'!B422</f>
        <v>0</v>
      </c>
      <c r="E425" s="15">
        <f>'Values-Valeurs'!C422</f>
        <v>0</v>
      </c>
      <c r="F425" s="15">
        <f>'Values-Valeurs'!D422</f>
        <v>0</v>
      </c>
      <c r="G425" s="15">
        <f>'Values-Valeurs'!E422</f>
        <v>0</v>
      </c>
      <c r="H425" s="12">
        <f t="shared" si="48"/>
        <v>0</v>
      </c>
      <c r="I425" s="12">
        <f t="shared" si="49"/>
        <v>0</v>
      </c>
      <c r="J425" s="13" t="e">
        <f t="shared" si="50"/>
        <v>#DIV/0!</v>
      </c>
      <c r="K425" s="13" t="e">
        <f t="shared" si="51"/>
        <v>#DIV/0!</v>
      </c>
      <c r="L425" s="14" t="e">
        <f>VLOOKUP(B425,'Tableau 6'!$A$2:$P$377,16,FALSE)</f>
        <v>#N/A</v>
      </c>
      <c r="M425" s="19" t="str">
        <f t="shared" si="52"/>
        <v/>
      </c>
      <c r="N425" s="19" t="str">
        <f t="shared" si="53"/>
        <v/>
      </c>
      <c r="O425" s="20" t="e">
        <f>HLOOKUP($Q$1,'Tableau 6'!$A$2:$P$377,B425,FALSE)</f>
        <v>#REF!</v>
      </c>
      <c r="P425" s="19" t="str">
        <f t="shared" si="54"/>
        <v/>
      </c>
      <c r="Q425" s="19" t="str">
        <f t="shared" si="55"/>
        <v/>
      </c>
    </row>
    <row r="426" spans="1:17" s="50" customFormat="1" ht="14.25" customHeight="1" x14ac:dyDescent="0.35">
      <c r="A426" s="52" t="str">
        <f>IF('Values-Valeurs'!A423="","",'Values-Valeurs'!A423)</f>
        <v/>
      </c>
      <c r="B426" s="49" t="e">
        <f>VLOOKUP(A426,Variables!$A:$D,2,FALSE)</f>
        <v>#N/A</v>
      </c>
      <c r="C426" s="59" t="e">
        <f>VLOOKUP(A426,Variables!$A:$D,4,FALSE)</f>
        <v>#N/A</v>
      </c>
      <c r="D426" s="15">
        <f>'Values-Valeurs'!B423</f>
        <v>0</v>
      </c>
      <c r="E426" s="15">
        <f>'Values-Valeurs'!C423</f>
        <v>0</v>
      </c>
      <c r="F426" s="15">
        <f>'Values-Valeurs'!D423</f>
        <v>0</v>
      </c>
      <c r="G426" s="15">
        <f>'Values-Valeurs'!E423</f>
        <v>0</v>
      </c>
      <c r="H426" s="12">
        <f t="shared" si="48"/>
        <v>0</v>
      </c>
      <c r="I426" s="12">
        <f t="shared" si="49"/>
        <v>0</v>
      </c>
      <c r="J426" s="13" t="e">
        <f t="shared" si="50"/>
        <v>#DIV/0!</v>
      </c>
      <c r="K426" s="13" t="e">
        <f t="shared" si="51"/>
        <v>#DIV/0!</v>
      </c>
      <c r="L426" s="14" t="e">
        <f>VLOOKUP(B426,'Tableau 6'!$A$2:$P$377,16,FALSE)</f>
        <v>#N/A</v>
      </c>
      <c r="M426" s="19" t="str">
        <f t="shared" si="52"/>
        <v/>
      </c>
      <c r="N426" s="19" t="str">
        <f t="shared" si="53"/>
        <v/>
      </c>
      <c r="O426" s="20" t="e">
        <f>HLOOKUP($Q$1,'Tableau 6'!$A$2:$P$377,B426,FALSE)</f>
        <v>#REF!</v>
      </c>
      <c r="P426" s="19" t="str">
        <f t="shared" si="54"/>
        <v/>
      </c>
      <c r="Q426" s="19" t="str">
        <f t="shared" si="55"/>
        <v/>
      </c>
    </row>
    <row r="427" spans="1:17" s="50" customFormat="1" ht="14.25" customHeight="1" x14ac:dyDescent="0.35">
      <c r="A427" s="52" t="str">
        <f>IF('Values-Valeurs'!A424="","",'Values-Valeurs'!A424)</f>
        <v/>
      </c>
      <c r="B427" s="49" t="e">
        <f>VLOOKUP(A427,Variables!$A:$D,2,FALSE)</f>
        <v>#N/A</v>
      </c>
      <c r="C427" s="59" t="e">
        <f>VLOOKUP(A427,Variables!$A:$D,4,FALSE)</f>
        <v>#N/A</v>
      </c>
      <c r="D427" s="15">
        <f>'Values-Valeurs'!B424</f>
        <v>0</v>
      </c>
      <c r="E427" s="15">
        <f>'Values-Valeurs'!C424</f>
        <v>0</v>
      </c>
      <c r="F427" s="15">
        <f>'Values-Valeurs'!D424</f>
        <v>0</v>
      </c>
      <c r="G427" s="15">
        <f>'Values-Valeurs'!E424</f>
        <v>0</v>
      </c>
      <c r="H427" s="12">
        <f t="shared" si="48"/>
        <v>0</v>
      </c>
      <c r="I427" s="12">
        <f t="shared" si="49"/>
        <v>0</v>
      </c>
      <c r="J427" s="13" t="e">
        <f t="shared" si="50"/>
        <v>#DIV/0!</v>
      </c>
      <c r="K427" s="13" t="e">
        <f t="shared" si="51"/>
        <v>#DIV/0!</v>
      </c>
      <c r="L427" s="14" t="e">
        <f>VLOOKUP(B427,'Tableau 6'!$A$2:$P$377,16,FALSE)</f>
        <v>#N/A</v>
      </c>
      <c r="M427" s="19" t="str">
        <f t="shared" si="52"/>
        <v/>
      </c>
      <c r="N427" s="19" t="str">
        <f t="shared" si="53"/>
        <v/>
      </c>
      <c r="O427" s="20" t="e">
        <f>HLOOKUP($Q$1,'Tableau 6'!$A$2:$P$377,B427,FALSE)</f>
        <v>#REF!</v>
      </c>
      <c r="P427" s="19" t="str">
        <f t="shared" si="54"/>
        <v/>
      </c>
      <c r="Q427" s="19" t="str">
        <f t="shared" si="55"/>
        <v/>
      </c>
    </row>
    <row r="428" spans="1:17" s="50" customFormat="1" ht="14.25" customHeight="1" x14ac:dyDescent="0.35">
      <c r="A428" s="52" t="str">
        <f>IF('Values-Valeurs'!A425="","",'Values-Valeurs'!A425)</f>
        <v/>
      </c>
      <c r="B428" s="49" t="e">
        <f>VLOOKUP(A428,Variables!$A:$D,2,FALSE)</f>
        <v>#N/A</v>
      </c>
      <c r="C428" s="59" t="e">
        <f>VLOOKUP(A428,Variables!$A:$D,4,FALSE)</f>
        <v>#N/A</v>
      </c>
      <c r="D428" s="15">
        <f>'Values-Valeurs'!B425</f>
        <v>0</v>
      </c>
      <c r="E428" s="15">
        <f>'Values-Valeurs'!C425</f>
        <v>0</v>
      </c>
      <c r="F428" s="15">
        <f>'Values-Valeurs'!D425</f>
        <v>0</v>
      </c>
      <c r="G428" s="15">
        <f>'Values-Valeurs'!E425</f>
        <v>0</v>
      </c>
      <c r="H428" s="12">
        <f t="shared" si="48"/>
        <v>0</v>
      </c>
      <c r="I428" s="12">
        <f t="shared" si="49"/>
        <v>0</v>
      </c>
      <c r="J428" s="13" t="e">
        <f t="shared" si="50"/>
        <v>#DIV/0!</v>
      </c>
      <c r="K428" s="13" t="e">
        <f t="shared" si="51"/>
        <v>#DIV/0!</v>
      </c>
      <c r="L428" s="14" t="e">
        <f>VLOOKUP(B428,'Tableau 6'!$A$2:$P$377,16,FALSE)</f>
        <v>#N/A</v>
      </c>
      <c r="M428" s="19" t="str">
        <f t="shared" si="52"/>
        <v/>
      </c>
      <c r="N428" s="19" t="str">
        <f t="shared" si="53"/>
        <v/>
      </c>
      <c r="O428" s="20" t="e">
        <f>HLOOKUP($Q$1,'Tableau 6'!$A$2:$P$377,B428,FALSE)</f>
        <v>#REF!</v>
      </c>
      <c r="P428" s="19" t="str">
        <f t="shared" si="54"/>
        <v/>
      </c>
      <c r="Q428" s="19" t="str">
        <f t="shared" si="55"/>
        <v/>
      </c>
    </row>
    <row r="429" spans="1:17" s="50" customFormat="1" ht="14.25" customHeight="1" x14ac:dyDescent="0.35">
      <c r="A429" s="52" t="str">
        <f>IF('Values-Valeurs'!A426="","",'Values-Valeurs'!A426)</f>
        <v/>
      </c>
      <c r="B429" s="49" t="e">
        <f>VLOOKUP(A429,Variables!$A:$D,2,FALSE)</f>
        <v>#N/A</v>
      </c>
      <c r="C429" s="59" t="e">
        <f>VLOOKUP(A429,Variables!$A:$D,4,FALSE)</f>
        <v>#N/A</v>
      </c>
      <c r="D429" s="15">
        <f>'Values-Valeurs'!B426</f>
        <v>0</v>
      </c>
      <c r="E429" s="15">
        <f>'Values-Valeurs'!C426</f>
        <v>0</v>
      </c>
      <c r="F429" s="15">
        <f>'Values-Valeurs'!D426</f>
        <v>0</v>
      </c>
      <c r="G429" s="15">
        <f>'Values-Valeurs'!E426</f>
        <v>0</v>
      </c>
      <c r="H429" s="12">
        <f t="shared" si="48"/>
        <v>0</v>
      </c>
      <c r="I429" s="12">
        <f t="shared" si="49"/>
        <v>0</v>
      </c>
      <c r="J429" s="13" t="e">
        <f t="shared" si="50"/>
        <v>#DIV/0!</v>
      </c>
      <c r="K429" s="13" t="e">
        <f t="shared" si="51"/>
        <v>#DIV/0!</v>
      </c>
      <c r="L429" s="14" t="e">
        <f>VLOOKUP(B429,'Tableau 6'!$A$2:$P$377,16,FALSE)</f>
        <v>#N/A</v>
      </c>
      <c r="M429" s="19" t="str">
        <f t="shared" si="52"/>
        <v/>
      </c>
      <c r="N429" s="19" t="str">
        <f t="shared" si="53"/>
        <v/>
      </c>
      <c r="O429" s="20" t="e">
        <f>HLOOKUP($Q$1,'Tableau 6'!$A$2:$P$377,B429,FALSE)</f>
        <v>#REF!</v>
      </c>
      <c r="P429" s="19" t="str">
        <f t="shared" si="54"/>
        <v/>
      </c>
      <c r="Q429" s="19" t="str">
        <f t="shared" si="55"/>
        <v/>
      </c>
    </row>
    <row r="430" spans="1:17" s="50" customFormat="1" ht="14.25" customHeight="1" x14ac:dyDescent="0.35">
      <c r="A430" s="52" t="str">
        <f>IF('Values-Valeurs'!A427="","",'Values-Valeurs'!A427)</f>
        <v/>
      </c>
      <c r="B430" s="49" t="e">
        <f>VLOOKUP(A430,Variables!$A:$D,2,FALSE)</f>
        <v>#N/A</v>
      </c>
      <c r="C430" s="59" t="e">
        <f>VLOOKUP(A430,Variables!$A:$D,4,FALSE)</f>
        <v>#N/A</v>
      </c>
      <c r="D430" s="15">
        <f>'Values-Valeurs'!B427</f>
        <v>0</v>
      </c>
      <c r="E430" s="15">
        <f>'Values-Valeurs'!C427</f>
        <v>0</v>
      </c>
      <c r="F430" s="15">
        <f>'Values-Valeurs'!D427</f>
        <v>0</v>
      </c>
      <c r="G430" s="15">
        <f>'Values-Valeurs'!E427</f>
        <v>0</v>
      </c>
      <c r="H430" s="12">
        <f t="shared" si="48"/>
        <v>0</v>
      </c>
      <c r="I430" s="12">
        <f t="shared" si="49"/>
        <v>0</v>
      </c>
      <c r="J430" s="13" t="e">
        <f t="shared" si="50"/>
        <v>#DIV/0!</v>
      </c>
      <c r="K430" s="13" t="e">
        <f t="shared" si="51"/>
        <v>#DIV/0!</v>
      </c>
      <c r="L430" s="14" t="e">
        <f>VLOOKUP(B430,'Tableau 6'!$A$2:$P$377,16,FALSE)</f>
        <v>#N/A</v>
      </c>
      <c r="M430" s="19" t="str">
        <f t="shared" si="52"/>
        <v/>
      </c>
      <c r="N430" s="19" t="str">
        <f t="shared" si="53"/>
        <v/>
      </c>
      <c r="O430" s="20" t="e">
        <f>HLOOKUP($Q$1,'Tableau 6'!$A$2:$P$377,B430,FALSE)</f>
        <v>#REF!</v>
      </c>
      <c r="P430" s="19" t="str">
        <f t="shared" si="54"/>
        <v/>
      </c>
      <c r="Q430" s="19" t="str">
        <f t="shared" si="55"/>
        <v/>
      </c>
    </row>
    <row r="431" spans="1:17" s="50" customFormat="1" ht="14.25" customHeight="1" x14ac:dyDescent="0.35">
      <c r="A431" s="52" t="str">
        <f>IF('Values-Valeurs'!A428="","",'Values-Valeurs'!A428)</f>
        <v/>
      </c>
      <c r="B431" s="49" t="e">
        <f>VLOOKUP(A431,Variables!$A:$D,2,FALSE)</f>
        <v>#N/A</v>
      </c>
      <c r="C431" s="59" t="e">
        <f>VLOOKUP(A431,Variables!$A:$D,4,FALSE)</f>
        <v>#N/A</v>
      </c>
      <c r="D431" s="15">
        <f>'Values-Valeurs'!B428</f>
        <v>0</v>
      </c>
      <c r="E431" s="15">
        <f>'Values-Valeurs'!C428</f>
        <v>0</v>
      </c>
      <c r="F431" s="15">
        <f>'Values-Valeurs'!D428</f>
        <v>0</v>
      </c>
      <c r="G431" s="15">
        <f>'Values-Valeurs'!E428</f>
        <v>0</v>
      </c>
      <c r="H431" s="12">
        <f t="shared" si="48"/>
        <v>0</v>
      </c>
      <c r="I431" s="12">
        <f t="shared" si="49"/>
        <v>0</v>
      </c>
      <c r="J431" s="13" t="e">
        <f t="shared" si="50"/>
        <v>#DIV/0!</v>
      </c>
      <c r="K431" s="13" t="e">
        <f t="shared" si="51"/>
        <v>#DIV/0!</v>
      </c>
      <c r="L431" s="14" t="e">
        <f>VLOOKUP(B431,'Tableau 6'!$A$2:$P$377,16,FALSE)</f>
        <v>#N/A</v>
      </c>
      <c r="M431" s="19" t="str">
        <f t="shared" si="52"/>
        <v/>
      </c>
      <c r="N431" s="19" t="str">
        <f t="shared" si="53"/>
        <v/>
      </c>
      <c r="O431" s="20" t="e">
        <f>HLOOKUP($Q$1,'Tableau 6'!$A$2:$P$377,B431,FALSE)</f>
        <v>#REF!</v>
      </c>
      <c r="P431" s="19" t="str">
        <f t="shared" si="54"/>
        <v/>
      </c>
      <c r="Q431" s="19" t="str">
        <f t="shared" si="55"/>
        <v/>
      </c>
    </row>
    <row r="432" spans="1:17" s="50" customFormat="1" ht="14.25" customHeight="1" x14ac:dyDescent="0.35">
      <c r="A432" s="52" t="str">
        <f>IF('Values-Valeurs'!A429="","",'Values-Valeurs'!A429)</f>
        <v/>
      </c>
      <c r="B432" s="49" t="e">
        <f>VLOOKUP(A432,Variables!$A:$D,2,FALSE)</f>
        <v>#N/A</v>
      </c>
      <c r="C432" s="59" t="e">
        <f>VLOOKUP(A432,Variables!$A:$D,4,FALSE)</f>
        <v>#N/A</v>
      </c>
      <c r="D432" s="15">
        <f>'Values-Valeurs'!B429</f>
        <v>0</v>
      </c>
      <c r="E432" s="15">
        <f>'Values-Valeurs'!C429</f>
        <v>0</v>
      </c>
      <c r="F432" s="15">
        <f>'Values-Valeurs'!D429</f>
        <v>0</v>
      </c>
      <c r="G432" s="15">
        <f>'Values-Valeurs'!E429</f>
        <v>0</v>
      </c>
      <c r="H432" s="12">
        <f t="shared" si="48"/>
        <v>0</v>
      </c>
      <c r="I432" s="12">
        <f t="shared" si="49"/>
        <v>0</v>
      </c>
      <c r="J432" s="13" t="e">
        <f t="shared" si="50"/>
        <v>#DIV/0!</v>
      </c>
      <c r="K432" s="13" t="e">
        <f t="shared" si="51"/>
        <v>#DIV/0!</v>
      </c>
      <c r="L432" s="14" t="e">
        <f>VLOOKUP(B432,'Tableau 6'!$A$2:$P$377,16,FALSE)</f>
        <v>#N/A</v>
      </c>
      <c r="M432" s="19" t="str">
        <f t="shared" si="52"/>
        <v/>
      </c>
      <c r="N432" s="19" t="str">
        <f t="shared" si="53"/>
        <v/>
      </c>
      <c r="O432" s="20" t="e">
        <f>HLOOKUP($Q$1,'Tableau 6'!$A$2:$P$377,B432,FALSE)</f>
        <v>#REF!</v>
      </c>
      <c r="P432" s="19" t="str">
        <f t="shared" si="54"/>
        <v/>
      </c>
      <c r="Q432" s="19" t="str">
        <f t="shared" si="55"/>
        <v/>
      </c>
    </row>
    <row r="433" spans="1:17" s="50" customFormat="1" ht="14.25" customHeight="1" x14ac:dyDescent="0.35">
      <c r="A433" s="52" t="str">
        <f>IF('Values-Valeurs'!A430="","",'Values-Valeurs'!A430)</f>
        <v/>
      </c>
      <c r="B433" s="49" t="e">
        <f>VLOOKUP(A433,Variables!$A:$D,2,FALSE)</f>
        <v>#N/A</v>
      </c>
      <c r="C433" s="59" t="e">
        <f>VLOOKUP(A433,Variables!$A:$D,4,FALSE)</f>
        <v>#N/A</v>
      </c>
      <c r="D433" s="15">
        <f>'Values-Valeurs'!B430</f>
        <v>0</v>
      </c>
      <c r="E433" s="15">
        <f>'Values-Valeurs'!C430</f>
        <v>0</v>
      </c>
      <c r="F433" s="15">
        <f>'Values-Valeurs'!D430</f>
        <v>0</v>
      </c>
      <c r="G433" s="15">
        <f>'Values-Valeurs'!E430</f>
        <v>0</v>
      </c>
      <c r="H433" s="12">
        <f t="shared" si="48"/>
        <v>0</v>
      </c>
      <c r="I433" s="12">
        <f t="shared" si="49"/>
        <v>0</v>
      </c>
      <c r="J433" s="13" t="e">
        <f t="shared" si="50"/>
        <v>#DIV/0!</v>
      </c>
      <c r="K433" s="13" t="e">
        <f t="shared" si="51"/>
        <v>#DIV/0!</v>
      </c>
      <c r="L433" s="14" t="e">
        <f>VLOOKUP(B433,'Tableau 6'!$A$2:$P$377,16,FALSE)</f>
        <v>#N/A</v>
      </c>
      <c r="M433" s="19" t="str">
        <f t="shared" si="52"/>
        <v/>
      </c>
      <c r="N433" s="19" t="str">
        <f t="shared" si="53"/>
        <v/>
      </c>
      <c r="O433" s="20" t="e">
        <f>HLOOKUP($Q$1,'Tableau 6'!$A$2:$P$377,B433,FALSE)</f>
        <v>#REF!</v>
      </c>
      <c r="P433" s="19" t="str">
        <f t="shared" si="54"/>
        <v/>
      </c>
      <c r="Q433" s="19" t="str">
        <f t="shared" si="55"/>
        <v/>
      </c>
    </row>
    <row r="434" spans="1:17" s="50" customFormat="1" ht="14.25" customHeight="1" x14ac:dyDescent="0.35">
      <c r="A434" s="52" t="str">
        <f>IF('Values-Valeurs'!A431="","",'Values-Valeurs'!A431)</f>
        <v/>
      </c>
      <c r="B434" s="49" t="e">
        <f>VLOOKUP(A434,Variables!$A:$D,2,FALSE)</f>
        <v>#N/A</v>
      </c>
      <c r="C434" s="59" t="e">
        <f>VLOOKUP(A434,Variables!$A:$D,4,FALSE)</f>
        <v>#N/A</v>
      </c>
      <c r="D434" s="15">
        <f>'Values-Valeurs'!B431</f>
        <v>0</v>
      </c>
      <c r="E434" s="15">
        <f>'Values-Valeurs'!C431</f>
        <v>0</v>
      </c>
      <c r="F434" s="15">
        <f>'Values-Valeurs'!D431</f>
        <v>0</v>
      </c>
      <c r="G434" s="15">
        <f>'Values-Valeurs'!E431</f>
        <v>0</v>
      </c>
      <c r="H434" s="12">
        <f t="shared" si="48"/>
        <v>0</v>
      </c>
      <c r="I434" s="12">
        <f t="shared" si="49"/>
        <v>0</v>
      </c>
      <c r="J434" s="13" t="e">
        <f t="shared" si="50"/>
        <v>#DIV/0!</v>
      </c>
      <c r="K434" s="13" t="e">
        <f t="shared" si="51"/>
        <v>#DIV/0!</v>
      </c>
      <c r="L434" s="14" t="e">
        <f>VLOOKUP(B434,'Tableau 6'!$A$2:$P$377,16,FALSE)</f>
        <v>#N/A</v>
      </c>
      <c r="M434" s="19" t="str">
        <f t="shared" si="52"/>
        <v/>
      </c>
      <c r="N434" s="19" t="str">
        <f t="shared" si="53"/>
        <v/>
      </c>
      <c r="O434" s="20" t="e">
        <f>HLOOKUP($Q$1,'Tableau 6'!$A$2:$P$377,B434,FALSE)</f>
        <v>#REF!</v>
      </c>
      <c r="P434" s="19" t="str">
        <f t="shared" si="54"/>
        <v/>
      </c>
      <c r="Q434" s="19" t="str">
        <f t="shared" si="55"/>
        <v/>
      </c>
    </row>
    <row r="435" spans="1:17" s="50" customFormat="1" ht="14.25" customHeight="1" x14ac:dyDescent="0.35">
      <c r="A435" s="52" t="str">
        <f>IF('Values-Valeurs'!A432="","",'Values-Valeurs'!A432)</f>
        <v/>
      </c>
      <c r="B435" s="49" t="e">
        <f>VLOOKUP(A435,Variables!$A:$D,2,FALSE)</f>
        <v>#N/A</v>
      </c>
      <c r="C435" s="59" t="e">
        <f>VLOOKUP(A435,Variables!$A:$D,4,FALSE)</f>
        <v>#N/A</v>
      </c>
      <c r="D435" s="15">
        <f>'Values-Valeurs'!B432</f>
        <v>0</v>
      </c>
      <c r="E435" s="15">
        <f>'Values-Valeurs'!C432</f>
        <v>0</v>
      </c>
      <c r="F435" s="15">
        <f>'Values-Valeurs'!D432</f>
        <v>0</v>
      </c>
      <c r="G435" s="15">
        <f>'Values-Valeurs'!E432</f>
        <v>0</v>
      </c>
      <c r="H435" s="12">
        <f t="shared" si="48"/>
        <v>0</v>
      </c>
      <c r="I435" s="12">
        <f t="shared" si="49"/>
        <v>0</v>
      </c>
      <c r="J435" s="13" t="e">
        <f t="shared" si="50"/>
        <v>#DIV/0!</v>
      </c>
      <c r="K435" s="13" t="e">
        <f t="shared" si="51"/>
        <v>#DIV/0!</v>
      </c>
      <c r="L435" s="14" t="e">
        <f>VLOOKUP(B435,'Tableau 6'!$A$2:$P$377,16,FALSE)</f>
        <v>#N/A</v>
      </c>
      <c r="M435" s="19" t="str">
        <f t="shared" si="52"/>
        <v/>
      </c>
      <c r="N435" s="19" t="str">
        <f t="shared" si="53"/>
        <v/>
      </c>
      <c r="O435" s="20" t="e">
        <f>HLOOKUP($Q$1,'Tableau 6'!$A$2:$P$377,B435,FALSE)</f>
        <v>#REF!</v>
      </c>
      <c r="P435" s="19" t="str">
        <f t="shared" si="54"/>
        <v/>
      </c>
      <c r="Q435" s="19" t="str">
        <f t="shared" si="55"/>
        <v/>
      </c>
    </row>
    <row r="436" spans="1:17" s="50" customFormat="1" ht="14.25" customHeight="1" x14ac:dyDescent="0.35">
      <c r="A436" s="52" t="str">
        <f>IF('Values-Valeurs'!A433="","",'Values-Valeurs'!A433)</f>
        <v/>
      </c>
      <c r="B436" s="49" t="e">
        <f>VLOOKUP(A436,Variables!$A:$D,2,FALSE)</f>
        <v>#N/A</v>
      </c>
      <c r="C436" s="59" t="e">
        <f>VLOOKUP(A436,Variables!$A:$D,4,FALSE)</f>
        <v>#N/A</v>
      </c>
      <c r="D436" s="15">
        <f>'Values-Valeurs'!B433</f>
        <v>0</v>
      </c>
      <c r="E436" s="15">
        <f>'Values-Valeurs'!C433</f>
        <v>0</v>
      </c>
      <c r="F436" s="15">
        <f>'Values-Valeurs'!D433</f>
        <v>0</v>
      </c>
      <c r="G436" s="15">
        <f>'Values-Valeurs'!E433</f>
        <v>0</v>
      </c>
      <c r="H436" s="12">
        <f t="shared" si="48"/>
        <v>0</v>
      </c>
      <c r="I436" s="12">
        <f t="shared" si="49"/>
        <v>0</v>
      </c>
      <c r="J436" s="13" t="e">
        <f t="shared" si="50"/>
        <v>#DIV/0!</v>
      </c>
      <c r="K436" s="13" t="e">
        <f t="shared" si="51"/>
        <v>#DIV/0!</v>
      </c>
      <c r="L436" s="14" t="e">
        <f>VLOOKUP(B436,'Tableau 6'!$A$2:$P$377,16,FALSE)</f>
        <v>#N/A</v>
      </c>
      <c r="M436" s="19" t="str">
        <f t="shared" si="52"/>
        <v/>
      </c>
      <c r="N436" s="19" t="str">
        <f t="shared" si="53"/>
        <v/>
      </c>
      <c r="O436" s="20" t="e">
        <f>HLOOKUP($Q$1,'Tableau 6'!$A$2:$P$377,B436,FALSE)</f>
        <v>#REF!</v>
      </c>
      <c r="P436" s="19" t="str">
        <f t="shared" si="54"/>
        <v/>
      </c>
      <c r="Q436" s="19" t="str">
        <f t="shared" si="55"/>
        <v/>
      </c>
    </row>
  </sheetData>
  <sheetProtection formatCells="0" formatColumns="0" formatRows="0" deleteColumns="0" deleteRows="0" sort="0"/>
  <protectedRanges>
    <protectedRange sqref="Q1" name="Range2_3"/>
  </protectedRanges>
  <mergeCells count="10">
    <mergeCell ref="O1:P1"/>
    <mergeCell ref="A3:A4"/>
    <mergeCell ref="B3:B4"/>
    <mergeCell ref="C3:C4"/>
    <mergeCell ref="D3:G3"/>
    <mergeCell ref="H3:I3"/>
    <mergeCell ref="J3:K3"/>
    <mergeCell ref="L3:L4"/>
    <mergeCell ref="M3:N3"/>
    <mergeCell ref="P3:Q3"/>
  </mergeCells>
  <conditionalFormatting sqref="M5:M436">
    <cfRule type="containsBlanks" priority="6" stopIfTrue="1">
      <formula>LEN(TRIM(M5))=0</formula>
    </cfRule>
    <cfRule type="containsText" dxfId="15" priority="7" stopIfTrue="1" operator="containsText" text="no data">
      <formula>NOT(ISERROR(SEARCH("no data",M5)))</formula>
    </cfRule>
    <cfRule type="cellIs" dxfId="14" priority="8" operator="lessThan">
      <formula>0.05</formula>
    </cfRule>
  </conditionalFormatting>
  <conditionalFormatting sqref="M5:N436">
    <cfRule type="cellIs" dxfId="13" priority="5" operator="equal">
      <formula>"Alert"</formula>
    </cfRule>
  </conditionalFormatting>
  <conditionalFormatting sqref="N1:N4 Q1:Q4">
    <cfRule type="cellIs" dxfId="12" priority="9" operator="equal">
      <formula>"Alerte"</formula>
    </cfRule>
    <cfRule type="cellIs" dxfId="11" priority="10" operator="equal">
      <formula>"protecteur"</formula>
    </cfRule>
  </conditionalFormatting>
  <conditionalFormatting sqref="N4">
    <cfRule type="containsErrors" dxfId="10" priority="12" stopIfTrue="1">
      <formula>ISERROR(N4)</formula>
    </cfRule>
  </conditionalFormatting>
  <conditionalFormatting sqref="N5:N436">
    <cfRule type="containsBlanks" priority="26" stopIfTrue="1">
      <formula>LEN(TRIM(N5))=0</formula>
    </cfRule>
    <cfRule type="containsText" dxfId="9" priority="27" stopIfTrue="1" operator="containsText" text="no data">
      <formula>NOT(ISERROR(SEARCH("no data",N5)))</formula>
    </cfRule>
    <cfRule type="cellIs" dxfId="8" priority="28" operator="lessThan">
      <formula>0.05</formula>
    </cfRule>
  </conditionalFormatting>
  <conditionalFormatting sqref="N5:N1048576 Q5:Q1048576">
    <cfRule type="cellIs" dxfId="7" priority="20" operator="equal">
      <formula>"protective"</formula>
    </cfRule>
  </conditionalFormatting>
  <conditionalFormatting sqref="P5:P436">
    <cfRule type="containsBlanks" priority="2" stopIfTrue="1">
      <formula>LEN(TRIM(P5))=0</formula>
    </cfRule>
    <cfRule type="containsText" dxfId="6" priority="3" stopIfTrue="1" operator="containsText" text="no data">
      <formula>NOT(ISERROR(SEARCH("no data",P5)))</formula>
    </cfRule>
    <cfRule type="cellIs" dxfId="5" priority="4" operator="lessThan">
      <formula>0.05</formula>
    </cfRule>
  </conditionalFormatting>
  <conditionalFormatting sqref="P5:Q436">
    <cfRule type="cellIs" dxfId="4" priority="1" operator="equal">
      <formula>"Alert"</formula>
    </cfRule>
  </conditionalFormatting>
  <conditionalFormatting sqref="Q1">
    <cfRule type="containsErrors" dxfId="3" priority="15" stopIfTrue="1">
      <formula>ISERROR(Q1)</formula>
    </cfRule>
  </conditionalFormatting>
  <conditionalFormatting sqref="Q4">
    <cfRule type="containsErrors" dxfId="2" priority="11" stopIfTrue="1">
      <formula>ISERROR(Q4)</formula>
    </cfRule>
  </conditionalFormatting>
  <conditionalFormatting sqref="Q5:Q436">
    <cfRule type="containsBlanks" priority="22" stopIfTrue="1">
      <formula>LEN(TRIM(Q5))=0</formula>
    </cfRule>
    <cfRule type="containsText" dxfId="1" priority="23" stopIfTrue="1" operator="containsText" text="no data">
      <formula>NOT(ISERROR(SEARCH("no data",Q5)))</formula>
    </cfRule>
    <cfRule type="cellIs" dxfId="0" priority="24" operator="lessThan">
      <formula>0.05</formula>
    </cfRule>
  </conditionalFormatting>
  <dataValidations count="1">
    <dataValidation type="list" allowBlank="1" showInputMessage="1" error="Must select from P/T list" prompt="Sélectionnez votre P-T" sqref="Q1" xr:uid="{00000000-0002-0000-0600-000000000000}">
      <formula1>Liste</formula1>
    </dataValidation>
  </dataValidations>
  <pageMargins left="0.7" right="0.7" top="0.75" bottom="0.75" header="0.3" footer="0.3"/>
  <headerFooter>
    <oddHeader>&amp;R&amp;"Calibri"&amp;12&amp;K000000 Unclassified / Non classifié&amp;1#_x000D_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2349-D23F-46A6-A1FF-8E051C865F83}">
  <dimension ref="A1:R385"/>
  <sheetViews>
    <sheetView showGridLines="0" zoomScale="160" zoomScaleNormal="160" workbookViewId="0">
      <pane ySplit="2" topLeftCell="A3" activePane="bottomLeft" state="frozen"/>
      <selection pane="bottomLeft" activeCell="A53" sqref="A53"/>
    </sheetView>
  </sheetViews>
  <sheetFormatPr defaultColWidth="8.81640625" defaultRowHeight="12.65" customHeight="1" x14ac:dyDescent="0.35"/>
  <cols>
    <col min="1" max="1" width="5" style="62" customWidth="1"/>
    <col min="2" max="2" width="33.453125" style="64" customWidth="1"/>
    <col min="3" max="15" width="6.54296875" style="65" customWidth="1"/>
    <col min="16" max="16" width="6.54296875" style="92" customWidth="1"/>
    <col min="18" max="16384" width="8.81640625" style="64"/>
  </cols>
  <sheetData>
    <row r="1" spans="1:18" ht="12.65" customHeight="1" x14ac:dyDescent="0.35">
      <c r="B1" s="275" t="s">
        <v>1056</v>
      </c>
      <c r="C1" s="276"/>
      <c r="D1" s="276"/>
      <c r="E1" s="276"/>
      <c r="F1" s="276"/>
      <c r="G1" s="276"/>
      <c r="H1" s="276"/>
      <c r="I1" s="276"/>
      <c r="J1" s="276"/>
      <c r="K1" s="276"/>
      <c r="L1" s="276"/>
      <c r="M1" s="276"/>
      <c r="N1" s="276"/>
      <c r="O1" s="276"/>
      <c r="P1" s="277"/>
    </row>
    <row r="2" spans="1:18" ht="12.65" customHeight="1" x14ac:dyDescent="0.35">
      <c r="A2" s="62">
        <v>1</v>
      </c>
      <c r="B2" s="73" t="s">
        <v>59</v>
      </c>
      <c r="C2" s="202" t="s">
        <v>1057</v>
      </c>
      <c r="D2" s="202" t="s">
        <v>1058</v>
      </c>
      <c r="E2" s="202" t="s">
        <v>1054</v>
      </c>
      <c r="F2" s="202" t="s">
        <v>1059</v>
      </c>
      <c r="G2" s="202" t="s">
        <v>1060</v>
      </c>
      <c r="H2" s="202" t="s">
        <v>1061</v>
      </c>
      <c r="I2" s="202" t="s">
        <v>1062</v>
      </c>
      <c r="J2" s="202" t="s">
        <v>1063</v>
      </c>
      <c r="K2" s="202" t="s">
        <v>1064</v>
      </c>
      <c r="L2" s="202" t="s">
        <v>1065</v>
      </c>
      <c r="M2" s="202" t="s">
        <v>1066</v>
      </c>
      <c r="N2" s="202" t="s">
        <v>1067</v>
      </c>
      <c r="O2" s="202" t="s">
        <v>1068</v>
      </c>
      <c r="P2" s="203" t="s">
        <v>15</v>
      </c>
    </row>
    <row r="3" spans="1:18" ht="12.65" customHeight="1" x14ac:dyDescent="0.35">
      <c r="A3" s="62">
        <v>2</v>
      </c>
      <c r="B3" s="278" t="s">
        <v>61</v>
      </c>
      <c r="C3" s="279"/>
      <c r="D3" s="279"/>
      <c r="E3" s="279"/>
      <c r="F3" s="279"/>
      <c r="G3" s="279"/>
      <c r="H3" s="279"/>
      <c r="I3" s="279"/>
      <c r="J3" s="279"/>
      <c r="K3" s="279"/>
      <c r="L3" s="279"/>
      <c r="M3" s="279"/>
      <c r="N3" s="279"/>
      <c r="O3" s="279"/>
      <c r="P3" s="280"/>
      <c r="R3" s="63"/>
    </row>
    <row r="4" spans="1:18" ht="12.65" customHeight="1" x14ac:dyDescent="0.35">
      <c r="A4" s="62">
        <v>3</v>
      </c>
      <c r="B4" s="73" t="s">
        <v>64</v>
      </c>
      <c r="C4" s="69">
        <v>76.718644309529452</v>
      </c>
      <c r="D4" s="69">
        <v>74.925781132297089</v>
      </c>
      <c r="E4" s="69">
        <v>67.937711130775142</v>
      </c>
      <c r="F4" s="69">
        <v>69.639876055200872</v>
      </c>
      <c r="G4" s="69">
        <v>77.103151755751725</v>
      </c>
      <c r="H4" s="69">
        <v>78.942079437125912</v>
      </c>
      <c r="I4" s="69">
        <v>70.920498808620934</v>
      </c>
      <c r="J4" s="69">
        <v>70.271379588317956</v>
      </c>
      <c r="K4" s="69">
        <v>62.525529818003378</v>
      </c>
      <c r="L4" s="69">
        <v>68.117445088236764</v>
      </c>
      <c r="M4" s="69">
        <v>80.531328405770978</v>
      </c>
      <c r="N4" s="69">
        <v>73.905495522164188</v>
      </c>
      <c r="O4" s="69">
        <v>47.606335540467455</v>
      </c>
      <c r="P4" s="130">
        <v>76.145604157133988</v>
      </c>
      <c r="R4" s="63"/>
    </row>
    <row r="5" spans="1:18" ht="12.65" customHeight="1" x14ac:dyDescent="0.35">
      <c r="A5" s="62">
        <v>4</v>
      </c>
      <c r="B5" s="70" t="s">
        <v>1235</v>
      </c>
      <c r="C5" s="67">
        <v>48.846099470679718</v>
      </c>
      <c r="D5" s="67">
        <v>44.753211684934904</v>
      </c>
      <c r="E5" s="67">
        <v>35.242519793982247</v>
      </c>
      <c r="F5" s="67">
        <v>35.942748925925805</v>
      </c>
      <c r="G5" s="67">
        <v>44.740915065850658</v>
      </c>
      <c r="H5" s="67">
        <v>53.389753392750393</v>
      </c>
      <c r="I5" s="67">
        <v>34.734124543069846</v>
      </c>
      <c r="J5" s="67">
        <v>35.711369229754176</v>
      </c>
      <c r="K5" s="67">
        <v>31.259927478365292</v>
      </c>
      <c r="L5" s="67">
        <v>34.4516731618398</v>
      </c>
      <c r="M5" s="67">
        <v>56.75978709908339</v>
      </c>
      <c r="N5" s="67">
        <v>42.97455328612741</v>
      </c>
      <c r="O5" s="67">
        <v>30.823623165923799</v>
      </c>
      <c r="P5" s="130">
        <v>46.068210070176605</v>
      </c>
      <c r="R5" s="63"/>
    </row>
    <row r="6" spans="1:18" ht="20.149999999999999" customHeight="1" x14ac:dyDescent="0.35">
      <c r="A6" s="62">
        <v>5</v>
      </c>
      <c r="B6" s="68" t="s">
        <v>1236</v>
      </c>
      <c r="C6" s="215">
        <v>22</v>
      </c>
      <c r="D6" s="204">
        <v>24.6</v>
      </c>
      <c r="E6" s="204">
        <v>19.600000000000001</v>
      </c>
      <c r="F6" s="204">
        <v>15.3</v>
      </c>
      <c r="G6" s="204">
        <v>22.4</v>
      </c>
      <c r="H6" s="204">
        <v>15.7</v>
      </c>
      <c r="I6" s="204">
        <v>16.8</v>
      </c>
      <c r="J6" s="215">
        <v>22</v>
      </c>
      <c r="K6" s="204">
        <v>17.600000000000001</v>
      </c>
      <c r="L6" s="204">
        <v>16.399999999999999</v>
      </c>
      <c r="M6" s="204">
        <v>13.6</v>
      </c>
      <c r="N6" s="204">
        <v>8.6</v>
      </c>
      <c r="O6" s="204">
        <v>9.3000000000000007</v>
      </c>
      <c r="P6" s="205">
        <v>20.399999999999999</v>
      </c>
      <c r="R6" s="63"/>
    </row>
    <row r="7" spans="1:18" ht="12.65" customHeight="1" x14ac:dyDescent="0.35">
      <c r="A7" s="62">
        <v>6</v>
      </c>
      <c r="B7" s="70" t="s">
        <v>1304</v>
      </c>
      <c r="C7" s="67">
        <v>30.6</v>
      </c>
      <c r="D7" s="67">
        <v>30.3</v>
      </c>
      <c r="E7" s="67">
        <v>25.8</v>
      </c>
      <c r="F7" s="67">
        <v>24.1</v>
      </c>
      <c r="G7" s="67">
        <v>24.9</v>
      </c>
      <c r="H7" s="67">
        <v>23.8</v>
      </c>
      <c r="I7" s="67">
        <v>13.5</v>
      </c>
      <c r="J7" s="67">
        <v>27.5</v>
      </c>
      <c r="K7" s="67">
        <v>18.2</v>
      </c>
      <c r="L7" s="67">
        <v>18.3</v>
      </c>
      <c r="M7" s="67">
        <v>28.8</v>
      </c>
      <c r="N7" s="67">
        <v>21.1</v>
      </c>
      <c r="O7" s="67">
        <v>18.899999999999999</v>
      </c>
      <c r="P7" s="130">
        <v>25.7</v>
      </c>
      <c r="R7" s="63"/>
    </row>
    <row r="8" spans="1:18" ht="12.65" customHeight="1" x14ac:dyDescent="0.35">
      <c r="A8" s="62">
        <v>7</v>
      </c>
      <c r="B8" s="68" t="s">
        <v>1305</v>
      </c>
      <c r="C8" s="69">
        <v>42.8</v>
      </c>
      <c r="D8" s="69">
        <v>35.799999999999997</v>
      </c>
      <c r="E8" s="69">
        <v>27.1</v>
      </c>
      <c r="F8" s="69">
        <v>29.4</v>
      </c>
      <c r="G8" s="69">
        <v>33.700000000000003</v>
      </c>
      <c r="H8" s="69">
        <v>49.7</v>
      </c>
      <c r="I8" s="69">
        <v>35.299999999999997</v>
      </c>
      <c r="J8" s="69">
        <v>34.799999999999997</v>
      </c>
      <c r="K8" s="69">
        <v>35.799999999999997</v>
      </c>
      <c r="L8" s="69">
        <v>20.8</v>
      </c>
      <c r="M8" s="69">
        <v>26.1</v>
      </c>
      <c r="N8" s="69">
        <v>17.899999999999999</v>
      </c>
      <c r="O8" s="69">
        <v>13.5</v>
      </c>
      <c r="P8" s="130">
        <v>38.299999999999997</v>
      </c>
      <c r="R8" s="63"/>
    </row>
    <row r="9" spans="1:18" ht="12.65" customHeight="1" x14ac:dyDescent="0.35">
      <c r="A9" s="62">
        <v>8</v>
      </c>
      <c r="B9" s="70" t="s">
        <v>1306</v>
      </c>
      <c r="C9" s="67">
        <v>12.2</v>
      </c>
      <c r="D9" s="67">
        <v>14.1</v>
      </c>
      <c r="E9" s="67">
        <v>11.9</v>
      </c>
      <c r="F9" s="67">
        <v>16.8</v>
      </c>
      <c r="G9" s="67">
        <v>15</v>
      </c>
      <c r="H9" s="67">
        <v>6.7</v>
      </c>
      <c r="I9" s="67">
        <v>10.199999999999999</v>
      </c>
      <c r="J9" s="67">
        <v>11.6</v>
      </c>
      <c r="K9" s="67">
        <v>6.8</v>
      </c>
      <c r="L9" s="67">
        <v>9.4</v>
      </c>
      <c r="M9" s="67">
        <v>9.9</v>
      </c>
      <c r="N9" s="67">
        <v>8.6</v>
      </c>
      <c r="O9" s="67">
        <v>5.9</v>
      </c>
      <c r="P9" s="130">
        <v>12.2</v>
      </c>
      <c r="R9" s="63"/>
    </row>
    <row r="10" spans="1:18" ht="12.65" customHeight="1" x14ac:dyDescent="0.35">
      <c r="A10" s="62">
        <v>9</v>
      </c>
      <c r="B10" s="78" t="s">
        <v>79</v>
      </c>
      <c r="C10" s="69">
        <v>84.059795175310597</v>
      </c>
      <c r="D10" s="69">
        <v>83.070315148240951</v>
      </c>
      <c r="E10" s="69">
        <v>76.805969236050203</v>
      </c>
      <c r="F10" s="69">
        <v>76.918104647791552</v>
      </c>
      <c r="G10" s="69">
        <v>84.922758058876497</v>
      </c>
      <c r="H10" s="69">
        <v>83.216463453667828</v>
      </c>
      <c r="I10" s="69">
        <v>77.315121983003039</v>
      </c>
      <c r="J10" s="69">
        <v>78.273372777316524</v>
      </c>
      <c r="K10" s="69">
        <v>81.876653532963459</v>
      </c>
      <c r="L10" s="69">
        <v>78.886911864722535</v>
      </c>
      <c r="M10" s="69">
        <v>88.456930834841714</v>
      </c>
      <c r="N10" s="69">
        <v>80.294108870751472</v>
      </c>
      <c r="O10" s="69">
        <v>54.085716339006204</v>
      </c>
      <c r="P10" s="130">
        <v>83.195744635957141</v>
      </c>
      <c r="R10" s="63"/>
    </row>
    <row r="11" spans="1:18" ht="12.65" customHeight="1" x14ac:dyDescent="0.35">
      <c r="A11" s="62">
        <v>10</v>
      </c>
      <c r="B11" s="70" t="s">
        <v>1233</v>
      </c>
      <c r="C11" s="67">
        <v>38.205562162396909</v>
      </c>
      <c r="D11" s="67">
        <v>42.42136235560848</v>
      </c>
      <c r="E11" s="67">
        <v>42.053656606976524</v>
      </c>
      <c r="F11" s="67">
        <v>44.012857093182191</v>
      </c>
      <c r="G11" s="67">
        <v>44.569546492876292</v>
      </c>
      <c r="H11" s="67">
        <v>38.764892242796392</v>
      </c>
      <c r="I11" s="67">
        <v>45.75824338250046</v>
      </c>
      <c r="J11" s="67">
        <v>43.606139084661919</v>
      </c>
      <c r="K11" s="67">
        <v>44.025443077768514</v>
      </c>
      <c r="L11" s="67">
        <v>45.743760365122974</v>
      </c>
      <c r="M11" s="67">
        <v>42.551541645780297</v>
      </c>
      <c r="N11" s="67">
        <v>42.405314442419957</v>
      </c>
      <c r="O11" s="67">
        <v>19.24916515176719</v>
      </c>
      <c r="P11" s="130">
        <v>41.997085826356219</v>
      </c>
      <c r="R11" s="63"/>
    </row>
    <row r="12" spans="1:18" ht="12.65" customHeight="1" x14ac:dyDescent="0.35">
      <c r="A12" s="62">
        <v>11</v>
      </c>
      <c r="B12" s="68" t="s">
        <v>1234</v>
      </c>
      <c r="C12" s="69">
        <v>57.552277434380713</v>
      </c>
      <c r="D12" s="69">
        <v>58.256688697998626</v>
      </c>
      <c r="E12" s="69">
        <v>52.614341233028505</v>
      </c>
      <c r="F12" s="69">
        <v>50.496742435222053</v>
      </c>
      <c r="G12" s="69">
        <v>60.509917965628134</v>
      </c>
      <c r="H12" s="69">
        <v>54.01055813724264</v>
      </c>
      <c r="I12" s="69">
        <v>44.582753492112126</v>
      </c>
      <c r="J12" s="69">
        <v>47.666049260851793</v>
      </c>
      <c r="K12" s="69">
        <v>50.811404963751471</v>
      </c>
      <c r="L12" s="69">
        <v>51.282142472865274</v>
      </c>
      <c r="M12" s="69">
        <v>60.331118084478753</v>
      </c>
      <c r="N12" s="69">
        <v>43.136595406529445</v>
      </c>
      <c r="O12" s="69">
        <v>35.038632888849733</v>
      </c>
      <c r="P12" s="130">
        <v>56.832963539284151</v>
      </c>
      <c r="R12" s="63"/>
    </row>
    <row r="13" spans="1:18" ht="12.65" customHeight="1" x14ac:dyDescent="0.35">
      <c r="A13" s="62">
        <v>12</v>
      </c>
      <c r="B13" s="70" t="s">
        <v>88</v>
      </c>
      <c r="C13" s="67">
        <v>45.470970081299072</v>
      </c>
      <c r="D13" s="67">
        <v>40.954953619923174</v>
      </c>
      <c r="E13" s="67">
        <v>29.939543308957621</v>
      </c>
      <c r="F13" s="67">
        <v>38.354146803923136</v>
      </c>
      <c r="G13" s="67">
        <v>41.574865826174552</v>
      </c>
      <c r="H13" s="67">
        <v>30.93477883597582</v>
      </c>
      <c r="I13" s="67">
        <v>31.75356070149612</v>
      </c>
      <c r="J13" s="67">
        <v>39.400020116459572</v>
      </c>
      <c r="K13" s="67">
        <v>35.0189677018586</v>
      </c>
      <c r="L13" s="67">
        <v>36.783559341763478</v>
      </c>
      <c r="M13" s="67">
        <v>49.547732447877721</v>
      </c>
      <c r="N13" s="67">
        <v>25.33801240821823</v>
      </c>
      <c r="O13" s="67">
        <v>18.295853722576631</v>
      </c>
      <c r="P13" s="130">
        <v>38.66594899255702</v>
      </c>
      <c r="R13" s="63"/>
    </row>
    <row r="14" spans="1:18" ht="12.65" customHeight="1" x14ac:dyDescent="0.35">
      <c r="A14" s="62">
        <v>13</v>
      </c>
      <c r="B14" s="68" t="s">
        <v>91</v>
      </c>
      <c r="C14" s="69">
        <v>30.878081712414968</v>
      </c>
      <c r="D14" s="69">
        <v>21.833121053081491</v>
      </c>
      <c r="E14" s="69">
        <v>14.995062743547919</v>
      </c>
      <c r="F14" s="69">
        <v>15.644255107472121</v>
      </c>
      <c r="G14" s="69">
        <v>24.624842438513983</v>
      </c>
      <c r="H14" s="69">
        <v>20.477767076870386</v>
      </c>
      <c r="I14" s="69">
        <v>18.066440575963373</v>
      </c>
      <c r="J14" s="69">
        <v>21.844847371508184</v>
      </c>
      <c r="K14" s="69">
        <v>24.951699071709506</v>
      </c>
      <c r="L14" s="69">
        <v>14.970818997842509</v>
      </c>
      <c r="M14" s="69">
        <v>28.56322826559559</v>
      </c>
      <c r="N14" s="69">
        <v>19.740016472027424</v>
      </c>
      <c r="O14" s="69">
        <v>3.6717622026144601</v>
      </c>
      <c r="P14" s="130">
        <v>23.165523280343848</v>
      </c>
      <c r="R14" s="63"/>
    </row>
    <row r="15" spans="1:18" ht="12.65" customHeight="1" x14ac:dyDescent="0.35">
      <c r="A15" s="62">
        <v>14</v>
      </c>
      <c r="B15" s="70" t="s">
        <v>94</v>
      </c>
      <c r="C15" s="67">
        <v>23.866646754921845</v>
      </c>
      <c r="D15" s="67">
        <v>19.060700031434109</v>
      </c>
      <c r="E15" s="67">
        <v>12.565298281691858</v>
      </c>
      <c r="F15" s="67">
        <v>12.6397406142259</v>
      </c>
      <c r="G15" s="67">
        <v>19.786061971336387</v>
      </c>
      <c r="H15" s="67">
        <v>14.408624849467024</v>
      </c>
      <c r="I15" s="67">
        <v>9.8895878126956838</v>
      </c>
      <c r="J15" s="67">
        <v>15.405145393777673</v>
      </c>
      <c r="K15" s="67">
        <v>11.728203223187348</v>
      </c>
      <c r="L15" s="67">
        <v>14.990865090027297</v>
      </c>
      <c r="M15" s="67">
        <v>26.219691847715215</v>
      </c>
      <c r="N15" s="67">
        <v>21.960071735864709</v>
      </c>
      <c r="O15" s="67">
        <v>19.774434123153842</v>
      </c>
      <c r="P15" s="130">
        <v>18.077954166523913</v>
      </c>
      <c r="R15" s="63"/>
    </row>
    <row r="16" spans="1:18" ht="12.65" customHeight="1" x14ac:dyDescent="0.35">
      <c r="A16" s="62">
        <v>15</v>
      </c>
      <c r="B16" s="68" t="s">
        <v>97</v>
      </c>
      <c r="C16" s="69">
        <v>23.17335254338127</v>
      </c>
      <c r="D16" s="69">
        <v>14.634639844392355</v>
      </c>
      <c r="E16" s="69">
        <v>5.9785530568434799</v>
      </c>
      <c r="F16" s="69">
        <v>8.5469305255156254</v>
      </c>
      <c r="G16" s="69">
        <v>18.290912709891977</v>
      </c>
      <c r="H16" s="69">
        <v>16.073634514621684</v>
      </c>
      <c r="I16" s="69">
        <v>8.6971579859372881</v>
      </c>
      <c r="J16" s="69">
        <v>10.699861334177747</v>
      </c>
      <c r="K16" s="69">
        <v>14.15901230677945</v>
      </c>
      <c r="L16" s="69">
        <v>11.589588187609424</v>
      </c>
      <c r="M16" s="69">
        <v>24.17247516301201</v>
      </c>
      <c r="N16" s="69">
        <v>14.856477890501241</v>
      </c>
      <c r="O16" s="69">
        <v>3.1354860789655934</v>
      </c>
      <c r="P16" s="130">
        <v>16.712419821003092</v>
      </c>
      <c r="R16" s="63"/>
    </row>
    <row r="17" spans="1:18" ht="12.65" customHeight="1" x14ac:dyDescent="0.35">
      <c r="A17" s="62">
        <v>16</v>
      </c>
      <c r="B17" s="70" t="s">
        <v>100</v>
      </c>
      <c r="C17" s="67">
        <v>16.975829098219293</v>
      </c>
      <c r="D17" s="67">
        <v>15.778732872823387</v>
      </c>
      <c r="E17" s="67">
        <v>8.1056491410127656</v>
      </c>
      <c r="F17" s="67">
        <v>9.6564661571631696</v>
      </c>
      <c r="G17" s="67">
        <v>16.578034866281882</v>
      </c>
      <c r="H17" s="67">
        <v>16.400773079455416</v>
      </c>
      <c r="I17" s="67">
        <v>12.432132830935874</v>
      </c>
      <c r="J17" s="67">
        <v>10.235914122373401</v>
      </c>
      <c r="K17" s="67">
        <v>9.8888508955050547</v>
      </c>
      <c r="L17" s="67">
        <v>12.818952575991901</v>
      </c>
      <c r="M17" s="67">
        <v>26.236525133155482</v>
      </c>
      <c r="N17" s="67">
        <v>16.826121972637857</v>
      </c>
      <c r="O17" s="67">
        <v>2.0638299663700401</v>
      </c>
      <c r="P17" s="130">
        <v>15.596318867490314</v>
      </c>
      <c r="R17" s="63"/>
    </row>
    <row r="18" spans="1:18" ht="24.65" customHeight="1" x14ac:dyDescent="0.35">
      <c r="A18" s="62">
        <v>17</v>
      </c>
      <c r="B18" s="133" t="s">
        <v>1237</v>
      </c>
      <c r="C18" s="69">
        <v>28.7</v>
      </c>
      <c r="D18" s="69">
        <v>30.4</v>
      </c>
      <c r="E18" s="69">
        <v>33.200000000000003</v>
      </c>
      <c r="F18" s="69">
        <v>25</v>
      </c>
      <c r="G18" s="69">
        <v>25.9</v>
      </c>
      <c r="H18" s="69">
        <v>15</v>
      </c>
      <c r="I18" s="69">
        <v>20.3</v>
      </c>
      <c r="J18" s="69">
        <v>28.8</v>
      </c>
      <c r="K18" s="69">
        <v>20.8</v>
      </c>
      <c r="L18" s="69">
        <v>25.4</v>
      </c>
      <c r="M18" s="69">
        <v>19.5</v>
      </c>
      <c r="N18" s="69">
        <v>17.399999999999999</v>
      </c>
      <c r="O18" s="69">
        <v>8.9</v>
      </c>
      <c r="P18" s="130">
        <v>24.3</v>
      </c>
      <c r="R18" s="63"/>
    </row>
    <row r="19" spans="1:18" ht="21.65" customHeight="1" x14ac:dyDescent="0.35">
      <c r="A19" s="62">
        <v>18</v>
      </c>
      <c r="B19" s="84" t="s">
        <v>104</v>
      </c>
      <c r="C19" s="86">
        <v>34.409334711349182</v>
      </c>
      <c r="D19" s="86">
        <v>33.811806935655653</v>
      </c>
      <c r="E19" s="86">
        <v>32.592029182658237</v>
      </c>
      <c r="F19" s="86">
        <v>31.138562659907777</v>
      </c>
      <c r="G19" s="86">
        <v>32.428667126202363</v>
      </c>
      <c r="H19" s="86">
        <v>22.408342357747159</v>
      </c>
      <c r="I19" s="86">
        <v>30.030907607156447</v>
      </c>
      <c r="J19" s="86">
        <v>26.661699929121358</v>
      </c>
      <c r="K19" s="86">
        <v>21.612876212526992</v>
      </c>
      <c r="L19" s="86">
        <v>24.931502079654194</v>
      </c>
      <c r="M19" s="86">
        <v>35.175428383979465</v>
      </c>
      <c r="N19" s="86">
        <v>33.070417949982343</v>
      </c>
      <c r="O19" s="86">
        <v>21.0117694677845</v>
      </c>
      <c r="P19" s="130">
        <v>30.180028604069527</v>
      </c>
      <c r="R19" s="63"/>
    </row>
    <row r="20" spans="1:18" ht="21.65" customHeight="1" x14ac:dyDescent="0.35">
      <c r="A20" s="62">
        <v>19</v>
      </c>
      <c r="B20" s="78" t="s">
        <v>107</v>
      </c>
      <c r="C20" s="69">
        <v>27.991908159423961</v>
      </c>
      <c r="D20" s="69">
        <v>27.942923927645836</v>
      </c>
      <c r="E20" s="69">
        <v>30.665326470883265</v>
      </c>
      <c r="F20" s="69">
        <v>27.443395594724468</v>
      </c>
      <c r="G20" s="69">
        <v>25.058744833495293</v>
      </c>
      <c r="H20" s="69">
        <v>19.344126832145303</v>
      </c>
      <c r="I20" s="69">
        <v>21.650863376919414</v>
      </c>
      <c r="J20" s="69">
        <v>24.794884852608316</v>
      </c>
      <c r="K20" s="69">
        <v>27.954250843417611</v>
      </c>
      <c r="L20" s="69">
        <v>28.488381976771127</v>
      </c>
      <c r="M20" s="69">
        <v>30.136083621509218</v>
      </c>
      <c r="N20" s="69">
        <v>29.554277385622875</v>
      </c>
      <c r="O20" s="69">
        <v>11.466559581478721</v>
      </c>
      <c r="P20" s="130">
        <v>24.721746431923179</v>
      </c>
      <c r="R20" s="63"/>
    </row>
    <row r="21" spans="1:18" ht="23.5" customHeight="1" x14ac:dyDescent="0.35">
      <c r="A21" s="62">
        <v>20</v>
      </c>
      <c r="B21" s="84" t="s">
        <v>110</v>
      </c>
      <c r="C21" s="86">
        <v>17.75423552204272</v>
      </c>
      <c r="D21" s="86">
        <v>18.44765890859183</v>
      </c>
      <c r="E21" s="86">
        <v>17.134221599350063</v>
      </c>
      <c r="F21" s="86">
        <v>19.985575168373508</v>
      </c>
      <c r="G21" s="86">
        <v>19.040973452521033</v>
      </c>
      <c r="H21" s="86">
        <v>16.133429192120001</v>
      </c>
      <c r="I21" s="86">
        <v>18.615426242543158</v>
      </c>
      <c r="J21" s="86">
        <v>18.018504298342933</v>
      </c>
      <c r="K21" s="86">
        <v>20.147401154263939</v>
      </c>
      <c r="L21" s="86">
        <v>21.976128056095362</v>
      </c>
      <c r="M21" s="86">
        <v>18.12799391724386</v>
      </c>
      <c r="N21" s="86">
        <v>20.269195410132561</v>
      </c>
      <c r="O21" s="86">
        <v>7.8311801502895904</v>
      </c>
      <c r="P21" s="130">
        <v>18.10661684046087</v>
      </c>
    </row>
    <row r="22" spans="1:18" ht="12.65" customHeight="1" x14ac:dyDescent="0.35">
      <c r="A22" s="62">
        <v>21</v>
      </c>
      <c r="B22" s="73" t="s">
        <v>113</v>
      </c>
      <c r="C22" s="69">
        <v>41.675105901489992</v>
      </c>
      <c r="D22" s="69">
        <v>40.214139693560249</v>
      </c>
      <c r="E22" s="69">
        <v>36.471853983634027</v>
      </c>
      <c r="F22" s="69">
        <v>34.329518633874819</v>
      </c>
      <c r="G22" s="69">
        <v>37.060049715650209</v>
      </c>
      <c r="H22" s="69">
        <v>37.851920715161327</v>
      </c>
      <c r="I22" s="69">
        <v>36.186444171941282</v>
      </c>
      <c r="J22" s="69">
        <v>32.335660074787107</v>
      </c>
      <c r="K22" s="69">
        <v>35.321377972811085</v>
      </c>
      <c r="L22" s="69">
        <v>37.69748374186112</v>
      </c>
      <c r="M22" s="69">
        <v>39.674535516584712</v>
      </c>
      <c r="N22" s="69">
        <v>31.044375249577776</v>
      </c>
      <c r="O22" s="69">
        <v>15.854959646921142</v>
      </c>
      <c r="P22" s="130">
        <v>37.945976404367272</v>
      </c>
    </row>
    <row r="23" spans="1:18" ht="12.65" customHeight="1" x14ac:dyDescent="0.35">
      <c r="A23" s="62">
        <v>22</v>
      </c>
      <c r="B23" s="66" t="s">
        <v>116</v>
      </c>
      <c r="C23" s="86">
        <v>19.839561790824824</v>
      </c>
      <c r="D23" s="86">
        <v>18.630919378497001</v>
      </c>
      <c r="E23" s="86">
        <v>17.828675848537351</v>
      </c>
      <c r="F23" s="86">
        <v>19.623025778374721</v>
      </c>
      <c r="G23" s="86">
        <v>18.485895900713128</v>
      </c>
      <c r="H23" s="86">
        <v>26.508652157032977</v>
      </c>
      <c r="I23" s="86">
        <v>20.389100452067847</v>
      </c>
      <c r="J23" s="86">
        <v>18.453155571339668</v>
      </c>
      <c r="K23" s="86">
        <v>18.685229090932342</v>
      </c>
      <c r="L23" s="86">
        <v>20.433548704664233</v>
      </c>
      <c r="M23" s="86">
        <v>20.338647055153132</v>
      </c>
      <c r="N23" s="86">
        <v>14.280688736447505</v>
      </c>
      <c r="O23" s="86">
        <v>5.0024401861777905</v>
      </c>
      <c r="P23" s="130">
        <v>20.629029068927395</v>
      </c>
    </row>
    <row r="24" spans="1:18" ht="12.65" customHeight="1" x14ac:dyDescent="0.35">
      <c r="A24" s="62">
        <v>23</v>
      </c>
      <c r="B24" s="78" t="s">
        <v>119</v>
      </c>
      <c r="C24" s="69">
        <v>16.580156366978922</v>
      </c>
      <c r="D24" s="69">
        <v>15.348329255415457</v>
      </c>
      <c r="E24" s="69">
        <v>14.68575339708881</v>
      </c>
      <c r="F24" s="69">
        <v>11.721230140855152</v>
      </c>
      <c r="G24" s="69">
        <v>13.842833289781414</v>
      </c>
      <c r="H24" s="69">
        <v>10.530662341766545</v>
      </c>
      <c r="I24" s="69">
        <v>12.221792312850971</v>
      </c>
      <c r="J24" s="69">
        <v>15.385132069215748</v>
      </c>
      <c r="K24" s="69">
        <v>9.7232630517390142</v>
      </c>
      <c r="L24" s="69">
        <v>11.531637021379176</v>
      </c>
      <c r="M24" s="69">
        <v>14.141919182469753</v>
      </c>
      <c r="N24" s="69">
        <v>9.2415079511995266</v>
      </c>
      <c r="O24" s="69">
        <v>9.6588933847402725</v>
      </c>
      <c r="P24" s="130">
        <v>13.523862801536342</v>
      </c>
    </row>
    <row r="25" spans="1:18" ht="12.65" customHeight="1" x14ac:dyDescent="0.35">
      <c r="A25" s="62">
        <v>24</v>
      </c>
      <c r="B25" s="66" t="s">
        <v>128</v>
      </c>
      <c r="C25" s="86">
        <v>7.2441032799253433</v>
      </c>
      <c r="D25" s="86">
        <v>5.2236547174159105</v>
      </c>
      <c r="E25" s="86">
        <v>3.9492593984198674</v>
      </c>
      <c r="F25" s="86">
        <v>4.2235154434200775</v>
      </c>
      <c r="G25" s="86">
        <v>5.9534075685428451</v>
      </c>
      <c r="H25" s="86">
        <v>5.6848450840199041</v>
      </c>
      <c r="I25" s="86">
        <v>5.7691529291550507</v>
      </c>
      <c r="J25" s="86">
        <v>7.5031300289279494</v>
      </c>
      <c r="K25" s="86">
        <v>3.678563756003153</v>
      </c>
      <c r="L25" s="86">
        <v>5.1445078415796042</v>
      </c>
      <c r="M25" s="86">
        <v>6.5082144680099594</v>
      </c>
      <c r="N25" s="86">
        <v>2.4944716500164112</v>
      </c>
      <c r="O25" s="86">
        <v>3.3445006846650664</v>
      </c>
      <c r="P25" s="130">
        <v>5.8691809177387793</v>
      </c>
    </row>
    <row r="26" spans="1:18" ht="12.65" customHeight="1" x14ac:dyDescent="0.35">
      <c r="A26" s="62">
        <v>25</v>
      </c>
      <c r="B26" s="68" t="s">
        <v>1069</v>
      </c>
      <c r="C26" s="69">
        <v>4.2499819435411093</v>
      </c>
      <c r="D26" s="69">
        <v>3.3800652978905985</v>
      </c>
      <c r="E26" s="69">
        <v>1.2949314535531971</v>
      </c>
      <c r="F26" s="69">
        <v>2.4000425369296319</v>
      </c>
      <c r="G26" s="69">
        <v>2.5717999451831073</v>
      </c>
      <c r="H26" s="69">
        <v>2.734531469591289</v>
      </c>
      <c r="I26" s="69">
        <v>1.9242344445558144</v>
      </c>
      <c r="J26" s="69">
        <v>3.3087788611120281</v>
      </c>
      <c r="K26" s="69">
        <v>0.50034987735519065</v>
      </c>
      <c r="L26" s="69">
        <v>2.1140120402014064</v>
      </c>
      <c r="M26" s="69">
        <v>5.5216414959097957</v>
      </c>
      <c r="N26" s="69">
        <v>2.7034289565610341</v>
      </c>
      <c r="O26" s="69">
        <v>3.6352888387819853</v>
      </c>
      <c r="P26" s="130">
        <v>2.8808475887761067</v>
      </c>
    </row>
    <row r="27" spans="1:18" ht="12.65" customHeight="1" x14ac:dyDescent="0.35">
      <c r="A27" s="62">
        <v>26</v>
      </c>
      <c r="B27" s="66" t="s">
        <v>125</v>
      </c>
      <c r="C27" s="86">
        <v>7.0309566392967593</v>
      </c>
      <c r="D27" s="86">
        <v>7.8546732845649654</v>
      </c>
      <c r="E27" s="86">
        <v>6.7325817958101135</v>
      </c>
      <c r="F27" s="86">
        <v>4.4074819878913196</v>
      </c>
      <c r="G27" s="86">
        <v>5.0973994729536383</v>
      </c>
      <c r="H27" s="86">
        <v>3.3663693447152081</v>
      </c>
      <c r="I27" s="86">
        <v>4.5458594283070184</v>
      </c>
      <c r="J27" s="86">
        <v>6.9758159761274463</v>
      </c>
      <c r="K27" s="86">
        <v>4.4675276534911479</v>
      </c>
      <c r="L27" s="86">
        <v>7.4360272342131228</v>
      </c>
      <c r="M27" s="86">
        <v>4.0895534322889313</v>
      </c>
      <c r="N27" s="86">
        <v>3.7647545157601909</v>
      </c>
      <c r="O27" s="86">
        <v>3.0838018213518712</v>
      </c>
      <c r="P27" s="130">
        <v>5.3709278946235868</v>
      </c>
    </row>
    <row r="28" spans="1:18" ht="12.65" customHeight="1" x14ac:dyDescent="0.35">
      <c r="A28" s="62">
        <v>27</v>
      </c>
      <c r="B28" s="68" t="s">
        <v>131</v>
      </c>
      <c r="C28" s="69">
        <v>3.7487077985405159</v>
      </c>
      <c r="D28" s="69">
        <v>1.6692353627655081</v>
      </c>
      <c r="E28" s="69">
        <v>1.6571974669832112</v>
      </c>
      <c r="F28" s="69">
        <v>2.1444723855782857</v>
      </c>
      <c r="G28" s="69">
        <v>3.1862918056291947</v>
      </c>
      <c r="H28" s="69">
        <v>3.2523358823555308</v>
      </c>
      <c r="I28" s="69">
        <v>2.4867550737529971</v>
      </c>
      <c r="J28" s="69">
        <v>2.6510395561050615</v>
      </c>
      <c r="K28" s="69">
        <v>0.45995127561621502</v>
      </c>
      <c r="L28" s="69">
        <v>2.2177428488722764</v>
      </c>
      <c r="M28" s="69">
        <v>2.3560884775981323</v>
      </c>
      <c r="N28" s="69">
        <v>3.0565966908336688</v>
      </c>
      <c r="O28" s="69">
        <v>0</v>
      </c>
      <c r="P28" s="130">
        <v>2.9599291988686867</v>
      </c>
    </row>
    <row r="29" spans="1:18" ht="12.65" customHeight="1" x14ac:dyDescent="0.35">
      <c r="A29" s="62">
        <v>28</v>
      </c>
      <c r="B29" s="72" t="s">
        <v>134</v>
      </c>
      <c r="C29" s="86">
        <v>74.418118303876327</v>
      </c>
      <c r="D29" s="86">
        <v>72.489982646731889</v>
      </c>
      <c r="E29" s="86">
        <v>72.228128721572091</v>
      </c>
      <c r="F29" s="86">
        <v>66.392828536451646</v>
      </c>
      <c r="G29" s="86">
        <v>70.943485962429918</v>
      </c>
      <c r="H29" s="86">
        <v>77.600447330028885</v>
      </c>
      <c r="I29" s="86">
        <v>64.937949284309667</v>
      </c>
      <c r="J29" s="86">
        <v>62.403228147903832</v>
      </c>
      <c r="K29" s="86">
        <v>57.581563279395922</v>
      </c>
      <c r="L29" s="86">
        <v>32.32384243689966</v>
      </c>
      <c r="M29" s="86">
        <v>74.75368198286877</v>
      </c>
      <c r="N29" s="86">
        <v>67.874917458485569</v>
      </c>
      <c r="O29" s="86">
        <v>64.718519024113235</v>
      </c>
      <c r="P29" s="130">
        <v>72.05064727089497</v>
      </c>
    </row>
    <row r="30" spans="1:18" ht="12.65" customHeight="1" x14ac:dyDescent="0.35">
      <c r="A30" s="62">
        <v>29</v>
      </c>
      <c r="B30" s="73" t="s">
        <v>137</v>
      </c>
      <c r="C30" s="69">
        <v>66.223185434003383</v>
      </c>
      <c r="D30" s="69">
        <v>63.371086836412829</v>
      </c>
      <c r="E30" s="69">
        <v>58.497613661779191</v>
      </c>
      <c r="F30" s="69">
        <v>61.407591494855382</v>
      </c>
      <c r="G30" s="69">
        <v>65.115594934200629</v>
      </c>
      <c r="H30" s="69">
        <v>70.132233702594291</v>
      </c>
      <c r="I30" s="69">
        <v>58.683337363973841</v>
      </c>
      <c r="J30" s="69">
        <v>60.787013465566005</v>
      </c>
      <c r="K30" s="69">
        <v>55.138148488051563</v>
      </c>
      <c r="L30" s="69">
        <v>67.522689225289085</v>
      </c>
      <c r="M30" s="69">
        <v>71.768237252021976</v>
      </c>
      <c r="N30" s="69">
        <v>66.932366812427162</v>
      </c>
      <c r="O30" s="69">
        <v>53.693373051723803</v>
      </c>
      <c r="P30" s="130">
        <v>65.632159280031601</v>
      </c>
    </row>
    <row r="31" spans="1:18" ht="12.65" customHeight="1" x14ac:dyDescent="0.35">
      <c r="A31" s="62">
        <v>30</v>
      </c>
      <c r="B31" s="84" t="s">
        <v>140</v>
      </c>
      <c r="C31" s="86">
        <v>21.890885943376322</v>
      </c>
      <c r="D31" s="86">
        <v>22.175314089251913</v>
      </c>
      <c r="E31" s="86">
        <v>17.240908337956522</v>
      </c>
      <c r="F31" s="86">
        <v>15.115764205340266</v>
      </c>
      <c r="G31" s="86">
        <v>22.726695816479271</v>
      </c>
      <c r="H31" s="86">
        <v>14.652002525216803</v>
      </c>
      <c r="I31" s="86">
        <v>12.809404678209443</v>
      </c>
      <c r="J31" s="86">
        <v>18.443947343212599</v>
      </c>
      <c r="K31" s="86">
        <v>16.459504135749043</v>
      </c>
      <c r="L31" s="86">
        <v>17.525222492064991</v>
      </c>
      <c r="M31" s="86">
        <v>18.637935336097449</v>
      </c>
      <c r="N31" s="86">
        <v>9.2399572764280684</v>
      </c>
      <c r="O31" s="86">
        <v>11.17406943918089</v>
      </c>
      <c r="P31" s="130">
        <v>19.783050434299579</v>
      </c>
    </row>
    <row r="32" spans="1:18" ht="12.65" customHeight="1" x14ac:dyDescent="0.35">
      <c r="A32" s="62">
        <v>31</v>
      </c>
      <c r="B32" s="78" t="s">
        <v>143</v>
      </c>
      <c r="C32" s="69">
        <v>35.200000000000003</v>
      </c>
      <c r="D32" s="69">
        <v>38.200000000000003</v>
      </c>
      <c r="E32" s="69">
        <v>37.6</v>
      </c>
      <c r="F32" s="69">
        <v>34.700000000000003</v>
      </c>
      <c r="G32" s="69">
        <v>27.7</v>
      </c>
      <c r="H32" s="69">
        <v>20.2</v>
      </c>
      <c r="I32" s="69">
        <v>31.7</v>
      </c>
      <c r="J32" s="69">
        <v>28.2</v>
      </c>
      <c r="K32" s="69">
        <v>32.4</v>
      </c>
      <c r="L32" s="69">
        <v>31.6</v>
      </c>
      <c r="M32" s="69">
        <v>36</v>
      </c>
      <c r="N32" s="69">
        <v>39.799999999999997</v>
      </c>
      <c r="O32" s="69">
        <v>23.5</v>
      </c>
      <c r="P32" s="130">
        <v>28.8</v>
      </c>
    </row>
    <row r="33" spans="1:16" ht="12.65" customHeight="1" x14ac:dyDescent="0.35">
      <c r="A33" s="62">
        <v>32</v>
      </c>
      <c r="B33" s="84" t="s">
        <v>146</v>
      </c>
      <c r="C33" s="86">
        <v>16.999674834100155</v>
      </c>
      <c r="D33" s="86">
        <v>16.584028219118178</v>
      </c>
      <c r="E33" s="86">
        <v>18.479153932581234</v>
      </c>
      <c r="F33" s="86">
        <v>18.731174327992697</v>
      </c>
      <c r="G33" s="86">
        <v>13.331364840742138</v>
      </c>
      <c r="H33" s="86">
        <v>11.485315217540414</v>
      </c>
      <c r="I33" s="86">
        <v>12.097420504646824</v>
      </c>
      <c r="J33" s="86">
        <v>12.456833928534284</v>
      </c>
      <c r="K33" s="86">
        <v>11.396692739321468</v>
      </c>
      <c r="L33" s="86">
        <v>10.165290036362833</v>
      </c>
      <c r="M33" s="86">
        <v>20.899054022153233</v>
      </c>
      <c r="N33" s="86">
        <v>26.137516361459706</v>
      </c>
      <c r="O33" s="86">
        <v>6.3575159193081223</v>
      </c>
      <c r="P33" s="130">
        <v>14.049374313846949</v>
      </c>
    </row>
    <row r="34" spans="1:16" ht="12.65" customHeight="1" x14ac:dyDescent="0.35">
      <c r="A34" s="62">
        <v>33</v>
      </c>
      <c r="B34" s="78" t="s">
        <v>149</v>
      </c>
      <c r="C34" s="69">
        <v>29.9</v>
      </c>
      <c r="D34" s="69">
        <v>28.1</v>
      </c>
      <c r="E34" s="69">
        <v>26.9</v>
      </c>
      <c r="F34" s="69">
        <v>23.7</v>
      </c>
      <c r="G34" s="69">
        <v>44.1</v>
      </c>
      <c r="H34" s="69">
        <v>37.299999999999997</v>
      </c>
      <c r="I34" s="69">
        <v>37.9</v>
      </c>
      <c r="J34" s="69">
        <v>32.700000000000003</v>
      </c>
      <c r="K34" s="69">
        <v>28.6</v>
      </c>
      <c r="L34" s="69">
        <v>17.100000000000001</v>
      </c>
      <c r="M34" s="69">
        <v>14.5</v>
      </c>
      <c r="N34" s="69">
        <v>23.4</v>
      </c>
      <c r="O34" s="69">
        <v>18.8</v>
      </c>
      <c r="P34" s="130">
        <v>36.6</v>
      </c>
    </row>
    <row r="35" spans="1:16" ht="12.65" customHeight="1" x14ac:dyDescent="0.35">
      <c r="A35" s="62">
        <v>34</v>
      </c>
      <c r="B35" s="84" t="s">
        <v>152</v>
      </c>
      <c r="C35" s="86">
        <v>82.7</v>
      </c>
      <c r="D35" s="86">
        <v>79.3</v>
      </c>
      <c r="E35" s="86">
        <v>79.7</v>
      </c>
      <c r="F35" s="86">
        <v>82.5</v>
      </c>
      <c r="G35" s="86">
        <v>80</v>
      </c>
      <c r="H35" s="86">
        <v>82.3</v>
      </c>
      <c r="I35" s="86">
        <v>86</v>
      </c>
      <c r="J35" s="86">
        <v>89.2</v>
      </c>
      <c r="K35" s="86">
        <v>89.3</v>
      </c>
      <c r="L35" s="86">
        <v>84.2</v>
      </c>
      <c r="M35" s="86">
        <v>83.8</v>
      </c>
      <c r="N35" s="86">
        <v>75.099999999999994</v>
      </c>
      <c r="O35" s="86">
        <v>72.3</v>
      </c>
      <c r="P35" s="130">
        <v>81.400000000000006</v>
      </c>
    </row>
    <row r="36" spans="1:16" ht="12.65" customHeight="1" x14ac:dyDescent="0.35">
      <c r="A36" s="62">
        <v>35</v>
      </c>
      <c r="B36" s="78" t="s">
        <v>154</v>
      </c>
      <c r="C36" s="69">
        <v>72.400000000000006</v>
      </c>
      <c r="D36" s="69">
        <v>67.599999999999994</v>
      </c>
      <c r="E36" s="69">
        <v>69.2</v>
      </c>
      <c r="F36" s="69">
        <v>68.7</v>
      </c>
      <c r="G36" s="69">
        <v>65.400000000000006</v>
      </c>
      <c r="H36" s="69">
        <v>70.5</v>
      </c>
      <c r="I36" s="69">
        <v>74.3</v>
      </c>
      <c r="J36" s="69">
        <v>80.3</v>
      </c>
      <c r="K36" s="69">
        <v>81.5</v>
      </c>
      <c r="L36" s="69">
        <v>80.8</v>
      </c>
      <c r="M36" s="69">
        <v>76.2</v>
      </c>
      <c r="N36" s="69">
        <v>66.900000000000006</v>
      </c>
      <c r="O36" s="69">
        <v>61.2</v>
      </c>
      <c r="P36" s="130">
        <v>68.900000000000006</v>
      </c>
    </row>
    <row r="37" spans="1:16" ht="12.65" customHeight="1" x14ac:dyDescent="0.35">
      <c r="A37" s="62">
        <v>36</v>
      </c>
      <c r="B37" s="72" t="s">
        <v>157</v>
      </c>
      <c r="C37" s="86">
        <v>30.255563616058613</v>
      </c>
      <c r="D37" s="86">
        <v>33.038950073453606</v>
      </c>
      <c r="E37" s="86">
        <v>33.274862125181379</v>
      </c>
      <c r="F37" s="86">
        <v>32.891832510911293</v>
      </c>
      <c r="G37" s="86">
        <v>35.78958398859497</v>
      </c>
      <c r="H37" s="86">
        <v>36.27084530923883</v>
      </c>
      <c r="I37" s="86">
        <v>27.478763813094069</v>
      </c>
      <c r="J37" s="86">
        <v>31.243315456143218</v>
      </c>
      <c r="K37" s="86">
        <v>26.445304569256333</v>
      </c>
      <c r="L37" s="86">
        <v>24.93033306193599</v>
      </c>
      <c r="M37" s="86">
        <v>30.15653356178894</v>
      </c>
      <c r="N37" s="86">
        <v>41.401922421668026</v>
      </c>
      <c r="O37" s="86">
        <v>23.657215001569785</v>
      </c>
      <c r="P37" s="130">
        <v>34.148438753368168</v>
      </c>
    </row>
    <row r="38" spans="1:16" ht="12.65" customHeight="1" x14ac:dyDescent="0.35">
      <c r="A38" s="62">
        <v>37</v>
      </c>
      <c r="B38" s="73" t="s">
        <v>160</v>
      </c>
      <c r="C38" s="69">
        <v>45.90163618239724</v>
      </c>
      <c r="D38" s="69">
        <v>38.889919700501444</v>
      </c>
      <c r="E38" s="69">
        <v>36.183757213308752</v>
      </c>
      <c r="F38" s="69">
        <v>42.087694371512335</v>
      </c>
      <c r="G38" s="69">
        <v>42.79302653587542</v>
      </c>
      <c r="H38" s="69">
        <v>45.564668208753226</v>
      </c>
      <c r="I38" s="69">
        <v>37.628520585253661</v>
      </c>
      <c r="J38" s="69">
        <v>45.723323250572001</v>
      </c>
      <c r="K38" s="69">
        <v>35.456998602156737</v>
      </c>
      <c r="L38" s="69">
        <v>36.45718501089079</v>
      </c>
      <c r="M38" s="69">
        <v>44.285793263613392</v>
      </c>
      <c r="N38" s="69">
        <v>36.730368096320873</v>
      </c>
      <c r="O38" s="69">
        <v>21.112889948677658</v>
      </c>
      <c r="P38" s="130">
        <v>43.000422428661388</v>
      </c>
    </row>
    <row r="39" spans="1:16" ht="12.65" customHeight="1" x14ac:dyDescent="0.35">
      <c r="A39" s="62">
        <v>38</v>
      </c>
      <c r="B39" s="72" t="s">
        <v>163</v>
      </c>
      <c r="C39" s="86">
        <v>74.518339798545568</v>
      </c>
      <c r="D39" s="86">
        <v>70.335859378581276</v>
      </c>
      <c r="E39" s="86">
        <v>67.270202776892333</v>
      </c>
      <c r="F39" s="86">
        <v>71.417265488578906</v>
      </c>
      <c r="G39" s="86">
        <v>73.74259603946247</v>
      </c>
      <c r="H39" s="86">
        <v>68.623594201040873</v>
      </c>
      <c r="I39" s="86">
        <v>68.292327645774506</v>
      </c>
      <c r="J39" s="86">
        <v>69.402336806420351</v>
      </c>
      <c r="K39" s="86">
        <v>56.562480400232829</v>
      </c>
      <c r="L39" s="86">
        <v>70.010045987508263</v>
      </c>
      <c r="M39" s="86">
        <v>71.134526242200252</v>
      </c>
      <c r="N39" s="86">
        <v>79.257832817766868</v>
      </c>
      <c r="O39" s="86">
        <v>51.201347569161115</v>
      </c>
      <c r="P39" s="130">
        <v>71.611716040769622</v>
      </c>
    </row>
    <row r="40" spans="1:16" ht="12.65" customHeight="1" x14ac:dyDescent="0.35">
      <c r="A40" s="62">
        <v>39</v>
      </c>
      <c r="B40" s="68" t="s">
        <v>166</v>
      </c>
      <c r="C40" s="69">
        <v>46.220279411796177</v>
      </c>
      <c r="D40" s="69">
        <v>40.752780190578122</v>
      </c>
      <c r="E40" s="69">
        <v>35.436393286370048</v>
      </c>
      <c r="F40" s="69">
        <v>37.720945939123403</v>
      </c>
      <c r="G40" s="69">
        <v>39.424506689143357</v>
      </c>
      <c r="H40" s="69">
        <v>44.831663071748437</v>
      </c>
      <c r="I40" s="69">
        <v>32.284276362217149</v>
      </c>
      <c r="J40" s="69">
        <v>32.52585884512871</v>
      </c>
      <c r="K40" s="69">
        <v>27.785578527051197</v>
      </c>
      <c r="L40" s="69">
        <v>38.734856673845023</v>
      </c>
      <c r="M40" s="69">
        <v>43.740863266079337</v>
      </c>
      <c r="N40" s="69">
        <v>42.310615200345566</v>
      </c>
      <c r="O40" s="69">
        <v>32.07033375285107</v>
      </c>
      <c r="P40" s="130">
        <v>41.202051652291047</v>
      </c>
    </row>
    <row r="41" spans="1:16" ht="12.65" customHeight="1" x14ac:dyDescent="0.35">
      <c r="A41" s="62">
        <v>40</v>
      </c>
      <c r="B41" s="66" t="s">
        <v>169</v>
      </c>
      <c r="C41" s="86">
        <v>43.73595445282713</v>
      </c>
      <c r="D41" s="86">
        <v>39.142865569179875</v>
      </c>
      <c r="E41" s="86">
        <v>35.050291052974316</v>
      </c>
      <c r="F41" s="86">
        <v>38.768198850794938</v>
      </c>
      <c r="G41" s="86">
        <v>44.171756882768371</v>
      </c>
      <c r="H41" s="86">
        <v>35.912185278146403</v>
      </c>
      <c r="I41" s="86">
        <v>36.076977403148135</v>
      </c>
      <c r="J41" s="86">
        <v>34.594037936097173</v>
      </c>
      <c r="K41" s="86">
        <v>29.437639526319327</v>
      </c>
      <c r="L41" s="86">
        <v>35.461963928163534</v>
      </c>
      <c r="M41" s="86">
        <v>38.874100579559197</v>
      </c>
      <c r="N41" s="86">
        <v>40.462344540033484</v>
      </c>
      <c r="O41" s="86">
        <v>17.780236702147409</v>
      </c>
      <c r="P41" s="130">
        <v>40.448811912851127</v>
      </c>
    </row>
    <row r="42" spans="1:16" ht="12.65" customHeight="1" x14ac:dyDescent="0.35">
      <c r="A42" s="62">
        <v>41</v>
      </c>
      <c r="B42" s="68" t="s">
        <v>172</v>
      </c>
      <c r="C42" s="69">
        <v>51.568389890812774</v>
      </c>
      <c r="D42" s="69">
        <v>48.189637576201299</v>
      </c>
      <c r="E42" s="69">
        <v>45.441244677428159</v>
      </c>
      <c r="F42" s="69">
        <v>48.17927172103694</v>
      </c>
      <c r="G42" s="69">
        <v>50.36021827495977</v>
      </c>
      <c r="H42" s="69">
        <v>39.228177141072145</v>
      </c>
      <c r="I42" s="69">
        <v>46.236238926928209</v>
      </c>
      <c r="J42" s="69">
        <v>48.209233037190103</v>
      </c>
      <c r="K42" s="69">
        <v>37.069869089644044</v>
      </c>
      <c r="L42" s="69">
        <v>47.092243628633959</v>
      </c>
      <c r="M42" s="69">
        <v>49.671535293361401</v>
      </c>
      <c r="N42" s="69">
        <v>51.058260595774932</v>
      </c>
      <c r="O42" s="69">
        <v>33.302240459243322</v>
      </c>
      <c r="P42" s="130">
        <v>47.170180400672166</v>
      </c>
    </row>
    <row r="43" spans="1:16" ht="12.65" customHeight="1" x14ac:dyDescent="0.35">
      <c r="A43" s="62">
        <v>42</v>
      </c>
      <c r="B43" s="66" t="s">
        <v>175</v>
      </c>
      <c r="C43" s="86">
        <v>77.2</v>
      </c>
      <c r="D43" s="86">
        <v>76.2</v>
      </c>
      <c r="E43" s="86">
        <v>70.599999999999994</v>
      </c>
      <c r="F43" s="86">
        <v>72.2</v>
      </c>
      <c r="G43" s="86">
        <v>70.599999999999994</v>
      </c>
      <c r="H43" s="86">
        <v>74.900000000000006</v>
      </c>
      <c r="I43" s="86">
        <v>76.8</v>
      </c>
      <c r="J43" s="86">
        <v>75.7</v>
      </c>
      <c r="K43" s="86">
        <v>73.3</v>
      </c>
      <c r="L43" s="86">
        <v>76.8</v>
      </c>
      <c r="M43" s="86">
        <v>75</v>
      </c>
      <c r="N43" s="86">
        <v>69.3</v>
      </c>
      <c r="O43" s="86">
        <v>65.8</v>
      </c>
      <c r="P43" s="130">
        <v>73.5</v>
      </c>
    </row>
    <row r="44" spans="1:16" ht="12.65" customHeight="1" x14ac:dyDescent="0.35">
      <c r="A44" s="62">
        <v>43</v>
      </c>
      <c r="B44" s="78" t="s">
        <v>178</v>
      </c>
      <c r="C44" s="69">
        <v>43.5</v>
      </c>
      <c r="D44" s="69">
        <v>50.3</v>
      </c>
      <c r="E44" s="69">
        <v>53.7</v>
      </c>
      <c r="F44" s="69">
        <v>48.6</v>
      </c>
      <c r="G44" s="69">
        <v>45.2</v>
      </c>
      <c r="H44" s="69">
        <v>55</v>
      </c>
      <c r="I44" s="69">
        <v>37.299999999999997</v>
      </c>
      <c r="J44" s="69">
        <v>37.299999999999997</v>
      </c>
      <c r="K44" s="69">
        <v>37.5</v>
      </c>
      <c r="L44" s="69">
        <v>32</v>
      </c>
      <c r="M44" s="69">
        <v>59.1</v>
      </c>
      <c r="N44" s="69">
        <v>48.5</v>
      </c>
      <c r="O44" s="69">
        <v>41</v>
      </c>
      <c r="P44" s="130">
        <v>47.6</v>
      </c>
    </row>
    <row r="45" spans="1:16" ht="12.65" customHeight="1" x14ac:dyDescent="0.35">
      <c r="A45" s="62">
        <v>44</v>
      </c>
      <c r="B45" s="84" t="s">
        <v>181</v>
      </c>
      <c r="C45" s="86">
        <v>58</v>
      </c>
      <c r="D45" s="86">
        <v>51.2</v>
      </c>
      <c r="E45" s="86">
        <v>48.1</v>
      </c>
      <c r="F45" s="86">
        <v>50</v>
      </c>
      <c r="G45" s="86">
        <v>57.6</v>
      </c>
      <c r="H45" s="86">
        <v>56</v>
      </c>
      <c r="I45" s="86">
        <v>50.5</v>
      </c>
      <c r="J45" s="86">
        <v>49.8</v>
      </c>
      <c r="K45" s="86">
        <v>52.7</v>
      </c>
      <c r="L45" s="86">
        <v>51.6</v>
      </c>
      <c r="M45" s="86">
        <v>64.7</v>
      </c>
      <c r="N45" s="86">
        <v>53.2</v>
      </c>
      <c r="O45" s="86">
        <v>47.2</v>
      </c>
      <c r="P45" s="130">
        <v>55.5</v>
      </c>
    </row>
    <row r="46" spans="1:16" ht="12.65" customHeight="1" x14ac:dyDescent="0.35">
      <c r="A46" s="62">
        <v>45</v>
      </c>
      <c r="B46" s="78" t="s">
        <v>184</v>
      </c>
      <c r="C46" s="69">
        <v>36.799999999999997</v>
      </c>
      <c r="D46" s="69">
        <v>32</v>
      </c>
      <c r="E46" s="69">
        <v>36.9</v>
      </c>
      <c r="F46" s="69">
        <v>33.299999999999997</v>
      </c>
      <c r="G46" s="69">
        <v>33.299999999999997</v>
      </c>
      <c r="H46" s="69">
        <v>33.200000000000003</v>
      </c>
      <c r="I46" s="69">
        <v>20.100000000000001</v>
      </c>
      <c r="J46" s="69">
        <v>18.7</v>
      </c>
      <c r="K46" s="69">
        <v>31</v>
      </c>
      <c r="L46" s="69">
        <v>37.200000000000003</v>
      </c>
      <c r="M46" s="69">
        <v>38.200000000000003</v>
      </c>
      <c r="N46" s="69">
        <v>27.2</v>
      </c>
      <c r="O46" s="69">
        <v>25.2</v>
      </c>
      <c r="P46" s="130">
        <v>33</v>
      </c>
    </row>
    <row r="47" spans="1:16" ht="12.65" customHeight="1" x14ac:dyDescent="0.35">
      <c r="A47" s="62">
        <v>46</v>
      </c>
      <c r="B47" s="84" t="s">
        <v>187</v>
      </c>
      <c r="C47" s="86">
        <v>8.4</v>
      </c>
      <c r="D47" s="86">
        <v>5.7</v>
      </c>
      <c r="E47" s="86">
        <v>6.1</v>
      </c>
      <c r="F47" s="86">
        <v>3.7</v>
      </c>
      <c r="G47" s="86">
        <v>7.6</v>
      </c>
      <c r="H47" s="86">
        <v>16.600000000000001</v>
      </c>
      <c r="I47" s="86">
        <v>5.3</v>
      </c>
      <c r="J47" s="86">
        <v>2.5</v>
      </c>
      <c r="K47" s="86">
        <v>7.9</v>
      </c>
      <c r="L47" s="86">
        <v>3.6</v>
      </c>
      <c r="M47" s="86">
        <v>9.6</v>
      </c>
      <c r="N47" s="86">
        <v>4.8</v>
      </c>
      <c r="O47" s="86">
        <v>5.3</v>
      </c>
      <c r="P47" s="130">
        <v>9.1999999999999993</v>
      </c>
    </row>
    <row r="48" spans="1:16" ht="12.65" customHeight="1" x14ac:dyDescent="0.35">
      <c r="A48" s="62">
        <v>47</v>
      </c>
      <c r="B48" s="78" t="s">
        <v>190</v>
      </c>
      <c r="C48" s="69">
        <v>63</v>
      </c>
      <c r="D48" s="69">
        <v>42.6</v>
      </c>
      <c r="E48" s="69">
        <v>40.6</v>
      </c>
      <c r="F48" s="69">
        <v>47</v>
      </c>
      <c r="G48" s="69">
        <v>51.6</v>
      </c>
      <c r="H48" s="69">
        <v>45.3</v>
      </c>
      <c r="I48" s="69">
        <v>31.8</v>
      </c>
      <c r="J48" s="69">
        <v>41.9</v>
      </c>
      <c r="K48" s="69">
        <v>32.5</v>
      </c>
      <c r="L48" s="69">
        <v>25.6</v>
      </c>
      <c r="M48" s="69">
        <v>64</v>
      </c>
      <c r="N48" s="69">
        <v>40.9</v>
      </c>
      <c r="O48" s="69">
        <v>23.2</v>
      </c>
      <c r="P48" s="130">
        <v>48.9</v>
      </c>
    </row>
    <row r="49" spans="1:16" ht="12.65" customHeight="1" x14ac:dyDescent="0.35">
      <c r="A49" s="62">
        <v>48</v>
      </c>
      <c r="B49" s="87" t="s">
        <v>193</v>
      </c>
      <c r="C49" s="86">
        <v>26.6</v>
      </c>
      <c r="D49" s="86">
        <v>19.600000000000001</v>
      </c>
      <c r="E49" s="86">
        <v>12.1</v>
      </c>
      <c r="F49" s="86">
        <v>15.9</v>
      </c>
      <c r="G49" s="86">
        <v>22.8</v>
      </c>
      <c r="H49" s="86">
        <v>21</v>
      </c>
      <c r="I49" s="86">
        <v>6.9</v>
      </c>
      <c r="J49" s="86">
        <v>14.6</v>
      </c>
      <c r="K49" s="86">
        <v>7.1</v>
      </c>
      <c r="L49" s="86">
        <v>7.5</v>
      </c>
      <c r="M49" s="86">
        <v>20.9</v>
      </c>
      <c r="N49" s="86">
        <v>18</v>
      </c>
      <c r="O49" s="86">
        <v>6.9</v>
      </c>
      <c r="P49" s="130">
        <v>21.1</v>
      </c>
    </row>
    <row r="50" spans="1:16" ht="12.65" customHeight="1" x14ac:dyDescent="0.35">
      <c r="A50" s="62">
        <v>49</v>
      </c>
      <c r="B50" s="138" t="s">
        <v>196</v>
      </c>
      <c r="C50" s="139">
        <v>15</v>
      </c>
      <c r="D50" s="139">
        <v>11.9</v>
      </c>
      <c r="E50" s="140">
        <v>13.7</v>
      </c>
      <c r="F50" s="139">
        <v>14.9</v>
      </c>
      <c r="G50" s="140">
        <v>14.5</v>
      </c>
      <c r="H50" s="139">
        <v>31</v>
      </c>
      <c r="I50" s="139">
        <v>17</v>
      </c>
      <c r="J50" s="139">
        <v>14.3</v>
      </c>
      <c r="K50" s="140">
        <v>11.6</v>
      </c>
      <c r="L50" s="140">
        <v>11.2</v>
      </c>
      <c r="M50" s="139">
        <v>12.4</v>
      </c>
      <c r="N50" s="140">
        <v>9.9</v>
      </c>
      <c r="O50" s="139">
        <v>15</v>
      </c>
      <c r="P50" s="141">
        <v>18.2</v>
      </c>
    </row>
    <row r="51" spans="1:16" ht="12.65" customHeight="1" x14ac:dyDescent="0.35">
      <c r="A51" s="62">
        <v>50</v>
      </c>
      <c r="B51" s="87" t="s">
        <v>199</v>
      </c>
      <c r="C51" s="142">
        <v>41.9</v>
      </c>
      <c r="D51" s="142">
        <v>49.8</v>
      </c>
      <c r="E51" s="142">
        <v>55.4</v>
      </c>
      <c r="F51" s="142">
        <v>46.8</v>
      </c>
      <c r="G51" s="142">
        <v>40.5</v>
      </c>
      <c r="H51" s="142">
        <v>23.9</v>
      </c>
      <c r="I51" s="142">
        <v>40.299999999999997</v>
      </c>
      <c r="J51" s="142">
        <v>47.3</v>
      </c>
      <c r="K51" s="142">
        <v>51.8</v>
      </c>
      <c r="L51" s="142">
        <v>40.4</v>
      </c>
      <c r="M51" s="142">
        <v>50.1</v>
      </c>
      <c r="N51" s="142">
        <v>55.1</v>
      </c>
      <c r="O51" s="142">
        <v>53.6</v>
      </c>
      <c r="P51" s="141">
        <v>38.700000000000003</v>
      </c>
    </row>
    <row r="52" spans="1:16" ht="12.65" customHeight="1" x14ac:dyDescent="0.35">
      <c r="A52" s="62">
        <v>51</v>
      </c>
      <c r="B52" s="269" t="s">
        <v>201</v>
      </c>
      <c r="C52" s="270"/>
      <c r="D52" s="270"/>
      <c r="E52" s="270"/>
      <c r="F52" s="270"/>
      <c r="G52" s="270"/>
      <c r="H52" s="270"/>
      <c r="I52" s="270"/>
      <c r="J52" s="270"/>
      <c r="K52" s="270"/>
      <c r="L52" s="270"/>
      <c r="M52" s="270"/>
      <c r="N52" s="270"/>
      <c r="O52" s="270"/>
      <c r="P52" s="271"/>
    </row>
    <row r="53" spans="1:16" ht="12.65" customHeight="1" x14ac:dyDescent="0.35">
      <c r="A53" s="62">
        <v>52</v>
      </c>
      <c r="B53" s="73" t="s">
        <v>203</v>
      </c>
      <c r="C53" s="69">
        <v>52.9</v>
      </c>
      <c r="D53" s="69">
        <v>46.8</v>
      </c>
      <c r="E53" s="69">
        <v>37.6</v>
      </c>
      <c r="F53" s="69">
        <v>41</v>
      </c>
      <c r="G53" s="69">
        <v>52</v>
      </c>
      <c r="H53" s="69">
        <v>50.5</v>
      </c>
      <c r="I53" s="69">
        <v>32.9</v>
      </c>
      <c r="J53" s="69">
        <v>36.1</v>
      </c>
      <c r="K53" s="69">
        <v>25.6</v>
      </c>
      <c r="L53" s="69">
        <v>29</v>
      </c>
      <c r="M53" s="69">
        <v>46.6</v>
      </c>
      <c r="N53" s="69">
        <v>55.2</v>
      </c>
      <c r="O53" s="69">
        <v>45</v>
      </c>
      <c r="P53" s="130">
        <v>49.1</v>
      </c>
    </row>
    <row r="54" spans="1:16" ht="12.65" customHeight="1" x14ac:dyDescent="0.35">
      <c r="A54" s="62">
        <v>53</v>
      </c>
      <c r="B54" s="79" t="s">
        <v>205</v>
      </c>
      <c r="C54" s="67">
        <v>23.284223625476276</v>
      </c>
      <c r="D54" s="67">
        <v>19.242284727335761</v>
      </c>
      <c r="E54" s="67">
        <v>14.959354257090762</v>
      </c>
      <c r="F54" s="67">
        <v>16.906730303227935</v>
      </c>
      <c r="G54" s="67">
        <v>24.745970220254325</v>
      </c>
      <c r="H54" s="67">
        <v>29.002577944475739</v>
      </c>
      <c r="I54" s="67">
        <v>14.293314592929601</v>
      </c>
      <c r="J54" s="67">
        <v>15.146662837033773</v>
      </c>
      <c r="K54" s="67">
        <v>8.4471315404955387</v>
      </c>
      <c r="L54" s="67">
        <v>12.840650160645826</v>
      </c>
      <c r="M54" s="67">
        <v>22.626152791756855</v>
      </c>
      <c r="N54" s="67">
        <v>21.009798334499578</v>
      </c>
      <c r="O54" s="67">
        <v>9.4419292441460847</v>
      </c>
      <c r="P54" s="130">
        <v>23.578173681887733</v>
      </c>
    </row>
    <row r="55" spans="1:16" ht="12.65" customHeight="1" x14ac:dyDescent="0.35">
      <c r="A55" s="62">
        <v>54</v>
      </c>
      <c r="B55" s="78" t="s">
        <v>208</v>
      </c>
      <c r="C55" s="69">
        <v>8.6999999999999993</v>
      </c>
      <c r="D55" s="69">
        <v>8.3000000000000007</v>
      </c>
      <c r="E55" s="69">
        <v>4.5999999999999996</v>
      </c>
      <c r="F55" s="69">
        <v>4.7</v>
      </c>
      <c r="G55" s="69">
        <v>10.8</v>
      </c>
      <c r="H55" s="69">
        <v>10.3</v>
      </c>
      <c r="I55" s="69">
        <v>5</v>
      </c>
      <c r="J55" s="69">
        <v>4</v>
      </c>
      <c r="K55" s="69">
        <v>3.4</v>
      </c>
      <c r="L55" s="69">
        <v>4.4000000000000004</v>
      </c>
      <c r="M55" s="69">
        <v>7.8</v>
      </c>
      <c r="N55" s="69">
        <v>4.7</v>
      </c>
      <c r="O55" s="69">
        <v>2.2999999999999998</v>
      </c>
      <c r="P55" s="130">
        <v>9.1999999999999993</v>
      </c>
    </row>
    <row r="56" spans="1:16" ht="12.65" customHeight="1" x14ac:dyDescent="0.35">
      <c r="A56" s="62">
        <v>55</v>
      </c>
      <c r="B56" s="84" t="s">
        <v>211</v>
      </c>
      <c r="C56" s="86">
        <v>30.112358698261261</v>
      </c>
      <c r="D56" s="86">
        <v>25.455202231163881</v>
      </c>
      <c r="E56" s="86">
        <v>15.62670460015338</v>
      </c>
      <c r="F56" s="86">
        <v>19.183357445098853</v>
      </c>
      <c r="G56" s="86">
        <v>26.629235918660331</v>
      </c>
      <c r="H56" s="86">
        <v>21.164854799616172</v>
      </c>
      <c r="I56" s="86">
        <v>13.15207044235936</v>
      </c>
      <c r="J56" s="86">
        <v>15.557272548388246</v>
      </c>
      <c r="K56" s="86">
        <v>10.602092484224123</v>
      </c>
      <c r="L56" s="86">
        <v>13.275415427870183</v>
      </c>
      <c r="M56" s="86">
        <v>30.038654689765298</v>
      </c>
      <c r="N56" s="86">
        <v>21.309807559326309</v>
      </c>
      <c r="O56" s="86">
        <v>31.446426246146991</v>
      </c>
      <c r="P56" s="130">
        <v>24.255438583312134</v>
      </c>
    </row>
    <row r="57" spans="1:16" ht="12.65" customHeight="1" x14ac:dyDescent="0.35">
      <c r="A57" s="62">
        <v>56</v>
      </c>
      <c r="B57" s="73" t="s">
        <v>214</v>
      </c>
      <c r="C57" s="69">
        <v>26.648822850328301</v>
      </c>
      <c r="D57" s="69">
        <v>21.903331464983143</v>
      </c>
      <c r="E57" s="69">
        <v>14.608570992679512</v>
      </c>
      <c r="F57" s="69">
        <v>16.805669674279613</v>
      </c>
      <c r="G57" s="69">
        <v>26.13949664223717</v>
      </c>
      <c r="H57" s="69">
        <v>29.884392549348537</v>
      </c>
      <c r="I57" s="69">
        <v>20.456530306836751</v>
      </c>
      <c r="J57" s="69">
        <v>16.924078263101549</v>
      </c>
      <c r="K57" s="69">
        <v>15.266989021439789</v>
      </c>
      <c r="L57" s="69">
        <v>13.675768512485179</v>
      </c>
      <c r="M57" s="69">
        <v>24.754244897084277</v>
      </c>
      <c r="N57" s="69">
        <v>23.818727432976207</v>
      </c>
      <c r="O57" s="69">
        <v>15.37998746049821</v>
      </c>
      <c r="P57" s="130">
        <v>25.291169509999683</v>
      </c>
    </row>
    <row r="58" spans="1:16" ht="12.65" customHeight="1" x14ac:dyDescent="0.35">
      <c r="A58" s="62">
        <v>57</v>
      </c>
      <c r="B58" s="72" t="s">
        <v>217</v>
      </c>
      <c r="C58" s="94">
        <v>22.470526301481531</v>
      </c>
      <c r="D58" s="94">
        <v>20.036701555542223</v>
      </c>
      <c r="E58" s="94">
        <v>18.12927533319025</v>
      </c>
      <c r="F58" s="94">
        <v>17.608264624899185</v>
      </c>
      <c r="G58" s="94">
        <v>20.792929429894265</v>
      </c>
      <c r="H58" s="94">
        <v>20.557505873167933</v>
      </c>
      <c r="I58" s="94">
        <v>10.07353861247295</v>
      </c>
      <c r="J58" s="94">
        <v>13.9794923201784</v>
      </c>
      <c r="K58" s="94">
        <v>10.456190122673723</v>
      </c>
      <c r="L58" s="94">
        <v>9.8891683926687488</v>
      </c>
      <c r="M58" s="94">
        <v>21.513674979258496</v>
      </c>
      <c r="N58" s="94">
        <v>19.685709408540802</v>
      </c>
      <c r="O58" s="94">
        <v>23.14634736193004</v>
      </c>
      <c r="P58" s="130">
        <v>20.074077881773686</v>
      </c>
    </row>
    <row r="59" spans="1:16" ht="12.65" customHeight="1" x14ac:dyDescent="0.35">
      <c r="A59" s="62">
        <v>58</v>
      </c>
      <c r="B59" s="73" t="s">
        <v>220</v>
      </c>
      <c r="C59" s="69">
        <v>2.2000000000000002</v>
      </c>
      <c r="D59" s="69">
        <v>1.4</v>
      </c>
      <c r="E59" s="69">
        <v>1.3</v>
      </c>
      <c r="F59" s="69">
        <v>1.7</v>
      </c>
      <c r="G59" s="69">
        <v>3.6</v>
      </c>
      <c r="H59" s="69">
        <v>4.4000000000000004</v>
      </c>
      <c r="I59" s="69">
        <v>1.1000000000000001</v>
      </c>
      <c r="J59" s="69">
        <v>4.8</v>
      </c>
      <c r="K59" s="69">
        <v>1.2</v>
      </c>
      <c r="L59" s="69">
        <v>2.2999999999999998</v>
      </c>
      <c r="M59" s="69">
        <v>1.8</v>
      </c>
      <c r="N59" s="69">
        <v>2.2000000000000002</v>
      </c>
      <c r="O59" s="69">
        <v>1.5</v>
      </c>
      <c r="P59" s="206">
        <v>3.2</v>
      </c>
    </row>
    <row r="60" spans="1:16" ht="12.65" customHeight="1" x14ac:dyDescent="0.35">
      <c r="A60" s="62">
        <v>59</v>
      </c>
      <c r="B60" s="72" t="s">
        <v>222</v>
      </c>
      <c r="C60" s="86">
        <v>91.5</v>
      </c>
      <c r="D60" s="86">
        <v>92.8</v>
      </c>
      <c r="E60" s="86">
        <v>93.2</v>
      </c>
      <c r="F60" s="86">
        <v>90.2</v>
      </c>
      <c r="G60" s="86">
        <v>88.9</v>
      </c>
      <c r="H60" s="86">
        <v>92.4</v>
      </c>
      <c r="I60" s="86">
        <v>86.9</v>
      </c>
      <c r="J60" s="86">
        <v>91</v>
      </c>
      <c r="K60" s="86">
        <v>91.6</v>
      </c>
      <c r="L60" s="86">
        <v>86.3</v>
      </c>
      <c r="M60" s="86">
        <v>94.4</v>
      </c>
      <c r="N60" s="86">
        <v>90.2</v>
      </c>
      <c r="O60" s="86">
        <v>73.2</v>
      </c>
      <c r="P60" s="206">
        <v>90.7</v>
      </c>
    </row>
    <row r="61" spans="1:16" ht="21.75" customHeight="1" x14ac:dyDescent="0.35">
      <c r="A61" s="62">
        <v>60</v>
      </c>
      <c r="B61" s="73" t="s">
        <v>224</v>
      </c>
      <c r="C61" s="69">
        <v>85.3</v>
      </c>
      <c r="D61" s="69">
        <v>85.6</v>
      </c>
      <c r="E61" s="69">
        <v>89.8</v>
      </c>
      <c r="F61" s="69">
        <v>86.6</v>
      </c>
      <c r="G61" s="69">
        <v>82.4</v>
      </c>
      <c r="H61" s="69">
        <v>87.8</v>
      </c>
      <c r="I61" s="69">
        <v>80</v>
      </c>
      <c r="J61" s="69">
        <v>87.1</v>
      </c>
      <c r="K61" s="69">
        <v>85.4</v>
      </c>
      <c r="L61" s="69">
        <v>78.099999999999994</v>
      </c>
      <c r="M61" s="69">
        <v>87.6</v>
      </c>
      <c r="N61" s="69">
        <v>85.4</v>
      </c>
      <c r="O61" s="69">
        <v>64.599999999999994</v>
      </c>
      <c r="P61" s="206">
        <v>84.8</v>
      </c>
    </row>
    <row r="62" spans="1:16" ht="12.65" customHeight="1" x14ac:dyDescent="0.35">
      <c r="A62" s="62">
        <v>61</v>
      </c>
      <c r="B62" s="72" t="s">
        <v>226</v>
      </c>
      <c r="C62" s="86">
        <v>27</v>
      </c>
      <c r="D62" s="86">
        <v>20.399999999999999</v>
      </c>
      <c r="E62" s="86">
        <v>12.5</v>
      </c>
      <c r="F62" s="86">
        <v>11.8</v>
      </c>
      <c r="G62" s="86">
        <v>16.2</v>
      </c>
      <c r="H62" s="86">
        <v>15.5</v>
      </c>
      <c r="I62" s="86">
        <v>11.9</v>
      </c>
      <c r="J62" s="86">
        <v>18.899999999999999</v>
      </c>
      <c r="K62" s="86">
        <v>14.5</v>
      </c>
      <c r="L62" s="86">
        <v>12.9</v>
      </c>
      <c r="M62" s="86">
        <v>16.399999999999999</v>
      </c>
      <c r="N62" s="86">
        <v>17.3</v>
      </c>
      <c r="O62" s="86">
        <v>14.2</v>
      </c>
      <c r="P62" s="206">
        <v>17.600000000000001</v>
      </c>
    </row>
    <row r="63" spans="1:16" ht="12.65" customHeight="1" x14ac:dyDescent="0.35">
      <c r="A63" s="62">
        <v>62</v>
      </c>
      <c r="B63" s="73" t="s">
        <v>228</v>
      </c>
      <c r="C63" s="69">
        <v>28.3</v>
      </c>
      <c r="D63" s="69">
        <v>20</v>
      </c>
      <c r="E63" s="69">
        <v>22.7</v>
      </c>
      <c r="F63" s="69">
        <v>21.8</v>
      </c>
      <c r="G63" s="69">
        <v>23.4</v>
      </c>
      <c r="H63" s="69">
        <v>19.399999999999999</v>
      </c>
      <c r="I63" s="69">
        <v>14.7</v>
      </c>
      <c r="J63" s="69">
        <v>19.7</v>
      </c>
      <c r="K63" s="69">
        <v>17.399999999999999</v>
      </c>
      <c r="L63" s="69">
        <v>13.7</v>
      </c>
      <c r="M63" s="69">
        <v>17.2</v>
      </c>
      <c r="N63" s="69">
        <v>19.100000000000001</v>
      </c>
      <c r="O63" s="69">
        <v>14.3</v>
      </c>
      <c r="P63" s="206">
        <v>22.2</v>
      </c>
    </row>
    <row r="64" spans="1:16" ht="12.65" customHeight="1" x14ac:dyDescent="0.35">
      <c r="A64" s="62">
        <v>63</v>
      </c>
      <c r="B64" s="72" t="s">
        <v>229</v>
      </c>
      <c r="C64" s="86">
        <v>23.3</v>
      </c>
      <c r="D64" s="86">
        <v>11.4</v>
      </c>
      <c r="E64" s="86">
        <v>10.6</v>
      </c>
      <c r="F64" s="86">
        <v>8.6999999999999993</v>
      </c>
      <c r="G64" s="86">
        <v>16.5</v>
      </c>
      <c r="H64" s="86">
        <v>14.2</v>
      </c>
      <c r="I64" s="86">
        <v>9.1999999999999993</v>
      </c>
      <c r="J64" s="86">
        <v>14.4</v>
      </c>
      <c r="K64" s="86">
        <v>7.4</v>
      </c>
      <c r="L64" s="86">
        <v>8.4</v>
      </c>
      <c r="M64" s="86">
        <v>9.9</v>
      </c>
      <c r="N64" s="86">
        <v>12.1</v>
      </c>
      <c r="O64" s="86">
        <v>8.1999999999999993</v>
      </c>
      <c r="P64" s="206">
        <v>15.4</v>
      </c>
    </row>
    <row r="65" spans="1:16" ht="12.65" customHeight="1" x14ac:dyDescent="0.35">
      <c r="A65" s="62">
        <v>64</v>
      </c>
      <c r="B65" s="73" t="s">
        <v>1070</v>
      </c>
      <c r="C65" s="69">
        <v>55.7</v>
      </c>
      <c r="D65" s="69">
        <v>46.4</v>
      </c>
      <c r="E65" s="69">
        <v>45.4</v>
      </c>
      <c r="F65" s="69">
        <v>42.8</v>
      </c>
      <c r="G65" s="69">
        <v>48.8</v>
      </c>
      <c r="H65" s="69">
        <v>48.7</v>
      </c>
      <c r="I65" s="69">
        <v>40.4</v>
      </c>
      <c r="J65" s="69">
        <v>50.7</v>
      </c>
      <c r="K65" s="69">
        <v>38</v>
      </c>
      <c r="L65" s="69">
        <v>38.799999999999997</v>
      </c>
      <c r="M65" s="69">
        <v>42.7</v>
      </c>
      <c r="N65" s="69">
        <v>46.6</v>
      </c>
      <c r="O65" s="69">
        <v>37.700000000000003</v>
      </c>
      <c r="P65" s="206">
        <v>48.8</v>
      </c>
    </row>
    <row r="66" spans="1:16" ht="12.65" customHeight="1" x14ac:dyDescent="0.35">
      <c r="A66" s="62">
        <v>65</v>
      </c>
      <c r="B66" s="269" t="s">
        <v>233</v>
      </c>
      <c r="C66" s="270"/>
      <c r="D66" s="270"/>
      <c r="E66" s="270"/>
      <c r="F66" s="270"/>
      <c r="G66" s="270"/>
      <c r="H66" s="270"/>
      <c r="I66" s="270"/>
      <c r="J66" s="270"/>
      <c r="K66" s="270"/>
      <c r="L66" s="270"/>
      <c r="M66" s="270"/>
      <c r="N66" s="270"/>
      <c r="O66" s="270"/>
      <c r="P66" s="271"/>
    </row>
    <row r="67" spans="1:16" ht="14.5" customHeight="1" x14ac:dyDescent="0.35">
      <c r="A67" s="62">
        <v>66</v>
      </c>
      <c r="B67" s="78" t="s">
        <v>1071</v>
      </c>
      <c r="C67" s="93">
        <v>14.3</v>
      </c>
      <c r="D67" s="93">
        <v>14.4</v>
      </c>
      <c r="E67" s="93">
        <v>17.2</v>
      </c>
      <c r="F67" s="93">
        <v>15</v>
      </c>
      <c r="G67" s="93">
        <v>15.7</v>
      </c>
      <c r="H67" s="93">
        <v>11.6</v>
      </c>
      <c r="I67" s="93">
        <v>13.7</v>
      </c>
      <c r="J67" s="93">
        <v>15.8</v>
      </c>
      <c r="K67" s="93">
        <v>15.5</v>
      </c>
      <c r="L67" s="93">
        <v>20.5</v>
      </c>
      <c r="M67" s="93">
        <v>14</v>
      </c>
      <c r="N67" s="93">
        <v>16.2</v>
      </c>
      <c r="O67" s="93">
        <v>15.6</v>
      </c>
      <c r="P67" s="130">
        <v>14.5</v>
      </c>
    </row>
    <row r="68" spans="1:16" ht="12.65" customHeight="1" x14ac:dyDescent="0.35">
      <c r="A68" s="62">
        <v>67</v>
      </c>
      <c r="B68" s="66" t="s">
        <v>236</v>
      </c>
      <c r="C68" s="94">
        <v>2.8</v>
      </c>
      <c r="D68" s="94">
        <v>1.9</v>
      </c>
      <c r="E68" s="94">
        <v>5.8</v>
      </c>
      <c r="F68" s="94">
        <v>2.7</v>
      </c>
      <c r="G68" s="94">
        <v>3.2</v>
      </c>
      <c r="H68" s="94">
        <v>1.1000000000000001</v>
      </c>
      <c r="I68" s="94">
        <v>2.2999999999999998</v>
      </c>
      <c r="J68" s="94">
        <v>1.8</v>
      </c>
      <c r="K68" s="94">
        <v>3.4</v>
      </c>
      <c r="L68" s="94">
        <v>5.9</v>
      </c>
      <c r="M68" s="94">
        <v>1.9</v>
      </c>
      <c r="N68" s="94">
        <v>3.1</v>
      </c>
      <c r="O68" s="94">
        <v>3.9</v>
      </c>
      <c r="P68" s="130">
        <v>2.6</v>
      </c>
    </row>
    <row r="69" spans="1:16" ht="12.65" customHeight="1" x14ac:dyDescent="0.35">
      <c r="A69" s="62">
        <v>68</v>
      </c>
      <c r="B69" s="68" t="s">
        <v>238</v>
      </c>
      <c r="C69" s="93">
        <v>0.8</v>
      </c>
      <c r="D69" s="93">
        <v>1.1000000000000001</v>
      </c>
      <c r="E69" s="93">
        <v>2</v>
      </c>
      <c r="F69" s="93">
        <v>1</v>
      </c>
      <c r="G69" s="93">
        <v>2.1</v>
      </c>
      <c r="H69" s="93">
        <v>1.9</v>
      </c>
      <c r="I69" s="93">
        <v>1.9</v>
      </c>
      <c r="J69" s="93">
        <v>1.7</v>
      </c>
      <c r="K69" s="93">
        <v>0.7</v>
      </c>
      <c r="L69" s="93">
        <v>8</v>
      </c>
      <c r="M69" s="93">
        <v>0.5</v>
      </c>
      <c r="N69" s="93">
        <v>1.2</v>
      </c>
      <c r="O69" s="93">
        <v>3.5</v>
      </c>
      <c r="P69" s="130">
        <v>1.8</v>
      </c>
    </row>
    <row r="70" spans="1:16" ht="19.5" customHeight="1" x14ac:dyDescent="0.35">
      <c r="A70" s="62">
        <v>69</v>
      </c>
      <c r="B70" s="66" t="s">
        <v>240</v>
      </c>
      <c r="C70" s="94">
        <v>2.9</v>
      </c>
      <c r="D70" s="94">
        <v>2.6</v>
      </c>
      <c r="E70" s="94">
        <v>3</v>
      </c>
      <c r="F70" s="94">
        <v>2.9</v>
      </c>
      <c r="G70" s="94">
        <v>3.6</v>
      </c>
      <c r="H70" s="94">
        <v>2.2999999999999998</v>
      </c>
      <c r="I70" s="94">
        <v>3.4</v>
      </c>
      <c r="J70" s="94">
        <v>3</v>
      </c>
      <c r="K70" s="94">
        <v>6.2</v>
      </c>
      <c r="L70" s="94">
        <v>5.5</v>
      </c>
      <c r="M70" s="94">
        <v>1</v>
      </c>
      <c r="N70" s="94">
        <v>5.4</v>
      </c>
      <c r="O70" s="94">
        <v>4.5999999999999996</v>
      </c>
      <c r="P70" s="130">
        <v>3.1</v>
      </c>
    </row>
    <row r="71" spans="1:16" ht="12.65" customHeight="1" x14ac:dyDescent="0.35">
      <c r="A71" s="62">
        <v>70</v>
      </c>
      <c r="B71" s="68" t="s">
        <v>242</v>
      </c>
      <c r="C71" s="93">
        <v>25.6</v>
      </c>
      <c r="D71" s="93">
        <v>24</v>
      </c>
      <c r="E71" s="93">
        <v>19.8</v>
      </c>
      <c r="F71" s="93">
        <v>30.7</v>
      </c>
      <c r="G71" s="93">
        <v>21.9</v>
      </c>
      <c r="H71" s="93">
        <v>16</v>
      </c>
      <c r="I71" s="93">
        <v>23</v>
      </c>
      <c r="J71" s="93">
        <v>26.8</v>
      </c>
      <c r="K71" s="93">
        <v>22.2</v>
      </c>
      <c r="L71" s="93">
        <v>22.9</v>
      </c>
      <c r="M71" s="93">
        <v>28.8</v>
      </c>
      <c r="N71" s="93">
        <v>24.7</v>
      </c>
      <c r="O71" s="93">
        <v>24.1</v>
      </c>
      <c r="P71" s="130">
        <v>21.7</v>
      </c>
    </row>
    <row r="72" spans="1:16" ht="12.65" customHeight="1" x14ac:dyDescent="0.35">
      <c r="A72" s="62">
        <v>71</v>
      </c>
      <c r="B72" s="269" t="s">
        <v>244</v>
      </c>
      <c r="C72" s="270"/>
      <c r="D72" s="270"/>
      <c r="E72" s="270"/>
      <c r="F72" s="270"/>
      <c r="G72" s="270"/>
      <c r="H72" s="270"/>
      <c r="I72" s="270"/>
      <c r="J72" s="270"/>
      <c r="K72" s="270"/>
      <c r="L72" s="270"/>
      <c r="M72" s="270"/>
      <c r="N72" s="270"/>
      <c r="O72" s="270"/>
      <c r="P72" s="271"/>
    </row>
    <row r="73" spans="1:16" ht="12.65" customHeight="1" x14ac:dyDescent="0.35">
      <c r="A73" s="62">
        <v>72</v>
      </c>
      <c r="B73" s="79" t="s">
        <v>246</v>
      </c>
      <c r="C73" s="67">
        <v>26.622723421292299</v>
      </c>
      <c r="D73" s="67">
        <v>23.811345538891107</v>
      </c>
      <c r="E73" s="67">
        <v>20.571461071576792</v>
      </c>
      <c r="F73" s="67">
        <v>19.419038136721561</v>
      </c>
      <c r="G73" s="67">
        <v>26.124024185462197</v>
      </c>
      <c r="H73" s="67">
        <v>29.299725049661113</v>
      </c>
      <c r="I73" s="67">
        <v>15.458184320738944</v>
      </c>
      <c r="J73" s="67">
        <v>16.821051010969899</v>
      </c>
      <c r="K73" s="67">
        <v>16.999026446542722</v>
      </c>
      <c r="L73" s="67">
        <v>15.975932870718207</v>
      </c>
      <c r="M73" s="67">
        <v>27.387785095483743</v>
      </c>
      <c r="N73" s="67">
        <v>15.808682287842272</v>
      </c>
      <c r="O73" s="67">
        <v>28.147909495088243</v>
      </c>
      <c r="P73" s="130">
        <v>25.582428825913407</v>
      </c>
    </row>
    <row r="74" spans="1:16" ht="12.65" customHeight="1" x14ac:dyDescent="0.35">
      <c r="A74" s="62">
        <v>73</v>
      </c>
      <c r="B74" s="68" t="s">
        <v>1072</v>
      </c>
      <c r="C74" s="69">
        <v>17.27215927969344</v>
      </c>
      <c r="D74" s="69">
        <v>15.503130664826465</v>
      </c>
      <c r="E74" s="69">
        <v>14.515858151236365</v>
      </c>
      <c r="F74" s="69">
        <v>13.234318212885585</v>
      </c>
      <c r="G74" s="69">
        <v>19.081215847909959</v>
      </c>
      <c r="H74" s="69">
        <v>21.969848302126685</v>
      </c>
      <c r="I74" s="69">
        <v>8.6864452885080095</v>
      </c>
      <c r="J74" s="69">
        <v>10.621069743677884</v>
      </c>
      <c r="K74" s="69">
        <v>11.579089264082096</v>
      </c>
      <c r="L74" s="69">
        <v>7.5421305369568241</v>
      </c>
      <c r="M74" s="69">
        <v>11.869136769283873</v>
      </c>
      <c r="N74" s="69">
        <v>8.1714401002918038</v>
      </c>
      <c r="O74" s="69">
        <v>15.613384798353506</v>
      </c>
      <c r="P74" s="130">
        <v>18.084688962362726</v>
      </c>
    </row>
    <row r="75" spans="1:16" ht="12.65" customHeight="1" x14ac:dyDescent="0.35">
      <c r="A75" s="62">
        <v>74</v>
      </c>
      <c r="B75" s="70" t="s">
        <v>1073</v>
      </c>
      <c r="C75" s="67">
        <v>8.3822015866252606</v>
      </c>
      <c r="D75" s="67">
        <v>7.5381436383951801</v>
      </c>
      <c r="E75" s="67">
        <v>6.108405214815579</v>
      </c>
      <c r="F75" s="67">
        <v>5.3977646258738865</v>
      </c>
      <c r="G75" s="67">
        <v>7.623147196993953</v>
      </c>
      <c r="H75" s="67">
        <v>8.3001352007204954</v>
      </c>
      <c r="I75" s="67">
        <v>4.4791368470110626</v>
      </c>
      <c r="J75" s="67">
        <v>5.9622260929258752</v>
      </c>
      <c r="K75" s="67">
        <v>4.6179553823761239</v>
      </c>
      <c r="L75" s="67">
        <v>8.4203842972799556</v>
      </c>
      <c r="M75" s="67">
        <v>15.541382822658539</v>
      </c>
      <c r="N75" s="67">
        <v>6.5535307308983866</v>
      </c>
      <c r="O75" s="67">
        <v>17.633309588677751</v>
      </c>
      <c r="P75" s="130">
        <v>7.6497186372868997</v>
      </c>
    </row>
    <row r="76" spans="1:16" ht="12.65" customHeight="1" x14ac:dyDescent="0.35">
      <c r="A76" s="62">
        <v>75</v>
      </c>
      <c r="B76" s="68" t="s">
        <v>1074</v>
      </c>
      <c r="C76" s="69">
        <v>5.0739193476084239</v>
      </c>
      <c r="D76" s="69">
        <v>6.0202088639580635</v>
      </c>
      <c r="E76" s="69">
        <v>2.2625730598453946</v>
      </c>
      <c r="F76" s="69">
        <v>4.6864500921196983</v>
      </c>
      <c r="G76" s="69">
        <v>3.4521125522563576</v>
      </c>
      <c r="H76" s="69">
        <v>3.1563158888737126</v>
      </c>
      <c r="I76" s="69">
        <v>4.140782192601411</v>
      </c>
      <c r="J76" s="69">
        <v>3.9596568978229141</v>
      </c>
      <c r="K76" s="69">
        <v>2.2405768515473388</v>
      </c>
      <c r="L76" s="69">
        <v>2.9440664854186558</v>
      </c>
      <c r="M76" s="69">
        <v>8.4607546139208321</v>
      </c>
      <c r="N76" s="69">
        <v>2.6313610635107825</v>
      </c>
      <c r="O76" s="69">
        <v>2.6216023350552282</v>
      </c>
      <c r="P76" s="130">
        <v>3.9306864514259541</v>
      </c>
    </row>
    <row r="77" spans="1:16" ht="12.65" customHeight="1" x14ac:dyDescent="0.35">
      <c r="A77" s="62">
        <v>76</v>
      </c>
      <c r="B77" s="72" t="s">
        <v>258</v>
      </c>
      <c r="C77" s="67">
        <v>3.1715652233022307</v>
      </c>
      <c r="D77" s="67">
        <v>3.8594647012403249</v>
      </c>
      <c r="E77" s="67">
        <v>2.7054926772452546</v>
      </c>
      <c r="F77" s="67">
        <v>2.4543246717286076</v>
      </c>
      <c r="G77" s="67">
        <v>5.6273490966916624</v>
      </c>
      <c r="H77" s="67">
        <v>2.6776720940354957</v>
      </c>
      <c r="I77" s="67">
        <v>1.0653437228879528</v>
      </c>
      <c r="J77" s="67">
        <v>2.0643481841018438</v>
      </c>
      <c r="K77" s="67">
        <v>2.3648550567513689</v>
      </c>
      <c r="L77" s="67">
        <v>1.4970549741172547</v>
      </c>
      <c r="M77" s="67">
        <v>0.95364753797722446</v>
      </c>
      <c r="N77" s="67">
        <v>0.77899743769136831</v>
      </c>
      <c r="O77" s="67">
        <v>5.2589406500034919</v>
      </c>
      <c r="P77" s="130">
        <v>3.9314377106239951</v>
      </c>
    </row>
    <row r="78" spans="1:16" ht="12.65" customHeight="1" x14ac:dyDescent="0.35">
      <c r="A78" s="62">
        <v>77</v>
      </c>
      <c r="B78" s="68" t="s">
        <v>261</v>
      </c>
      <c r="C78" s="69">
        <v>2.7827424434278747</v>
      </c>
      <c r="D78" s="69">
        <v>2.9103627904929685</v>
      </c>
      <c r="E78" s="69">
        <v>1.3851154186732868</v>
      </c>
      <c r="F78" s="69">
        <v>1.6885209524179241</v>
      </c>
      <c r="G78" s="69">
        <v>4.5111832779119778</v>
      </c>
      <c r="H78" s="69">
        <v>2.3376124170646695</v>
      </c>
      <c r="I78" s="69">
        <v>0.42052184004845816</v>
      </c>
      <c r="J78" s="69">
        <v>0.97934261646991838</v>
      </c>
      <c r="K78" s="69">
        <v>1.4745136029992973</v>
      </c>
      <c r="L78" s="69">
        <v>0.7770687986826319</v>
      </c>
      <c r="M78" s="69">
        <v>0.40432232809900542</v>
      </c>
      <c r="N78" s="69">
        <v>0.77899743769136831</v>
      </c>
      <c r="O78" s="69">
        <v>5.2589406500034919</v>
      </c>
      <c r="P78" s="130">
        <v>3.1364631901380844</v>
      </c>
    </row>
    <row r="79" spans="1:16" ht="12.65" customHeight="1" x14ac:dyDescent="0.35">
      <c r="A79" s="62">
        <v>78</v>
      </c>
      <c r="B79" s="70" t="s">
        <v>264</v>
      </c>
      <c r="C79" s="67">
        <v>0.26829879005723256</v>
      </c>
      <c r="D79" s="67">
        <v>0.36258073433114352</v>
      </c>
      <c r="E79" s="67">
        <v>0.89868827230204884</v>
      </c>
      <c r="F79" s="67">
        <v>0.15025415036531906</v>
      </c>
      <c r="G79" s="67">
        <v>0.35416821406644416</v>
      </c>
      <c r="H79" s="67">
        <v>0.44669973004200086</v>
      </c>
      <c r="I79" s="67">
        <v>0.22091416102492162</v>
      </c>
      <c r="J79" s="67">
        <v>2.4871415517635796E-2</v>
      </c>
      <c r="K79" s="67">
        <v>8.2896151612997321E-2</v>
      </c>
      <c r="L79" s="67">
        <v>0.70444789543460284</v>
      </c>
      <c r="M79" s="67">
        <v>0</v>
      </c>
      <c r="N79" s="67">
        <v>0</v>
      </c>
      <c r="O79" s="67">
        <v>0</v>
      </c>
      <c r="P79" s="130">
        <v>0.36529652144644398</v>
      </c>
    </row>
    <row r="80" spans="1:16" ht="12.65" customHeight="1" x14ac:dyDescent="0.35">
      <c r="A80" s="62">
        <v>79</v>
      </c>
      <c r="B80" s="68" t="s">
        <v>267</v>
      </c>
      <c r="C80" s="69">
        <v>0.11972909380306085</v>
      </c>
      <c r="D80" s="69">
        <v>0.15237191193636695</v>
      </c>
      <c r="E80" s="69">
        <v>0.14241077501770341</v>
      </c>
      <c r="F80" s="69">
        <v>0.24030601321940065</v>
      </c>
      <c r="G80" s="69">
        <v>0.21073469371311718</v>
      </c>
      <c r="H80" s="69">
        <v>0.33440935842328112</v>
      </c>
      <c r="I80" s="69">
        <v>0</v>
      </c>
      <c r="J80" s="69">
        <v>4.3546834323190342E-2</v>
      </c>
      <c r="K80" s="69">
        <v>0.14241081280240298</v>
      </c>
      <c r="L80" s="69">
        <v>0.89348663833771247</v>
      </c>
      <c r="M80" s="69">
        <v>0.36738465816798765</v>
      </c>
      <c r="N80" s="69">
        <v>0</v>
      </c>
      <c r="O80" s="69">
        <v>3.6357532563367481</v>
      </c>
      <c r="P80" s="130">
        <v>0.2234790160254749</v>
      </c>
    </row>
    <row r="81" spans="1:16" ht="12.65" customHeight="1" x14ac:dyDescent="0.35">
      <c r="A81" s="62">
        <v>80</v>
      </c>
      <c r="B81" s="79" t="s">
        <v>270</v>
      </c>
      <c r="C81" s="67">
        <v>7.9187100399449868</v>
      </c>
      <c r="D81" s="67">
        <v>6.934191491134996</v>
      </c>
      <c r="E81" s="67">
        <v>4.3271058035501433</v>
      </c>
      <c r="F81" s="67">
        <v>4.3148432170502407</v>
      </c>
      <c r="G81" s="67">
        <v>8.1591909174933122</v>
      </c>
      <c r="H81" s="67">
        <v>6.2623489518198889</v>
      </c>
      <c r="I81" s="67">
        <v>4.1142458408723455</v>
      </c>
      <c r="J81" s="67">
        <v>5.3020464679004533</v>
      </c>
      <c r="K81" s="67">
        <v>3.2725312966367097</v>
      </c>
      <c r="L81" s="67">
        <v>4.7838262754459224</v>
      </c>
      <c r="M81" s="67">
        <v>4.4932984445169932</v>
      </c>
      <c r="N81" s="67">
        <v>5.7435707468338526</v>
      </c>
      <c r="O81" s="67">
        <v>4.8173903459797884</v>
      </c>
      <c r="P81" s="130">
        <v>7.0503362248836163</v>
      </c>
    </row>
    <row r="82" spans="1:16" ht="12.65" customHeight="1" x14ac:dyDescent="0.35">
      <c r="A82" s="62">
        <v>81</v>
      </c>
      <c r="B82" s="68" t="s">
        <v>273</v>
      </c>
      <c r="C82" s="69">
        <v>6.7794451519938432</v>
      </c>
      <c r="D82" s="69">
        <v>4.920471264030394</v>
      </c>
      <c r="E82" s="69">
        <v>3.5463517423158022</v>
      </c>
      <c r="F82" s="69">
        <v>2.3220387949615149</v>
      </c>
      <c r="G82" s="69">
        <v>6.0147245341137978</v>
      </c>
      <c r="H82" s="69">
        <v>5.1563440411910637</v>
      </c>
      <c r="I82" s="69">
        <v>1.7694702645876976</v>
      </c>
      <c r="J82" s="69">
        <v>4.1182301348868915</v>
      </c>
      <c r="K82" s="69">
        <v>2.9141844823443148</v>
      </c>
      <c r="L82" s="69">
        <v>3.7162991587668488</v>
      </c>
      <c r="M82" s="69">
        <v>3.1437789382640453</v>
      </c>
      <c r="N82" s="69">
        <v>4.0970177927513758</v>
      </c>
      <c r="O82" s="69">
        <v>4.8173903459797884</v>
      </c>
      <c r="P82" s="130">
        <v>5.3924595085178586</v>
      </c>
    </row>
    <row r="83" spans="1:16" ht="12.65" customHeight="1" x14ac:dyDescent="0.35">
      <c r="A83" s="62">
        <v>82</v>
      </c>
      <c r="B83" s="70" t="s">
        <v>276</v>
      </c>
      <c r="C83" s="67">
        <v>0.65752845907857982</v>
      </c>
      <c r="D83" s="67">
        <v>0.53342878495105639</v>
      </c>
      <c r="E83" s="67">
        <v>0.40062608461108329</v>
      </c>
      <c r="F83" s="67">
        <v>0.93357313800020369</v>
      </c>
      <c r="G83" s="67">
        <v>1.0279123792438656</v>
      </c>
      <c r="H83" s="67">
        <v>0.50956036466869148</v>
      </c>
      <c r="I83" s="67">
        <v>0.23562827055494379</v>
      </c>
      <c r="J83" s="67">
        <v>0.51928242156280369</v>
      </c>
      <c r="K83" s="67">
        <v>0.37677050985216115</v>
      </c>
      <c r="L83" s="67">
        <v>1.6809995666387652</v>
      </c>
      <c r="M83" s="67">
        <v>0.88627027188250607</v>
      </c>
      <c r="N83" s="67">
        <v>0.47486788133612057</v>
      </c>
      <c r="O83" s="67">
        <v>0</v>
      </c>
      <c r="P83" s="130">
        <v>0.75241868243819665</v>
      </c>
    </row>
    <row r="84" spans="1:16" ht="12.65" customHeight="1" x14ac:dyDescent="0.35">
      <c r="A84" s="62">
        <v>83</v>
      </c>
      <c r="B84" s="73" t="s">
        <v>279</v>
      </c>
      <c r="C84" s="69">
        <v>54.793375227937311</v>
      </c>
      <c r="D84" s="69">
        <v>42.309382993665572</v>
      </c>
      <c r="E84" s="69">
        <v>31.101731861382483</v>
      </c>
      <c r="F84" s="69">
        <v>33.293655719400192</v>
      </c>
      <c r="G84" s="69">
        <v>43.886435876850172</v>
      </c>
      <c r="H84" s="69">
        <v>44.659290777570085</v>
      </c>
      <c r="I84" s="69">
        <v>27.195519914615033</v>
      </c>
      <c r="J84" s="69">
        <v>34.748614272606851</v>
      </c>
      <c r="K84" s="69">
        <v>25.042008642183578</v>
      </c>
      <c r="L84" s="69">
        <v>23.891686475909083</v>
      </c>
      <c r="M84" s="69">
        <v>52.575516017957725</v>
      </c>
      <c r="N84" s="69">
        <v>42.697786750052316</v>
      </c>
      <c r="O84" s="69">
        <v>43.484328977224237</v>
      </c>
      <c r="P84" s="130">
        <v>43.646534126524344</v>
      </c>
    </row>
    <row r="85" spans="1:16" ht="12.65" customHeight="1" x14ac:dyDescent="0.35">
      <c r="A85" s="62">
        <v>84</v>
      </c>
      <c r="B85" s="66" t="s">
        <v>282</v>
      </c>
      <c r="C85" s="94">
        <v>50.947442838293178</v>
      </c>
      <c r="D85" s="94">
        <v>38.439550732666952</v>
      </c>
      <c r="E85" s="94">
        <v>28.380787894592718</v>
      </c>
      <c r="F85" s="94">
        <v>29.542752178640413</v>
      </c>
      <c r="G85" s="94">
        <v>40.677405969992527</v>
      </c>
      <c r="H85" s="94">
        <v>41.262954440831258</v>
      </c>
      <c r="I85" s="94">
        <v>21.688687391430861</v>
      </c>
      <c r="J85" s="94">
        <v>30.200533034032983</v>
      </c>
      <c r="K85" s="94">
        <v>20.0524412961352</v>
      </c>
      <c r="L85" s="94">
        <v>22.451026911561193</v>
      </c>
      <c r="M85" s="94">
        <v>48.573892215127046</v>
      </c>
      <c r="N85" s="94">
        <v>38.825095584091812</v>
      </c>
      <c r="O85" s="94">
        <v>42.844298769079948</v>
      </c>
      <c r="P85" s="130">
        <v>40.149445259852577</v>
      </c>
    </row>
    <row r="86" spans="1:16" ht="12" customHeight="1" x14ac:dyDescent="0.35">
      <c r="A86" s="62">
        <v>85</v>
      </c>
      <c r="B86" s="68" t="s">
        <v>285</v>
      </c>
      <c r="C86" s="69">
        <v>2.346602130683729</v>
      </c>
      <c r="D86" s="69">
        <v>2.4626195689275923</v>
      </c>
      <c r="E86" s="69">
        <v>1.8274504509649729</v>
      </c>
      <c r="F86" s="69">
        <v>1.3531391335830176</v>
      </c>
      <c r="G86" s="69">
        <v>1.3232972836041315</v>
      </c>
      <c r="H86" s="69">
        <v>1.8792718333236025</v>
      </c>
      <c r="I86" s="69">
        <v>2.8380536719454432</v>
      </c>
      <c r="J86" s="69">
        <v>3.8157114217506214</v>
      </c>
      <c r="K86" s="69">
        <v>1.8557393007554657</v>
      </c>
      <c r="L86" s="69">
        <v>0.6966721411816893</v>
      </c>
      <c r="M86" s="69">
        <v>4.8845141327241182</v>
      </c>
      <c r="N86" s="69">
        <v>5.1310132109261728</v>
      </c>
      <c r="O86" s="69">
        <v>0.73826877489341525</v>
      </c>
      <c r="P86" s="130">
        <v>1.8430863736725904</v>
      </c>
    </row>
    <row r="87" spans="1:16" ht="12" customHeight="1" x14ac:dyDescent="0.35">
      <c r="A87" s="62">
        <v>86</v>
      </c>
      <c r="B87" s="72" t="s">
        <v>288</v>
      </c>
      <c r="C87" s="86">
        <v>34.338804298283407</v>
      </c>
      <c r="D87" s="86">
        <v>41.167486178654542</v>
      </c>
      <c r="E87" s="86">
        <v>41.918301952065988</v>
      </c>
      <c r="F87" s="86">
        <v>35.857013120491551</v>
      </c>
      <c r="G87" s="86">
        <v>41.824118740444263</v>
      </c>
      <c r="H87" s="86">
        <v>42.796552708321975</v>
      </c>
      <c r="I87" s="86">
        <v>32.298018837309741</v>
      </c>
      <c r="J87" s="86">
        <v>34.135488215011129</v>
      </c>
      <c r="K87" s="86">
        <v>32.099533913587919</v>
      </c>
      <c r="L87" s="86">
        <v>37.20573596719241</v>
      </c>
      <c r="M87" s="86">
        <v>34.175482360504951</v>
      </c>
      <c r="N87" s="86">
        <v>40.934024989771103</v>
      </c>
      <c r="O87" s="86">
        <v>43.420885921782236</v>
      </c>
      <c r="P87" s="130">
        <v>40.227510411043028</v>
      </c>
    </row>
    <row r="88" spans="1:16" ht="16.75" customHeight="1" x14ac:dyDescent="0.35">
      <c r="A88" s="62">
        <v>87</v>
      </c>
      <c r="B88" s="73" t="s">
        <v>291</v>
      </c>
      <c r="C88" s="69">
        <v>15.698104657327589</v>
      </c>
      <c r="D88" s="69">
        <v>21.41723261645846</v>
      </c>
      <c r="E88" s="69">
        <v>22.570133623763606</v>
      </c>
      <c r="F88" s="69">
        <v>16.703836374167921</v>
      </c>
      <c r="G88" s="69">
        <v>23.298022278051718</v>
      </c>
      <c r="H88" s="69">
        <v>27.897437408659499</v>
      </c>
      <c r="I88" s="69">
        <v>13.245328144771435</v>
      </c>
      <c r="J88" s="69">
        <v>16.56509545728813</v>
      </c>
      <c r="K88" s="69">
        <v>9.9412996166208707</v>
      </c>
      <c r="L88" s="69">
        <v>20.474518122485666</v>
      </c>
      <c r="M88" s="69">
        <v>17.696928385944023</v>
      </c>
      <c r="N88" s="69">
        <v>29.199199466628727</v>
      </c>
      <c r="O88" s="69">
        <v>35.898806928993608</v>
      </c>
      <c r="P88" s="130">
        <v>22.378726344889291</v>
      </c>
    </row>
    <row r="89" spans="1:16" ht="12.65" customHeight="1" x14ac:dyDescent="0.35">
      <c r="A89" s="62">
        <v>88</v>
      </c>
      <c r="B89" s="66" t="s">
        <v>294</v>
      </c>
      <c r="C89" s="86">
        <v>14.741456077243797</v>
      </c>
      <c r="D89" s="86">
        <v>19.288485569289346</v>
      </c>
      <c r="E89" s="86">
        <v>19.880068565921931</v>
      </c>
      <c r="F89" s="86">
        <v>15.361715094263605</v>
      </c>
      <c r="G89" s="86">
        <v>21.403466304059705</v>
      </c>
      <c r="H89" s="86">
        <v>26.701064172424559</v>
      </c>
      <c r="I89" s="86">
        <v>12.188225198670397</v>
      </c>
      <c r="J89" s="86">
        <v>15.599883993597089</v>
      </c>
      <c r="K89" s="86">
        <v>7.4850895035481271</v>
      </c>
      <c r="L89" s="86">
        <v>17.934428325885658</v>
      </c>
      <c r="M89" s="86">
        <v>17.392807671042089</v>
      </c>
      <c r="N89" s="86">
        <v>28.544225174029393</v>
      </c>
      <c r="O89" s="86">
        <v>33.821794525992246</v>
      </c>
      <c r="P89" s="130">
        <v>20.777128316758471</v>
      </c>
    </row>
    <row r="90" spans="1:16" ht="12.65" customHeight="1" x14ac:dyDescent="0.35">
      <c r="A90" s="62">
        <v>89</v>
      </c>
      <c r="B90" s="68" t="s">
        <v>297</v>
      </c>
      <c r="C90" s="69">
        <v>0.46080697365585932</v>
      </c>
      <c r="D90" s="69">
        <v>0.97802081389157669</v>
      </c>
      <c r="E90" s="69">
        <v>1.0203102715377528</v>
      </c>
      <c r="F90" s="69">
        <v>0.91993770476949466</v>
      </c>
      <c r="G90" s="69">
        <v>0.66153635743527117</v>
      </c>
      <c r="H90" s="69">
        <v>0.61069986685789623</v>
      </c>
      <c r="I90" s="69">
        <v>0.13768290400814903</v>
      </c>
      <c r="J90" s="69">
        <v>0.457333820707364</v>
      </c>
      <c r="K90" s="69">
        <v>0.4748765611214979</v>
      </c>
      <c r="L90" s="69">
        <v>0.60751126815072864</v>
      </c>
      <c r="M90" s="69">
        <v>0</v>
      </c>
      <c r="N90" s="69">
        <v>0.81479417054108605</v>
      </c>
      <c r="O90" s="69">
        <v>1.4166333669424791</v>
      </c>
      <c r="P90" s="130">
        <v>0.66060861443449348</v>
      </c>
    </row>
    <row r="91" spans="1:16" ht="12.65" customHeight="1" x14ac:dyDescent="0.35">
      <c r="A91" s="62">
        <v>90</v>
      </c>
      <c r="B91" s="72" t="s">
        <v>300</v>
      </c>
      <c r="C91" s="86">
        <v>9.1100690512439311</v>
      </c>
      <c r="D91" s="86">
        <v>14.464267405447348</v>
      </c>
      <c r="E91" s="86">
        <v>14.510937992133133</v>
      </c>
      <c r="F91" s="86">
        <v>9.1911937177748904</v>
      </c>
      <c r="G91" s="86">
        <v>13.335612454476657</v>
      </c>
      <c r="H91" s="86">
        <v>12.714298224251372</v>
      </c>
      <c r="I91" s="86">
        <v>10.104607970609655</v>
      </c>
      <c r="J91" s="86">
        <v>10.253435613013204</v>
      </c>
      <c r="K91" s="86">
        <v>9.8682471233436271</v>
      </c>
      <c r="L91" s="86">
        <v>17.251460444114684</v>
      </c>
      <c r="M91" s="86">
        <v>11.875012807755196</v>
      </c>
      <c r="N91" s="86">
        <v>18.97701297507394</v>
      </c>
      <c r="O91" s="86">
        <v>22.163294456421138</v>
      </c>
      <c r="P91" s="130">
        <v>12.54245549576537</v>
      </c>
    </row>
    <row r="92" spans="1:16" ht="12.65" customHeight="1" x14ac:dyDescent="0.35">
      <c r="A92" s="62">
        <v>91</v>
      </c>
      <c r="B92" s="68" t="s">
        <v>303</v>
      </c>
      <c r="C92" s="69">
        <v>1.9930734801517758</v>
      </c>
      <c r="D92" s="69">
        <v>4.9574592838798717</v>
      </c>
      <c r="E92" s="69">
        <v>2.2406308131127881</v>
      </c>
      <c r="F92" s="69">
        <v>2.079813852522844</v>
      </c>
      <c r="G92" s="69">
        <v>4.2566593426625063</v>
      </c>
      <c r="H92" s="69">
        <v>3.9264722184547156</v>
      </c>
      <c r="I92" s="69">
        <v>3.6907468509142749</v>
      </c>
      <c r="J92" s="69">
        <v>2.629500436527533</v>
      </c>
      <c r="K92" s="69">
        <v>2.1334946652858711</v>
      </c>
      <c r="L92" s="69">
        <v>1.8129402835536206</v>
      </c>
      <c r="M92" s="69">
        <v>3.9919212050764465</v>
      </c>
      <c r="N92" s="69">
        <v>4.3213812187742375</v>
      </c>
      <c r="O92" s="69">
        <v>5.769113825777251</v>
      </c>
      <c r="P92" s="130">
        <v>3.726525493719715</v>
      </c>
    </row>
    <row r="93" spans="1:16" ht="12.65" customHeight="1" x14ac:dyDescent="0.35">
      <c r="A93" s="62">
        <v>92</v>
      </c>
      <c r="B93" s="66" t="s">
        <v>306</v>
      </c>
      <c r="C93" s="86">
        <v>5.0224677253231452E-2</v>
      </c>
      <c r="D93" s="86">
        <v>0.55623105871533773</v>
      </c>
      <c r="E93" s="86">
        <v>0</v>
      </c>
      <c r="F93" s="86">
        <v>0.27545455664934304</v>
      </c>
      <c r="G93" s="86">
        <v>0.19354281712308746</v>
      </c>
      <c r="H93" s="86">
        <v>3.8484673737113249E-2</v>
      </c>
      <c r="I93" s="86">
        <v>4.7093829916278099E-2</v>
      </c>
      <c r="J93" s="86">
        <v>0</v>
      </c>
      <c r="K93" s="86">
        <v>1.3720361779581001</v>
      </c>
      <c r="L93" s="86">
        <v>0.77546764297178117</v>
      </c>
      <c r="M93" s="86">
        <v>0</v>
      </c>
      <c r="N93" s="86">
        <v>0</v>
      </c>
      <c r="O93" s="86">
        <v>0</v>
      </c>
      <c r="P93" s="130">
        <v>0.18293942818189032</v>
      </c>
    </row>
    <row r="94" spans="1:16" ht="12.65" customHeight="1" x14ac:dyDescent="0.35">
      <c r="A94" s="62">
        <v>93</v>
      </c>
      <c r="B94" s="73" t="s">
        <v>309</v>
      </c>
      <c r="C94" s="69">
        <v>25.099321063105997</v>
      </c>
      <c r="D94" s="69">
        <v>29.051888570010625</v>
      </c>
      <c r="E94" s="69">
        <v>31.060181836141272</v>
      </c>
      <c r="F94" s="69">
        <v>25.397944375400865</v>
      </c>
      <c r="G94" s="69">
        <v>27.78855701577881</v>
      </c>
      <c r="H94" s="69">
        <v>26.316959525079366</v>
      </c>
      <c r="I94" s="69">
        <v>25.274139984633354</v>
      </c>
      <c r="J94" s="69">
        <v>24.396936174990461</v>
      </c>
      <c r="K94" s="69">
        <v>22.393039412540674</v>
      </c>
      <c r="L94" s="69">
        <v>26.521945619424098</v>
      </c>
      <c r="M94" s="69">
        <v>23.46515144189009</v>
      </c>
      <c r="N94" s="69">
        <v>28.504576466370384</v>
      </c>
      <c r="O94" s="69">
        <v>29.499452617344286</v>
      </c>
      <c r="P94" s="130">
        <v>27.057497996906609</v>
      </c>
    </row>
    <row r="95" spans="1:16" ht="12.65" customHeight="1" x14ac:dyDescent="0.35">
      <c r="A95" s="62">
        <v>94</v>
      </c>
      <c r="B95" s="66" t="s">
        <v>312</v>
      </c>
      <c r="C95" s="94">
        <v>24.286654029233603</v>
      </c>
      <c r="D95" s="94">
        <v>27.163207512598259</v>
      </c>
      <c r="E95" s="94">
        <v>28.960780900033328</v>
      </c>
      <c r="F95" s="94">
        <v>23.852918787530928</v>
      </c>
      <c r="G95" s="94">
        <v>26.29896037118246</v>
      </c>
      <c r="H95" s="94">
        <v>25.33496500130444</v>
      </c>
      <c r="I95" s="94">
        <v>24.016977905251469</v>
      </c>
      <c r="J95" s="94">
        <v>21.389770794618514</v>
      </c>
      <c r="K95" s="94">
        <v>20.925894193291558</v>
      </c>
      <c r="L95" s="94">
        <v>21.688340509839588</v>
      </c>
      <c r="M95" s="94">
        <v>23.04172419785063</v>
      </c>
      <c r="N95" s="94">
        <v>27.074559386919965</v>
      </c>
      <c r="O95" s="94">
        <v>27.208025711476143</v>
      </c>
      <c r="P95" s="130">
        <v>25.627213612503478</v>
      </c>
    </row>
    <row r="96" spans="1:16" ht="12.65" customHeight="1" x14ac:dyDescent="0.35">
      <c r="A96" s="62">
        <v>95</v>
      </c>
      <c r="B96" s="68" t="s">
        <v>315</v>
      </c>
      <c r="C96" s="69">
        <v>0.87095208389218226</v>
      </c>
      <c r="D96" s="69">
        <v>1.4576202825964659</v>
      </c>
      <c r="E96" s="69">
        <v>1.8040980841132661</v>
      </c>
      <c r="F96" s="69">
        <v>1.743920683041658</v>
      </c>
      <c r="G96" s="69">
        <v>0.88805726925917894</v>
      </c>
      <c r="H96" s="69">
        <v>0.82345738647266342</v>
      </c>
      <c r="I96" s="69">
        <v>0.56169658023164082</v>
      </c>
      <c r="J96" s="69">
        <v>1.3212933781945089</v>
      </c>
      <c r="K96" s="69">
        <v>1.596974732144945</v>
      </c>
      <c r="L96" s="69">
        <v>3.3400558548564092</v>
      </c>
      <c r="M96" s="69">
        <v>0.39295743416754442</v>
      </c>
      <c r="N96" s="69">
        <v>4.123452577963695</v>
      </c>
      <c r="O96" s="69">
        <v>0.7426842943564067</v>
      </c>
      <c r="P96" s="130">
        <v>1.0412732736877013</v>
      </c>
    </row>
    <row r="97" spans="1:16" ht="12.65" customHeight="1" x14ac:dyDescent="0.35">
      <c r="A97" s="62">
        <v>96</v>
      </c>
      <c r="B97" s="72" t="s">
        <v>318</v>
      </c>
      <c r="C97" s="86">
        <v>16.882589738560618</v>
      </c>
      <c r="D97" s="86">
        <v>15.753734655650989</v>
      </c>
      <c r="E97" s="86">
        <v>13.714987023145856</v>
      </c>
      <c r="F97" s="86">
        <v>14.259499384075248</v>
      </c>
      <c r="G97" s="86">
        <v>18.790673326633499</v>
      </c>
      <c r="H97" s="86">
        <v>18.072987395174444</v>
      </c>
      <c r="I97" s="86">
        <v>12.749430920586343</v>
      </c>
      <c r="J97" s="86">
        <v>13.094333075119554</v>
      </c>
      <c r="K97" s="86">
        <v>14.858035239307412</v>
      </c>
      <c r="L97" s="86">
        <v>15.240561464029231</v>
      </c>
      <c r="M97" s="86">
        <v>19.517751038973348</v>
      </c>
      <c r="N97" s="86">
        <v>19.337777315193939</v>
      </c>
      <c r="O97" s="86">
        <v>17.217466680408585</v>
      </c>
      <c r="P97" s="130">
        <v>17.355304257696471</v>
      </c>
    </row>
    <row r="98" spans="1:16" ht="12.65" customHeight="1" x14ac:dyDescent="0.35">
      <c r="A98" s="62">
        <v>97</v>
      </c>
      <c r="B98" s="68" t="s">
        <v>321</v>
      </c>
      <c r="C98" s="69">
        <v>12.088610721396231</v>
      </c>
      <c r="D98" s="69">
        <v>10.509203813409703</v>
      </c>
      <c r="E98" s="69">
        <v>9.8286193509349715</v>
      </c>
      <c r="F98" s="69">
        <v>8.544609979072181</v>
      </c>
      <c r="G98" s="69">
        <v>14.363318030445788</v>
      </c>
      <c r="H98" s="69">
        <v>13.461705056674459</v>
      </c>
      <c r="I98" s="69">
        <v>10.192124150894356</v>
      </c>
      <c r="J98" s="69">
        <v>9.5255465606465606</v>
      </c>
      <c r="K98" s="69">
        <v>5.8714849185263844</v>
      </c>
      <c r="L98" s="69">
        <v>10.639418543915143</v>
      </c>
      <c r="M98" s="69">
        <v>11.184595183038917</v>
      </c>
      <c r="N98" s="69">
        <v>15.134680290835515</v>
      </c>
      <c r="O98" s="69">
        <v>15.242762384107403</v>
      </c>
      <c r="P98" s="130">
        <v>12.748636541772512</v>
      </c>
    </row>
    <row r="99" spans="1:16" ht="12.65" customHeight="1" x14ac:dyDescent="0.35">
      <c r="A99" s="62">
        <v>98</v>
      </c>
      <c r="B99" s="66" t="s">
        <v>324</v>
      </c>
      <c r="C99" s="86">
        <v>4.3757861887061402</v>
      </c>
      <c r="D99" s="86">
        <v>4.5245282580571144</v>
      </c>
      <c r="E99" s="86">
        <v>4.5209205336267635</v>
      </c>
      <c r="F99" s="86">
        <v>4.4758569402627302</v>
      </c>
      <c r="G99" s="86">
        <v>3.6257534110866589</v>
      </c>
      <c r="H99" s="86">
        <v>3.9679535221680986</v>
      </c>
      <c r="I99" s="86">
        <v>2.3292059543358681</v>
      </c>
      <c r="J99" s="86">
        <v>3.1516466341060521</v>
      </c>
      <c r="K99" s="86">
        <v>2.6871304610288544</v>
      </c>
      <c r="L99" s="86">
        <v>5.2010157735743547</v>
      </c>
      <c r="M99" s="86">
        <v>8.2197520348611075</v>
      </c>
      <c r="N99" s="86">
        <v>1.6820965938075951</v>
      </c>
      <c r="O99" s="86">
        <v>1.5558294459415933</v>
      </c>
      <c r="P99" s="130">
        <v>3.9488995705438956</v>
      </c>
    </row>
    <row r="100" spans="1:16" ht="12.65" customHeight="1" x14ac:dyDescent="0.35">
      <c r="A100" s="62">
        <v>99</v>
      </c>
      <c r="B100" s="73" t="s">
        <v>327</v>
      </c>
      <c r="C100" s="69">
        <v>8.5758571611117258</v>
      </c>
      <c r="D100" s="69">
        <v>10.083204676274384</v>
      </c>
      <c r="E100" s="69">
        <v>11.41087151050267</v>
      </c>
      <c r="F100" s="69">
        <v>5.8889441108099589</v>
      </c>
      <c r="G100" s="69">
        <v>13.572480929303604</v>
      </c>
      <c r="H100" s="69">
        <v>15.168133977994852</v>
      </c>
      <c r="I100" s="69">
        <v>8.9776443480419239</v>
      </c>
      <c r="J100" s="69">
        <v>10.77036255492413</v>
      </c>
      <c r="K100" s="69">
        <v>9.0520356117812533</v>
      </c>
      <c r="L100" s="69">
        <v>15.836390387982584</v>
      </c>
      <c r="M100" s="69">
        <v>10.771878832610254</v>
      </c>
      <c r="N100" s="69">
        <v>17.058916734971714</v>
      </c>
      <c r="O100" s="69">
        <v>6.0516825919858945</v>
      </c>
      <c r="P100" s="130">
        <v>12.35529383571448</v>
      </c>
    </row>
    <row r="101" spans="1:16" ht="12.65" customHeight="1" x14ac:dyDescent="0.35">
      <c r="A101" s="62">
        <v>100</v>
      </c>
      <c r="B101" s="66" t="s">
        <v>329</v>
      </c>
      <c r="C101" s="86">
        <v>8.0017313607683054</v>
      </c>
      <c r="D101" s="86">
        <v>9.3820530252747378</v>
      </c>
      <c r="E101" s="86">
        <v>9.5391877331408406</v>
      </c>
      <c r="F101" s="86">
        <v>5.6615239049168071</v>
      </c>
      <c r="G101" s="86">
        <v>11.924831548667077</v>
      </c>
      <c r="H101" s="86">
        <v>14.027990536904836</v>
      </c>
      <c r="I101" s="86">
        <v>7.3878686945087395</v>
      </c>
      <c r="J101" s="86">
        <v>9.8881275226696967</v>
      </c>
      <c r="K101" s="86">
        <v>8.1796642133160589</v>
      </c>
      <c r="L101" s="86">
        <v>14.248004598684027</v>
      </c>
      <c r="M101" s="86">
        <v>9.9085756572621957</v>
      </c>
      <c r="N101" s="86">
        <v>17.058916734971714</v>
      </c>
      <c r="O101" s="86">
        <v>5.4890099006752475</v>
      </c>
      <c r="P101" s="130">
        <v>11.150105342456213</v>
      </c>
    </row>
    <row r="102" spans="1:16" ht="12.65" customHeight="1" x14ac:dyDescent="0.35">
      <c r="A102" s="62">
        <v>101</v>
      </c>
      <c r="B102" s="68" t="s">
        <v>332</v>
      </c>
      <c r="C102" s="69">
        <v>0.36435934132464137</v>
      </c>
      <c r="D102" s="69">
        <v>0.3631108055824453</v>
      </c>
      <c r="E102" s="69">
        <v>0.61161168293394341</v>
      </c>
      <c r="F102" s="69">
        <v>0.34965197411570159</v>
      </c>
      <c r="G102" s="69">
        <v>0.4089385126223759</v>
      </c>
      <c r="H102" s="69">
        <v>0.73003269677966753</v>
      </c>
      <c r="I102" s="69">
        <v>0.23056746763934419</v>
      </c>
      <c r="J102" s="69">
        <v>0.54575640255376445</v>
      </c>
      <c r="K102" s="69">
        <v>0.17467640331653264</v>
      </c>
      <c r="L102" s="69">
        <v>0.55657005978240814</v>
      </c>
      <c r="M102" s="69">
        <v>0.56604928461121284</v>
      </c>
      <c r="N102" s="69">
        <v>0</v>
      </c>
      <c r="O102" s="69">
        <v>0</v>
      </c>
      <c r="P102" s="130">
        <v>0.47618267274580844</v>
      </c>
    </row>
    <row r="103" spans="1:16" ht="12.65" customHeight="1" x14ac:dyDescent="0.35">
      <c r="A103" s="62">
        <v>102</v>
      </c>
      <c r="B103" s="71" t="s">
        <v>335</v>
      </c>
      <c r="C103" s="67">
        <v>77.569648092633457</v>
      </c>
      <c r="D103" s="67">
        <v>75.671242730862062</v>
      </c>
      <c r="E103" s="67">
        <v>72.009695178969352</v>
      </c>
      <c r="F103" s="67">
        <v>71.710051013918601</v>
      </c>
      <c r="G103" s="67">
        <v>78.255972975508229</v>
      </c>
      <c r="H103" s="67">
        <v>78.715554122649237</v>
      </c>
      <c r="I103" s="67">
        <v>75.793765499140804</v>
      </c>
      <c r="J103" s="67">
        <v>78.471712612018621</v>
      </c>
      <c r="K103" s="67">
        <v>74.943192487708828</v>
      </c>
      <c r="L103" s="67">
        <v>76.731744688222676</v>
      </c>
      <c r="M103" s="67">
        <v>79.451324475320177</v>
      </c>
      <c r="N103" s="67">
        <v>86.363140608266534</v>
      </c>
      <c r="O103" s="67">
        <v>75.012091122546238</v>
      </c>
      <c r="P103" s="130">
        <v>77.47825905430193</v>
      </c>
    </row>
    <row r="104" spans="1:16" ht="12.65" customHeight="1" x14ac:dyDescent="0.35">
      <c r="A104" s="62">
        <v>103</v>
      </c>
      <c r="B104" s="73" t="s">
        <v>338</v>
      </c>
      <c r="C104" s="69">
        <v>55.911482931275344</v>
      </c>
      <c r="D104" s="69">
        <v>59.007678541110934</v>
      </c>
      <c r="E104" s="69">
        <v>56.20814571270494</v>
      </c>
      <c r="F104" s="69">
        <v>57.124397915091293</v>
      </c>
      <c r="G104" s="69">
        <v>61.34588513303585</v>
      </c>
      <c r="H104" s="69">
        <v>62.024234684093052</v>
      </c>
      <c r="I104" s="69">
        <v>60.390218655501741</v>
      </c>
      <c r="J104" s="69">
        <v>61.775287642575414</v>
      </c>
      <c r="K104" s="69">
        <v>61.054624224357411</v>
      </c>
      <c r="L104" s="69">
        <v>64.314911909096324</v>
      </c>
      <c r="M104" s="69">
        <v>56.496656006541834</v>
      </c>
      <c r="N104" s="69">
        <v>67.774924550272004</v>
      </c>
      <c r="O104" s="69">
        <v>61.91561442239464</v>
      </c>
      <c r="P104" s="130">
        <v>60.227620001870562</v>
      </c>
    </row>
    <row r="105" spans="1:16" ht="12.65" customHeight="1" x14ac:dyDescent="0.35">
      <c r="A105" s="62">
        <v>104</v>
      </c>
      <c r="B105" s="70" t="s">
        <v>341</v>
      </c>
      <c r="C105" s="67">
        <v>46.051771230037232</v>
      </c>
      <c r="D105" s="67">
        <v>51.245689178491524</v>
      </c>
      <c r="E105" s="67">
        <v>45.586441545003858</v>
      </c>
      <c r="F105" s="67">
        <v>47.786117339302585</v>
      </c>
      <c r="G105" s="67">
        <v>54.588584105030193</v>
      </c>
      <c r="H105" s="67">
        <v>54.560827229155691</v>
      </c>
      <c r="I105" s="67">
        <v>51.418390022707761</v>
      </c>
      <c r="J105" s="67">
        <v>52.169781112165658</v>
      </c>
      <c r="K105" s="67">
        <v>46.355497101620273</v>
      </c>
      <c r="L105" s="67">
        <v>53.286483360697609</v>
      </c>
      <c r="M105" s="67">
        <v>44.898103466489736</v>
      </c>
      <c r="N105" s="67">
        <v>61.603908393374283</v>
      </c>
      <c r="O105" s="67">
        <v>54.747013107528005</v>
      </c>
      <c r="P105" s="130">
        <v>52.351333842674805</v>
      </c>
    </row>
    <row r="106" spans="1:16" ht="12.65" customHeight="1" x14ac:dyDescent="0.35">
      <c r="A106" s="62">
        <v>105</v>
      </c>
      <c r="B106" s="68" t="s">
        <v>344</v>
      </c>
      <c r="C106" s="69">
        <v>18.870409905428389</v>
      </c>
      <c r="D106" s="69">
        <v>20.009294141782025</v>
      </c>
      <c r="E106" s="69">
        <v>18.080788353650558</v>
      </c>
      <c r="F106" s="69">
        <v>17.139942424701871</v>
      </c>
      <c r="G106" s="69">
        <v>16.881630796195285</v>
      </c>
      <c r="H106" s="69">
        <v>17.571809782901674</v>
      </c>
      <c r="I106" s="69">
        <v>17.579690422789046</v>
      </c>
      <c r="J106" s="69">
        <v>18.171515572907236</v>
      </c>
      <c r="K106" s="69">
        <v>20.439259830894308</v>
      </c>
      <c r="L106" s="69">
        <v>19.847313459423784</v>
      </c>
      <c r="M106" s="69">
        <v>26.659405937232712</v>
      </c>
      <c r="N106" s="69">
        <v>19.20421974324211</v>
      </c>
      <c r="O106" s="69">
        <v>21.116374877109571</v>
      </c>
      <c r="P106" s="130">
        <v>17.850237885398133</v>
      </c>
    </row>
    <row r="107" spans="1:16" ht="12.65" customHeight="1" x14ac:dyDescent="0.35">
      <c r="A107" s="62">
        <v>106</v>
      </c>
      <c r="B107" s="70" t="s">
        <v>347</v>
      </c>
      <c r="C107" s="67">
        <v>2.951968663134318</v>
      </c>
      <c r="D107" s="67">
        <v>1.6446143731519913</v>
      </c>
      <c r="E107" s="67">
        <v>2.7926493296181309</v>
      </c>
      <c r="F107" s="67">
        <v>0.80728028758249459</v>
      </c>
      <c r="G107" s="67">
        <v>1.67692986969401</v>
      </c>
      <c r="H107" s="67">
        <v>1.7979341599372498</v>
      </c>
      <c r="I107" s="67">
        <v>2.156464358637507</v>
      </c>
      <c r="J107" s="67">
        <v>2.7015320944966019</v>
      </c>
      <c r="K107" s="67">
        <v>1.5257503244980801</v>
      </c>
      <c r="L107" s="67">
        <v>4.9386077174980203</v>
      </c>
      <c r="M107" s="67">
        <v>1.9082344775162832</v>
      </c>
      <c r="N107" s="67">
        <v>6.8765192512649964</v>
      </c>
      <c r="O107" s="67">
        <v>0</v>
      </c>
      <c r="P107" s="130">
        <v>1.9691074548278884</v>
      </c>
    </row>
    <row r="108" spans="1:16" ht="12.65" customHeight="1" x14ac:dyDescent="0.35">
      <c r="A108" s="62">
        <v>107</v>
      </c>
      <c r="B108" s="78" t="s">
        <v>350</v>
      </c>
      <c r="C108" s="69">
        <v>36.073240561534064</v>
      </c>
      <c r="D108" s="69">
        <v>37.045211422705727</v>
      </c>
      <c r="E108" s="69">
        <v>35.386237710980204</v>
      </c>
      <c r="F108" s="69">
        <v>27.865049284046762</v>
      </c>
      <c r="G108" s="69">
        <v>37.551586297434241</v>
      </c>
      <c r="H108" s="69">
        <v>43.383809039671696</v>
      </c>
      <c r="I108" s="69">
        <v>33.335806984140198</v>
      </c>
      <c r="J108" s="69">
        <v>29.675983170547042</v>
      </c>
      <c r="K108" s="69">
        <v>33.818441745032345</v>
      </c>
      <c r="L108" s="69">
        <v>28.830583891566619</v>
      </c>
      <c r="M108" s="69">
        <v>45.18116948536646</v>
      </c>
      <c r="N108" s="69">
        <v>46.824401634533778</v>
      </c>
      <c r="O108" s="69">
        <v>38.021759211587948</v>
      </c>
      <c r="P108" s="130">
        <v>37.821231535834968</v>
      </c>
    </row>
    <row r="109" spans="1:16" ht="12.65" customHeight="1" x14ac:dyDescent="0.35">
      <c r="A109" s="62">
        <v>108</v>
      </c>
      <c r="B109" s="70" t="s">
        <v>353</v>
      </c>
      <c r="C109" s="67">
        <v>27.202517632815336</v>
      </c>
      <c r="D109" s="67">
        <v>28.865281563529177</v>
      </c>
      <c r="E109" s="67">
        <v>27.037658658333758</v>
      </c>
      <c r="F109" s="67">
        <v>21.450816150117674</v>
      </c>
      <c r="G109" s="67">
        <v>31.163186770925179</v>
      </c>
      <c r="H109" s="67">
        <v>36.925578214193003</v>
      </c>
      <c r="I109" s="67">
        <v>27.182884620467778</v>
      </c>
      <c r="J109" s="67">
        <v>23.784384223901014</v>
      </c>
      <c r="K109" s="67">
        <v>25.824590885760252</v>
      </c>
      <c r="L109" s="67">
        <v>22.567052205264375</v>
      </c>
      <c r="M109" s="67">
        <v>32.858833734881486</v>
      </c>
      <c r="N109" s="67">
        <v>42.188826162617801</v>
      </c>
      <c r="O109" s="67">
        <v>29.409522121869959</v>
      </c>
      <c r="P109" s="130">
        <v>30.823365680788271</v>
      </c>
    </row>
    <row r="110" spans="1:16" ht="12.65" customHeight="1" x14ac:dyDescent="0.35">
      <c r="A110" s="62">
        <v>109</v>
      </c>
      <c r="B110" s="68" t="s">
        <v>356</v>
      </c>
      <c r="C110" s="69">
        <v>12.687182481173023</v>
      </c>
      <c r="D110" s="69">
        <v>11.95661950953845</v>
      </c>
      <c r="E110" s="69">
        <v>13.870014345714921</v>
      </c>
      <c r="F110" s="69">
        <v>9.2200503735169033</v>
      </c>
      <c r="G110" s="69">
        <v>9.492909819336365</v>
      </c>
      <c r="H110" s="69">
        <v>10.284493418314332</v>
      </c>
      <c r="I110" s="69">
        <v>7.7868915392353939</v>
      </c>
      <c r="J110" s="69">
        <v>8.9635935570024632</v>
      </c>
      <c r="K110" s="69">
        <v>9.326128025328476</v>
      </c>
      <c r="L110" s="69">
        <v>8.6312016193278254</v>
      </c>
      <c r="M110" s="69">
        <v>17.432943268599544</v>
      </c>
      <c r="N110" s="69">
        <v>8.3947050277458644</v>
      </c>
      <c r="O110" s="69">
        <v>24.394747662936851</v>
      </c>
      <c r="P110" s="130">
        <v>10.488359841708011</v>
      </c>
    </row>
    <row r="111" spans="1:16" ht="12.65" customHeight="1" x14ac:dyDescent="0.35">
      <c r="A111" s="62">
        <v>110</v>
      </c>
      <c r="B111" s="70" t="s">
        <v>359</v>
      </c>
      <c r="C111" s="67">
        <v>1.3194862129110707</v>
      </c>
      <c r="D111" s="67">
        <v>0.66077459092114266</v>
      </c>
      <c r="E111" s="67">
        <v>0.22045951684057036</v>
      </c>
      <c r="F111" s="67">
        <v>0.47194643235458233</v>
      </c>
      <c r="G111" s="67">
        <v>0.87761181606671079</v>
      </c>
      <c r="H111" s="67">
        <v>0.45273513956510697</v>
      </c>
      <c r="I111" s="67">
        <v>0.33446322530054257</v>
      </c>
      <c r="J111" s="67">
        <v>0.63791111307693504</v>
      </c>
      <c r="K111" s="67">
        <v>0.64001961217719794</v>
      </c>
      <c r="L111" s="67">
        <v>1.5407562450046319</v>
      </c>
      <c r="M111" s="67">
        <v>0.60811504127180427</v>
      </c>
      <c r="N111" s="67">
        <v>1.7473100536462214</v>
      </c>
      <c r="O111" s="67">
        <v>0</v>
      </c>
      <c r="P111" s="130">
        <v>0.77102473116521064</v>
      </c>
    </row>
    <row r="112" spans="1:16" ht="12.65" customHeight="1" x14ac:dyDescent="0.35">
      <c r="A112" s="62">
        <v>111</v>
      </c>
      <c r="B112" s="78" t="s">
        <v>362</v>
      </c>
      <c r="C112" s="69">
        <v>55.749463299256718</v>
      </c>
      <c r="D112" s="69">
        <v>47.688847275438583</v>
      </c>
      <c r="E112" s="69">
        <v>46.347214844382769</v>
      </c>
      <c r="F112" s="69">
        <v>41.237162343788597</v>
      </c>
      <c r="G112" s="69">
        <v>54.050610934858533</v>
      </c>
      <c r="H112" s="69">
        <v>49.992460361612849</v>
      </c>
      <c r="I112" s="69">
        <v>55.770600930750177</v>
      </c>
      <c r="J112" s="69">
        <v>52.305667898898136</v>
      </c>
      <c r="K112" s="69">
        <v>54.297481078635442</v>
      </c>
      <c r="L112" s="69">
        <v>48.272702704874696</v>
      </c>
      <c r="M112" s="69">
        <v>52.939462201992441</v>
      </c>
      <c r="N112" s="69">
        <v>63.057057608797209</v>
      </c>
      <c r="O112" s="69">
        <v>54.966444742744422</v>
      </c>
      <c r="P112" s="130">
        <v>51.847099656059584</v>
      </c>
    </row>
    <row r="113" spans="1:16" ht="12.65" customHeight="1" x14ac:dyDescent="0.35">
      <c r="A113" s="62">
        <v>112</v>
      </c>
      <c r="B113" s="70" t="s">
        <v>365</v>
      </c>
      <c r="C113" s="67">
        <v>36.449948155294571</v>
      </c>
      <c r="D113" s="67">
        <v>33.315472928409385</v>
      </c>
      <c r="E113" s="67">
        <v>32.177784800893832</v>
      </c>
      <c r="F113" s="67">
        <v>29.876915213278703</v>
      </c>
      <c r="G113" s="67">
        <v>42.067326497038458</v>
      </c>
      <c r="H113" s="67">
        <v>39.580599561029132</v>
      </c>
      <c r="I113" s="67">
        <v>38.911245148400894</v>
      </c>
      <c r="J113" s="67">
        <v>37.328389714153928</v>
      </c>
      <c r="K113" s="67">
        <v>37.609314290625584</v>
      </c>
      <c r="L113" s="67">
        <v>30.480413881657554</v>
      </c>
      <c r="M113" s="67">
        <v>30.34610135684488</v>
      </c>
      <c r="N113" s="67">
        <v>42.857738535084074</v>
      </c>
      <c r="O113" s="67">
        <v>36.630494930639593</v>
      </c>
      <c r="P113" s="130">
        <v>38.603316770080127</v>
      </c>
    </row>
    <row r="114" spans="1:16" ht="12.65" customHeight="1" x14ac:dyDescent="0.35">
      <c r="A114" s="62">
        <v>113</v>
      </c>
      <c r="B114" s="68" t="s">
        <v>368</v>
      </c>
      <c r="C114" s="69">
        <v>31.489656655144021</v>
      </c>
      <c r="D114" s="69">
        <v>23.085499372096859</v>
      </c>
      <c r="E114" s="69">
        <v>22.778223487759412</v>
      </c>
      <c r="F114" s="69">
        <v>18.050661014621902</v>
      </c>
      <c r="G114" s="69">
        <v>21.174986991217594</v>
      </c>
      <c r="H114" s="69">
        <v>17.158390764650452</v>
      </c>
      <c r="I114" s="69">
        <v>26.89255519527315</v>
      </c>
      <c r="J114" s="69">
        <v>23.748740650042993</v>
      </c>
      <c r="K114" s="69">
        <v>24.858610368868469</v>
      </c>
      <c r="L114" s="69">
        <v>25.291096446762808</v>
      </c>
      <c r="M114" s="69">
        <v>32.998399310605237</v>
      </c>
      <c r="N114" s="69">
        <v>23.01878810262189</v>
      </c>
      <c r="O114" s="69">
        <v>30.600157844530134</v>
      </c>
      <c r="P114" s="130">
        <v>22.139566051482255</v>
      </c>
    </row>
    <row r="115" spans="1:16" ht="12.65" customHeight="1" x14ac:dyDescent="0.35">
      <c r="A115" s="62">
        <v>114</v>
      </c>
      <c r="B115" s="70" t="s">
        <v>371</v>
      </c>
      <c r="C115" s="67">
        <v>1.7413021938671231</v>
      </c>
      <c r="D115" s="67">
        <v>0.85904256503365617</v>
      </c>
      <c r="E115" s="67">
        <v>1.7300699160092772</v>
      </c>
      <c r="F115" s="67">
        <v>2.0453972772395037</v>
      </c>
      <c r="G115" s="67">
        <v>2.005135868495695</v>
      </c>
      <c r="H115" s="67">
        <v>1.3842179655795133</v>
      </c>
      <c r="I115" s="67">
        <v>0.63181080842880921</v>
      </c>
      <c r="J115" s="67">
        <v>1.0109949473488316</v>
      </c>
      <c r="K115" s="67">
        <v>1.4169480842370734</v>
      </c>
      <c r="L115" s="67">
        <v>4.5558080234851079</v>
      </c>
      <c r="M115" s="67">
        <v>1.6393776716899158</v>
      </c>
      <c r="N115" s="67">
        <v>1.1527661351505754</v>
      </c>
      <c r="O115" s="67">
        <v>0.59458119666419162</v>
      </c>
      <c r="P115" s="130">
        <v>1.6602490670228713</v>
      </c>
    </row>
    <row r="116" spans="1:16" ht="12.65" customHeight="1" x14ac:dyDescent="0.35">
      <c r="A116" s="62">
        <v>115</v>
      </c>
      <c r="B116" s="73" t="s">
        <v>374</v>
      </c>
      <c r="C116" s="69">
        <v>20.338676985472429</v>
      </c>
      <c r="D116" s="69">
        <v>18.989277379919304</v>
      </c>
      <c r="E116" s="69">
        <v>16.179046110085984</v>
      </c>
      <c r="F116" s="69">
        <v>13.244800772681467</v>
      </c>
      <c r="G116" s="69">
        <v>18.222940700265411</v>
      </c>
      <c r="H116" s="69">
        <v>16.584734980437368</v>
      </c>
      <c r="I116" s="69">
        <v>14.196780963101908</v>
      </c>
      <c r="J116" s="69">
        <v>13.162314639407736</v>
      </c>
      <c r="K116" s="69">
        <v>12.511812433694827</v>
      </c>
      <c r="L116" s="69">
        <v>15.95014632808982</v>
      </c>
      <c r="M116" s="69">
        <v>17.706977981105055</v>
      </c>
      <c r="N116" s="69">
        <v>31.922622404438773</v>
      </c>
      <c r="O116" s="69">
        <v>45.731825457000078</v>
      </c>
      <c r="P116" s="130">
        <v>17.744897146789935</v>
      </c>
    </row>
    <row r="117" spans="1:16" ht="12.65" customHeight="1" x14ac:dyDescent="0.35">
      <c r="A117" s="62">
        <v>116</v>
      </c>
      <c r="B117" s="66" t="s">
        <v>377</v>
      </c>
      <c r="C117" s="67">
        <v>12.810672744772845</v>
      </c>
      <c r="D117" s="67">
        <v>12.106929148564786</v>
      </c>
      <c r="E117" s="67">
        <v>11.020310935004305</v>
      </c>
      <c r="F117" s="67">
        <v>9.6288183935228489</v>
      </c>
      <c r="G117" s="67">
        <v>14.31420837957941</v>
      </c>
      <c r="H117" s="67">
        <v>13.214980386075625</v>
      </c>
      <c r="I117" s="67">
        <v>9.5991656815176505</v>
      </c>
      <c r="J117" s="67">
        <v>9.3922793643208333</v>
      </c>
      <c r="K117" s="67">
        <v>7.4470390499660564</v>
      </c>
      <c r="L117" s="67">
        <v>11.784710972950819</v>
      </c>
      <c r="M117" s="67">
        <v>10.086852126778938</v>
      </c>
      <c r="N117" s="67">
        <v>26.805248741185483</v>
      </c>
      <c r="O117" s="67">
        <v>34.278894378202956</v>
      </c>
      <c r="P117" s="130">
        <v>13.065454187499032</v>
      </c>
    </row>
    <row r="118" spans="1:16" ht="12.65" customHeight="1" x14ac:dyDescent="0.35">
      <c r="A118" s="62">
        <v>117</v>
      </c>
      <c r="B118" s="68" t="s">
        <v>380</v>
      </c>
      <c r="C118" s="69">
        <v>8.6226785133769788</v>
      </c>
      <c r="D118" s="69">
        <v>7.533837796640479</v>
      </c>
      <c r="E118" s="69">
        <v>5.1348306882864243</v>
      </c>
      <c r="F118" s="69">
        <v>4.7379792013939239</v>
      </c>
      <c r="G118" s="69">
        <v>4.4155244817154031</v>
      </c>
      <c r="H118" s="69">
        <v>4.1253281937322654</v>
      </c>
      <c r="I118" s="69">
        <v>4.581467775922917</v>
      </c>
      <c r="J118" s="69">
        <v>2.9927183433160511</v>
      </c>
      <c r="K118" s="69">
        <v>5.1588256663948409</v>
      </c>
      <c r="L118" s="69">
        <v>4.6590489762486964</v>
      </c>
      <c r="M118" s="69">
        <v>7.9482439077112579</v>
      </c>
      <c r="N118" s="69">
        <v>9.878581563908897</v>
      </c>
      <c r="O118" s="69">
        <v>19.143349930656512</v>
      </c>
      <c r="P118" s="130">
        <v>5.3140096180426273</v>
      </c>
    </row>
    <row r="119" spans="1:16" ht="12.65" customHeight="1" x14ac:dyDescent="0.35">
      <c r="A119" s="62">
        <v>118</v>
      </c>
      <c r="B119" s="70" t="s">
        <v>383</v>
      </c>
      <c r="C119" s="67">
        <v>0.25757925325072878</v>
      </c>
      <c r="D119" s="67">
        <v>0.13831076624818642</v>
      </c>
      <c r="E119" s="67">
        <v>3.1641762768754481E-2</v>
      </c>
      <c r="F119" s="67">
        <v>0.20003684207302638</v>
      </c>
      <c r="G119" s="67">
        <v>0.30795307495424185</v>
      </c>
      <c r="H119" s="67">
        <v>0.20451112181444114</v>
      </c>
      <c r="I119" s="67">
        <v>0.25398836204460395</v>
      </c>
      <c r="J119" s="67">
        <v>0</v>
      </c>
      <c r="K119" s="67">
        <v>0</v>
      </c>
      <c r="L119" s="67">
        <v>0</v>
      </c>
      <c r="M119" s="67">
        <v>0</v>
      </c>
      <c r="N119" s="67">
        <v>0</v>
      </c>
      <c r="O119" s="67">
        <v>0</v>
      </c>
      <c r="P119" s="130">
        <v>0.2285471315493495</v>
      </c>
    </row>
    <row r="120" spans="1:16" ht="12.65" customHeight="1" x14ac:dyDescent="0.35">
      <c r="A120" s="62">
        <v>119</v>
      </c>
      <c r="B120" s="73" t="s">
        <v>386</v>
      </c>
      <c r="C120" s="69">
        <v>8.9833876866182116</v>
      </c>
      <c r="D120" s="69">
        <v>8.6064696099619269</v>
      </c>
      <c r="E120" s="69">
        <v>8.6903975516455407</v>
      </c>
      <c r="F120" s="69">
        <v>7.7821460789384318</v>
      </c>
      <c r="G120" s="69">
        <v>9.3206101900276952</v>
      </c>
      <c r="H120" s="69">
        <v>5.4660654540607023</v>
      </c>
      <c r="I120" s="69">
        <v>3.8286998752139625</v>
      </c>
      <c r="J120" s="69">
        <v>9.3482358703559036</v>
      </c>
      <c r="K120" s="69">
        <v>8.9787261683637318</v>
      </c>
      <c r="L120" s="69">
        <v>6.1297931346050305</v>
      </c>
      <c r="M120" s="69">
        <v>13.008222397082104</v>
      </c>
      <c r="N120" s="69">
        <v>5.3605089068869969</v>
      </c>
      <c r="O120" s="69">
        <v>7.2476355175194556</v>
      </c>
      <c r="P120" s="130">
        <v>8.0606013379111072</v>
      </c>
    </row>
    <row r="121" spans="1:16" ht="12.65" customHeight="1" x14ac:dyDescent="0.35">
      <c r="A121" s="62">
        <v>120</v>
      </c>
      <c r="B121" s="70" t="s">
        <v>389</v>
      </c>
      <c r="C121" s="67">
        <v>2.1071048598309901</v>
      </c>
      <c r="D121" s="67">
        <v>3.0006576022171463</v>
      </c>
      <c r="E121" s="67">
        <v>2.9229536445454931</v>
      </c>
      <c r="F121" s="67">
        <v>2.6630285025129168</v>
      </c>
      <c r="G121" s="67">
        <v>3.4114422083813536</v>
      </c>
      <c r="H121" s="67">
        <v>1.5198931381499914</v>
      </c>
      <c r="I121" s="67">
        <v>0.53474894113423854</v>
      </c>
      <c r="J121" s="67">
        <v>2.434709275375734</v>
      </c>
      <c r="K121" s="67">
        <v>1.8930645504975498</v>
      </c>
      <c r="L121" s="67">
        <v>1.1119371458362619</v>
      </c>
      <c r="M121" s="67">
        <v>1.1819961552767853</v>
      </c>
      <c r="N121" s="67">
        <v>2.3818280411688062</v>
      </c>
      <c r="O121" s="67">
        <v>0.77826985188987019</v>
      </c>
      <c r="P121" s="130">
        <v>2.5703261877372414</v>
      </c>
    </row>
    <row r="122" spans="1:16" ht="12.65" customHeight="1" x14ac:dyDescent="0.35">
      <c r="A122" s="62">
        <v>121</v>
      </c>
      <c r="B122" s="68" t="s">
        <v>392</v>
      </c>
      <c r="C122" s="69">
        <v>0.3499287838484344</v>
      </c>
      <c r="D122" s="69">
        <v>1.1668673824999063</v>
      </c>
      <c r="E122" s="69">
        <v>0.89275719429665912</v>
      </c>
      <c r="F122" s="69">
        <v>0.80441789126178365</v>
      </c>
      <c r="G122" s="69">
        <v>1.7249235827661464</v>
      </c>
      <c r="H122" s="69">
        <v>0.37395690746097165</v>
      </c>
      <c r="I122" s="69">
        <v>0</v>
      </c>
      <c r="J122" s="69">
        <v>0.43913797050968151</v>
      </c>
      <c r="K122" s="69">
        <v>1.8539483292009737</v>
      </c>
      <c r="L122" s="69">
        <v>0.54678076340993176</v>
      </c>
      <c r="M122" s="69">
        <v>0.60028886367501411</v>
      </c>
      <c r="N122" s="69">
        <v>0.39842362460735697</v>
      </c>
      <c r="O122" s="69">
        <v>0</v>
      </c>
      <c r="P122" s="130">
        <v>1.0073435722913469</v>
      </c>
    </row>
    <row r="123" spans="1:16" ht="12.65" customHeight="1" x14ac:dyDescent="0.35">
      <c r="A123" s="62">
        <v>122</v>
      </c>
      <c r="B123" s="70" t="s">
        <v>395</v>
      </c>
      <c r="C123" s="67">
        <v>6.5175538571100269</v>
      </c>
      <c r="D123" s="67">
        <v>4.7250592830473961</v>
      </c>
      <c r="E123" s="67">
        <v>4.4809787194450204</v>
      </c>
      <c r="F123" s="67">
        <v>5.6935694996110096</v>
      </c>
      <c r="G123" s="67">
        <v>6.0077381526929559</v>
      </c>
      <c r="H123" s="67">
        <v>3.7572377045638241</v>
      </c>
      <c r="I123" s="67">
        <v>3.2056134293022289</v>
      </c>
      <c r="J123" s="67">
        <v>6.4547096560734101</v>
      </c>
      <c r="K123" s="67">
        <v>5.8779238486274101</v>
      </c>
      <c r="L123" s="67">
        <v>4.6551812401741914</v>
      </c>
      <c r="M123" s="67">
        <v>10.402135862643355</v>
      </c>
      <c r="N123" s="67">
        <v>3.1885714449639786</v>
      </c>
      <c r="O123" s="67">
        <v>6.0244603264151664</v>
      </c>
      <c r="P123" s="130">
        <v>5.2812270127905325</v>
      </c>
    </row>
    <row r="124" spans="1:16" ht="12.65" customHeight="1" x14ac:dyDescent="0.35">
      <c r="A124" s="62">
        <v>123</v>
      </c>
      <c r="B124" s="73" t="s">
        <v>398</v>
      </c>
      <c r="C124" s="69">
        <v>74.099999999999994</v>
      </c>
      <c r="D124" s="69">
        <v>73.2</v>
      </c>
      <c r="E124" s="69">
        <v>67.5</v>
      </c>
      <c r="F124" s="69">
        <v>72.3</v>
      </c>
      <c r="G124" s="69">
        <v>74.400000000000006</v>
      </c>
      <c r="H124" s="69">
        <v>69.099999999999994</v>
      </c>
      <c r="I124" s="69">
        <v>72.5</v>
      </c>
      <c r="J124" s="69">
        <v>61.1</v>
      </c>
      <c r="K124" s="69">
        <v>76.5</v>
      </c>
      <c r="L124" s="69">
        <v>73.099999999999994</v>
      </c>
      <c r="M124" s="69">
        <v>73</v>
      </c>
      <c r="N124" s="69">
        <v>61.1</v>
      </c>
      <c r="O124" s="69">
        <v>70.2</v>
      </c>
      <c r="P124" s="130">
        <v>72.3</v>
      </c>
    </row>
    <row r="125" spans="1:16" ht="12.65" customHeight="1" x14ac:dyDescent="0.35">
      <c r="A125" s="62">
        <v>124</v>
      </c>
      <c r="B125" s="72" t="s">
        <v>401</v>
      </c>
      <c r="C125" s="86">
        <v>25.4</v>
      </c>
      <c r="D125" s="86">
        <v>24</v>
      </c>
      <c r="E125" s="86">
        <v>19</v>
      </c>
      <c r="F125" s="86">
        <v>23.9</v>
      </c>
      <c r="G125" s="86">
        <v>23.6</v>
      </c>
      <c r="H125" s="86">
        <v>25.2</v>
      </c>
      <c r="I125" s="86">
        <v>19.7</v>
      </c>
      <c r="J125" s="86">
        <v>17.399999999999999</v>
      </c>
      <c r="K125" s="86">
        <v>25.1</v>
      </c>
      <c r="L125" s="86">
        <v>26.6</v>
      </c>
      <c r="M125" s="86">
        <v>18.7</v>
      </c>
      <c r="N125" s="86">
        <v>15.6</v>
      </c>
      <c r="O125" s="86">
        <v>24.3</v>
      </c>
      <c r="P125" s="130">
        <v>23.9</v>
      </c>
    </row>
    <row r="126" spans="1:16" ht="12.65" customHeight="1" x14ac:dyDescent="0.35">
      <c r="A126" s="62">
        <v>125</v>
      </c>
      <c r="B126" s="73" t="s">
        <v>404</v>
      </c>
      <c r="C126" s="69">
        <v>5.4</v>
      </c>
      <c r="D126" s="69">
        <v>7.8</v>
      </c>
      <c r="E126" s="69">
        <v>5</v>
      </c>
      <c r="F126" s="69">
        <v>3.2</v>
      </c>
      <c r="G126" s="69">
        <v>3.2</v>
      </c>
      <c r="H126" s="69">
        <v>5.6</v>
      </c>
      <c r="I126" s="69">
        <v>1.7</v>
      </c>
      <c r="J126" s="69">
        <v>2.2999999999999998</v>
      </c>
      <c r="K126" s="69">
        <v>1.8</v>
      </c>
      <c r="L126" s="69">
        <v>8</v>
      </c>
      <c r="M126" s="69">
        <v>3.7</v>
      </c>
      <c r="N126" s="69">
        <v>3.3</v>
      </c>
      <c r="O126" s="69">
        <v>3.3</v>
      </c>
      <c r="P126" s="130">
        <v>4.5999999999999996</v>
      </c>
    </row>
    <row r="127" spans="1:16" ht="12.65" customHeight="1" x14ac:dyDescent="0.35">
      <c r="A127" s="62">
        <v>126</v>
      </c>
      <c r="B127" s="72" t="s">
        <v>407</v>
      </c>
      <c r="C127" s="86">
        <v>18.2</v>
      </c>
      <c r="D127" s="86">
        <v>11.2</v>
      </c>
      <c r="E127" s="86">
        <v>11</v>
      </c>
      <c r="F127" s="86">
        <v>9</v>
      </c>
      <c r="G127" s="86">
        <v>11.3</v>
      </c>
      <c r="H127" s="86">
        <v>13.6</v>
      </c>
      <c r="I127" s="86">
        <v>11</v>
      </c>
      <c r="J127" s="86">
        <v>9</v>
      </c>
      <c r="K127" s="86">
        <v>9.5</v>
      </c>
      <c r="L127" s="86">
        <v>19.2</v>
      </c>
      <c r="M127" s="86">
        <v>9.5</v>
      </c>
      <c r="N127" s="86">
        <v>6.3</v>
      </c>
      <c r="O127" s="86">
        <v>5.5</v>
      </c>
      <c r="P127" s="130">
        <v>12.7</v>
      </c>
    </row>
    <row r="128" spans="1:16" ht="12.65" customHeight="1" x14ac:dyDescent="0.35">
      <c r="A128" s="62">
        <v>127</v>
      </c>
      <c r="B128" s="73" t="s">
        <v>410</v>
      </c>
      <c r="C128" s="69">
        <v>73.5</v>
      </c>
      <c r="D128" s="69">
        <v>71.3</v>
      </c>
      <c r="E128" s="69">
        <v>67.5</v>
      </c>
      <c r="F128" s="69">
        <v>67.2</v>
      </c>
      <c r="G128" s="69">
        <v>63.2</v>
      </c>
      <c r="H128" s="69">
        <v>61.1</v>
      </c>
      <c r="I128" s="69">
        <v>57.1</v>
      </c>
      <c r="J128" s="69">
        <v>54.5</v>
      </c>
      <c r="K128" s="69">
        <v>59.3</v>
      </c>
      <c r="L128" s="69">
        <v>68.5</v>
      </c>
      <c r="M128" s="69">
        <v>70</v>
      </c>
      <c r="N128" s="69">
        <v>69.2</v>
      </c>
      <c r="O128" s="69">
        <v>64.2</v>
      </c>
      <c r="P128" s="130">
        <v>65</v>
      </c>
    </row>
    <row r="129" spans="1:16" ht="12.65" customHeight="1" x14ac:dyDescent="0.35">
      <c r="A129" s="62">
        <v>128</v>
      </c>
      <c r="B129" s="72" t="s">
        <v>413</v>
      </c>
      <c r="C129" s="86">
        <v>19.8</v>
      </c>
      <c r="D129" s="86">
        <v>15.3</v>
      </c>
      <c r="E129" s="86">
        <v>13.3</v>
      </c>
      <c r="F129" s="86">
        <v>12.9</v>
      </c>
      <c r="G129" s="86">
        <v>15.2</v>
      </c>
      <c r="H129" s="86">
        <v>12.6</v>
      </c>
      <c r="I129" s="86">
        <v>13</v>
      </c>
      <c r="J129" s="86">
        <v>9</v>
      </c>
      <c r="K129" s="86">
        <v>10.6</v>
      </c>
      <c r="L129" s="86">
        <v>9.9</v>
      </c>
      <c r="M129" s="86">
        <v>14.9</v>
      </c>
      <c r="N129" s="86">
        <v>9.9</v>
      </c>
      <c r="O129" s="86">
        <v>11.2</v>
      </c>
      <c r="P129" s="130">
        <v>14.7</v>
      </c>
    </row>
    <row r="130" spans="1:16" ht="12.65" customHeight="1" x14ac:dyDescent="0.35">
      <c r="A130" s="62">
        <v>129</v>
      </c>
      <c r="B130" s="73" t="s">
        <v>416</v>
      </c>
      <c r="C130" s="69">
        <v>56.7</v>
      </c>
      <c r="D130" s="69">
        <v>46.6</v>
      </c>
      <c r="E130" s="69">
        <v>47.9</v>
      </c>
      <c r="F130" s="69">
        <v>48.1</v>
      </c>
      <c r="G130" s="69">
        <v>51</v>
      </c>
      <c r="H130" s="69">
        <v>55.9</v>
      </c>
      <c r="I130" s="69">
        <v>55.9</v>
      </c>
      <c r="J130" s="69">
        <v>47.1</v>
      </c>
      <c r="K130" s="69">
        <v>50.2</v>
      </c>
      <c r="L130" s="69">
        <v>56.3</v>
      </c>
      <c r="M130" s="69">
        <v>54.6</v>
      </c>
      <c r="N130" s="69">
        <v>49.3</v>
      </c>
      <c r="O130" s="69">
        <v>54.8</v>
      </c>
      <c r="P130" s="130">
        <v>52.3</v>
      </c>
    </row>
    <row r="131" spans="1:16" ht="12.65" customHeight="1" x14ac:dyDescent="0.35">
      <c r="A131" s="62">
        <v>130</v>
      </c>
      <c r="B131" s="72" t="s">
        <v>419</v>
      </c>
      <c r="C131" s="86">
        <v>76.900000000000006</v>
      </c>
      <c r="D131" s="86">
        <v>78.400000000000006</v>
      </c>
      <c r="E131" s="86">
        <v>76.2</v>
      </c>
      <c r="F131" s="86">
        <v>83.1</v>
      </c>
      <c r="G131" s="86">
        <v>76.900000000000006</v>
      </c>
      <c r="H131" s="86">
        <v>74.8</v>
      </c>
      <c r="I131" s="86">
        <v>80</v>
      </c>
      <c r="J131" s="86">
        <v>70.099999999999994</v>
      </c>
      <c r="K131" s="86">
        <v>82.9</v>
      </c>
      <c r="L131" s="86">
        <v>81.3</v>
      </c>
      <c r="M131" s="86">
        <v>76.400000000000006</v>
      </c>
      <c r="N131" s="86">
        <v>71.099999999999994</v>
      </c>
      <c r="O131" s="86">
        <v>76.3</v>
      </c>
      <c r="P131" s="130">
        <v>76.7</v>
      </c>
    </row>
    <row r="132" spans="1:16" ht="12.65" customHeight="1" x14ac:dyDescent="0.35">
      <c r="A132" s="62">
        <v>131</v>
      </c>
      <c r="B132" s="73" t="s">
        <v>422</v>
      </c>
      <c r="C132" s="69">
        <v>27.2</v>
      </c>
      <c r="D132" s="69">
        <v>35</v>
      </c>
      <c r="E132" s="69">
        <v>28.2</v>
      </c>
      <c r="F132" s="69">
        <v>28</v>
      </c>
      <c r="G132" s="69">
        <v>29.6</v>
      </c>
      <c r="H132" s="69">
        <v>30.5</v>
      </c>
      <c r="I132" s="69">
        <v>28.2</v>
      </c>
      <c r="J132" s="69">
        <v>26.6</v>
      </c>
      <c r="K132" s="69">
        <v>29.5</v>
      </c>
      <c r="L132" s="69">
        <v>38.4</v>
      </c>
      <c r="M132" s="69">
        <v>31.8</v>
      </c>
      <c r="N132" s="69">
        <v>18.7</v>
      </c>
      <c r="O132" s="69">
        <v>13.5</v>
      </c>
      <c r="P132" s="130">
        <v>30</v>
      </c>
    </row>
    <row r="133" spans="1:16" ht="12.65" customHeight="1" x14ac:dyDescent="0.35">
      <c r="A133" s="62">
        <v>132</v>
      </c>
      <c r="B133" s="72" t="s">
        <v>425</v>
      </c>
      <c r="C133" s="216">
        <v>31</v>
      </c>
      <c r="D133" s="207">
        <v>23.7</v>
      </c>
      <c r="E133" s="207">
        <v>13.4</v>
      </c>
      <c r="F133" s="207">
        <v>16.3</v>
      </c>
      <c r="G133" s="207">
        <v>27</v>
      </c>
      <c r="H133" s="207">
        <v>33.799999999999997</v>
      </c>
      <c r="I133" s="207">
        <v>17.399999999999999</v>
      </c>
      <c r="J133" s="207">
        <v>18.3</v>
      </c>
      <c r="K133" s="207">
        <v>14.1</v>
      </c>
      <c r="L133" s="207">
        <v>13.9</v>
      </c>
      <c r="M133" s="207">
        <v>31</v>
      </c>
      <c r="N133" s="207">
        <v>14.1</v>
      </c>
      <c r="O133" s="207">
        <v>7.7</v>
      </c>
      <c r="P133" s="205">
        <v>27.2</v>
      </c>
    </row>
    <row r="134" spans="1:16" ht="12.65" customHeight="1" x14ac:dyDescent="0.35">
      <c r="A134" s="62">
        <v>133</v>
      </c>
      <c r="B134" s="73" t="s">
        <v>427</v>
      </c>
      <c r="C134" s="69">
        <v>13.5</v>
      </c>
      <c r="D134" s="69">
        <v>10.6</v>
      </c>
      <c r="E134" s="69">
        <v>10</v>
      </c>
      <c r="F134" s="69">
        <v>10.6</v>
      </c>
      <c r="G134" s="69">
        <v>10.6</v>
      </c>
      <c r="H134" s="69">
        <v>15.9</v>
      </c>
      <c r="I134" s="69">
        <v>9.5</v>
      </c>
      <c r="J134" s="69">
        <v>12.4</v>
      </c>
      <c r="K134" s="69">
        <v>15.2</v>
      </c>
      <c r="L134" s="69">
        <v>14.1</v>
      </c>
      <c r="M134" s="69">
        <v>7</v>
      </c>
      <c r="N134" s="69">
        <v>10.5</v>
      </c>
      <c r="O134" s="69">
        <v>13.4</v>
      </c>
      <c r="P134" s="130">
        <v>12.3</v>
      </c>
    </row>
    <row r="135" spans="1:16" ht="12.65" customHeight="1" x14ac:dyDescent="0.35">
      <c r="A135" s="62">
        <v>134</v>
      </c>
      <c r="B135" s="84" t="s">
        <v>430</v>
      </c>
      <c r="C135" s="86">
        <v>20.569354026193526</v>
      </c>
      <c r="D135" s="86">
        <v>24.086011884148732</v>
      </c>
      <c r="E135" s="86">
        <v>20.490496437345403</v>
      </c>
      <c r="F135" s="86">
        <v>20.090159395398679</v>
      </c>
      <c r="G135" s="86">
        <v>19.162018089893003</v>
      </c>
      <c r="H135" s="86">
        <v>18.070023115154584</v>
      </c>
      <c r="I135" s="86">
        <v>16.2602643075016</v>
      </c>
      <c r="J135" s="86">
        <v>22.612560568968437</v>
      </c>
      <c r="K135" s="86">
        <v>16.027462754932895</v>
      </c>
      <c r="L135" s="86">
        <v>24.03613215989499</v>
      </c>
      <c r="M135" s="86">
        <v>34.376732088158739</v>
      </c>
      <c r="N135" s="86">
        <v>24.160733237999395</v>
      </c>
      <c r="O135" s="86">
        <v>26.166141199029365</v>
      </c>
      <c r="P135" s="130">
        <v>19.861204468734172</v>
      </c>
    </row>
    <row r="136" spans="1:16" ht="12.65" customHeight="1" x14ac:dyDescent="0.35">
      <c r="A136" s="62">
        <v>135</v>
      </c>
      <c r="B136" s="78" t="s">
        <v>432</v>
      </c>
      <c r="C136" s="69">
        <v>35.700000000000003</v>
      </c>
      <c r="D136" s="69">
        <v>30.5</v>
      </c>
      <c r="E136" s="69">
        <v>25.4</v>
      </c>
      <c r="F136" s="69">
        <v>27.8</v>
      </c>
      <c r="G136" s="69">
        <v>21.1</v>
      </c>
      <c r="H136" s="69">
        <v>18.100000000000001</v>
      </c>
      <c r="I136" s="69">
        <v>26.4</v>
      </c>
      <c r="J136" s="69">
        <v>24.8</v>
      </c>
      <c r="K136" s="69">
        <v>30.6</v>
      </c>
      <c r="L136" s="69">
        <v>28.6</v>
      </c>
      <c r="M136" s="69">
        <v>47.3</v>
      </c>
      <c r="N136" s="69">
        <v>41</v>
      </c>
      <c r="O136" s="69">
        <v>40.5</v>
      </c>
      <c r="P136" s="130">
        <v>24.2</v>
      </c>
    </row>
    <row r="137" spans="1:16" ht="12.65" customHeight="1" x14ac:dyDescent="0.35">
      <c r="A137" s="62">
        <v>136</v>
      </c>
      <c r="B137" s="66" t="s">
        <v>435</v>
      </c>
      <c r="C137" s="86">
        <v>33.5</v>
      </c>
      <c r="D137" s="86">
        <v>27.3</v>
      </c>
      <c r="E137" s="86">
        <v>22.3</v>
      </c>
      <c r="F137" s="86">
        <v>25.8</v>
      </c>
      <c r="G137" s="86">
        <v>17.399999999999999</v>
      </c>
      <c r="H137" s="86">
        <v>16.2</v>
      </c>
      <c r="I137" s="86">
        <v>22.5</v>
      </c>
      <c r="J137" s="86">
        <v>23.4</v>
      </c>
      <c r="K137" s="86">
        <v>23.9</v>
      </c>
      <c r="L137" s="86">
        <v>26.8</v>
      </c>
      <c r="M137" s="86">
        <v>44.5</v>
      </c>
      <c r="N137" s="86">
        <v>39.4</v>
      </c>
      <c r="O137" s="86">
        <v>33.5</v>
      </c>
      <c r="P137" s="130">
        <v>21.3</v>
      </c>
    </row>
    <row r="138" spans="1:16" ht="12.65" customHeight="1" x14ac:dyDescent="0.35">
      <c r="A138" s="62">
        <v>137</v>
      </c>
      <c r="B138" s="68" t="s">
        <v>437</v>
      </c>
      <c r="C138" s="69">
        <v>13.3</v>
      </c>
      <c r="D138" s="69">
        <v>14.3</v>
      </c>
      <c r="E138" s="69">
        <v>9.6999999999999993</v>
      </c>
      <c r="F138" s="69">
        <v>8.6999999999999993</v>
      </c>
      <c r="G138" s="69">
        <v>8.6</v>
      </c>
      <c r="H138" s="69">
        <v>6.7</v>
      </c>
      <c r="I138" s="69">
        <v>8.3000000000000007</v>
      </c>
      <c r="J138" s="69">
        <v>5.9</v>
      </c>
      <c r="K138" s="69">
        <v>9.6999999999999993</v>
      </c>
      <c r="L138" s="69">
        <v>6.3</v>
      </c>
      <c r="M138" s="69">
        <v>15.4</v>
      </c>
      <c r="N138" s="69">
        <v>18.3</v>
      </c>
      <c r="O138" s="69">
        <v>22.1</v>
      </c>
      <c r="P138" s="130">
        <v>9.4</v>
      </c>
    </row>
    <row r="139" spans="1:16" ht="12.65" customHeight="1" x14ac:dyDescent="0.35">
      <c r="A139" s="62">
        <v>138</v>
      </c>
      <c r="B139" s="84" t="s">
        <v>440</v>
      </c>
      <c r="C139" s="86">
        <v>42.6</v>
      </c>
      <c r="D139" s="86">
        <v>34.700000000000003</v>
      </c>
      <c r="E139" s="86">
        <v>28.5</v>
      </c>
      <c r="F139" s="86">
        <v>31.1</v>
      </c>
      <c r="G139" s="86">
        <v>35.700000000000003</v>
      </c>
      <c r="H139" s="86">
        <v>25</v>
      </c>
      <c r="I139" s="86">
        <v>27.5</v>
      </c>
      <c r="J139" s="86">
        <v>31.9</v>
      </c>
      <c r="K139" s="86">
        <v>34.299999999999997</v>
      </c>
      <c r="L139" s="86">
        <v>31.5</v>
      </c>
      <c r="M139" s="86">
        <v>46.6</v>
      </c>
      <c r="N139" s="86">
        <v>35.5</v>
      </c>
      <c r="O139" s="86">
        <v>43.6</v>
      </c>
      <c r="P139" s="130">
        <v>33.200000000000003</v>
      </c>
    </row>
    <row r="140" spans="1:16" ht="24" customHeight="1" x14ac:dyDescent="0.35">
      <c r="A140" s="62">
        <v>139</v>
      </c>
      <c r="B140" s="78" t="s">
        <v>443</v>
      </c>
      <c r="C140" s="93">
        <v>31.719668444587452</v>
      </c>
      <c r="D140" s="93">
        <v>30.109589446255665</v>
      </c>
      <c r="E140" s="93">
        <v>28.526698731569024</v>
      </c>
      <c r="F140" s="93">
        <v>27.664248639569845</v>
      </c>
      <c r="G140" s="93">
        <v>30.243474465126223</v>
      </c>
      <c r="H140" s="93">
        <v>20.816378669595984</v>
      </c>
      <c r="I140" s="93">
        <v>26.385245194115626</v>
      </c>
      <c r="J140" s="93">
        <v>28.9595239217936</v>
      </c>
      <c r="K140" s="93">
        <v>29.74791733209204</v>
      </c>
      <c r="L140" s="93">
        <v>27.479290337867781</v>
      </c>
      <c r="M140" s="93">
        <v>38.61009417080016</v>
      </c>
      <c r="N140" s="93">
        <v>30.471471042189897</v>
      </c>
      <c r="O140" s="93">
        <v>35.729537583527978</v>
      </c>
      <c r="P140" s="130">
        <v>27.966054665627603</v>
      </c>
    </row>
    <row r="141" spans="1:16" ht="24" customHeight="1" x14ac:dyDescent="0.35">
      <c r="A141" s="62">
        <v>140</v>
      </c>
      <c r="B141" s="84" t="s">
        <v>446</v>
      </c>
      <c r="C141" s="86">
        <v>15.952125495243058</v>
      </c>
      <c r="D141" s="86">
        <v>14.304580544544335</v>
      </c>
      <c r="E141" s="86">
        <v>13.777850405217023</v>
      </c>
      <c r="F141" s="86">
        <v>18.578370351785566</v>
      </c>
      <c r="G141" s="86">
        <v>15.883950381027306</v>
      </c>
      <c r="H141" s="86">
        <v>19.389335630834115</v>
      </c>
      <c r="I141" s="86">
        <v>13.89710952808457</v>
      </c>
      <c r="J141" s="86">
        <v>15.522336496338854</v>
      </c>
      <c r="K141" s="86">
        <v>14.644855075929087</v>
      </c>
      <c r="L141" s="86">
        <v>17.263071009312956</v>
      </c>
      <c r="M141" s="86">
        <v>9.5359032955415515</v>
      </c>
      <c r="N141" s="86">
        <v>17.314467167623722</v>
      </c>
      <c r="O141" s="86">
        <v>6.6508654100995424</v>
      </c>
      <c r="P141" s="130">
        <v>16.497287246282095</v>
      </c>
    </row>
    <row r="142" spans="1:16" ht="12.65" customHeight="1" x14ac:dyDescent="0.35">
      <c r="A142" s="62">
        <v>141</v>
      </c>
      <c r="B142" s="78" t="s">
        <v>448</v>
      </c>
      <c r="C142" s="140">
        <v>4.3</v>
      </c>
      <c r="D142" s="140">
        <v>3.4</v>
      </c>
      <c r="E142" s="140">
        <v>4.5</v>
      </c>
      <c r="F142" s="140">
        <v>3.3</v>
      </c>
      <c r="G142" s="140">
        <v>8.8000000000000007</v>
      </c>
      <c r="H142" s="140">
        <v>12.6</v>
      </c>
      <c r="I142" s="140">
        <v>7.4</v>
      </c>
      <c r="J142" s="140">
        <v>2.4</v>
      </c>
      <c r="K142" s="140">
        <v>5.5</v>
      </c>
      <c r="L142" s="140">
        <v>2.5</v>
      </c>
      <c r="M142" s="140">
        <v>7</v>
      </c>
      <c r="N142" s="140">
        <v>7.1</v>
      </c>
      <c r="O142" s="140">
        <v>5.5</v>
      </c>
      <c r="P142" s="141">
        <v>7.8</v>
      </c>
    </row>
    <row r="143" spans="1:16" ht="12.65" customHeight="1" x14ac:dyDescent="0.35">
      <c r="A143" s="62">
        <v>142</v>
      </c>
      <c r="B143" s="269" t="s">
        <v>450</v>
      </c>
      <c r="C143" s="270"/>
      <c r="D143" s="270"/>
      <c r="E143" s="270"/>
      <c r="F143" s="270"/>
      <c r="G143" s="270"/>
      <c r="H143" s="270"/>
      <c r="I143" s="270"/>
      <c r="J143" s="270"/>
      <c r="K143" s="270"/>
      <c r="L143" s="270"/>
      <c r="M143" s="270"/>
      <c r="N143" s="270"/>
      <c r="O143" s="270"/>
      <c r="P143" s="271"/>
    </row>
    <row r="144" spans="1:16" ht="12.65" customHeight="1" x14ac:dyDescent="0.35">
      <c r="A144" s="62">
        <v>143</v>
      </c>
      <c r="B144" s="73" t="s">
        <v>453</v>
      </c>
      <c r="C144" s="69">
        <v>77.691997968104971</v>
      </c>
      <c r="D144" s="69">
        <v>74.668318878928559</v>
      </c>
      <c r="E144" s="69">
        <v>72.33821135241854</v>
      </c>
      <c r="F144" s="69">
        <v>66.833783972586488</v>
      </c>
      <c r="G144" s="69">
        <v>74.939383262036898</v>
      </c>
      <c r="H144" s="69">
        <v>72.814172289754168</v>
      </c>
      <c r="I144" s="69">
        <v>70.479544635444483</v>
      </c>
      <c r="J144" s="69">
        <v>71.695015685872406</v>
      </c>
      <c r="K144" s="69">
        <v>64.151773554081913</v>
      </c>
      <c r="L144" s="69">
        <v>67.8883223864418</v>
      </c>
      <c r="M144" s="69">
        <v>79.066908825293908</v>
      </c>
      <c r="N144" s="69">
        <v>70.947177153564638</v>
      </c>
      <c r="O144" s="69">
        <v>75.864312609234247</v>
      </c>
      <c r="P144" s="130">
        <v>74.095020586115396</v>
      </c>
    </row>
    <row r="145" spans="1:16" ht="19.399999999999999" customHeight="1" x14ac:dyDescent="0.35">
      <c r="A145" s="62">
        <v>144</v>
      </c>
      <c r="B145" s="70" t="s">
        <v>456</v>
      </c>
      <c r="C145" s="67">
        <v>35.523529378703955</v>
      </c>
      <c r="D145" s="67">
        <v>35.266446377431201</v>
      </c>
      <c r="E145" s="67">
        <v>36.820774712483633</v>
      </c>
      <c r="F145" s="67">
        <v>32.661941889667979</v>
      </c>
      <c r="G145" s="67">
        <v>36.033606620399688</v>
      </c>
      <c r="H145" s="67">
        <v>29.817022392044812</v>
      </c>
      <c r="I145" s="67">
        <v>31.694714868453762</v>
      </c>
      <c r="J145" s="67">
        <v>32.702386448382306</v>
      </c>
      <c r="K145" s="67">
        <v>32.723936243341832</v>
      </c>
      <c r="L145" s="67">
        <v>33.744684437249667</v>
      </c>
      <c r="M145" s="67">
        <v>34.191029317159938</v>
      </c>
      <c r="N145" s="67">
        <v>25.771166015756723</v>
      </c>
      <c r="O145" s="67">
        <v>39.212405390151723</v>
      </c>
      <c r="P145" s="130">
        <v>34.092243604677833</v>
      </c>
    </row>
    <row r="146" spans="1:16" ht="12.65" customHeight="1" x14ac:dyDescent="0.35">
      <c r="A146" s="62">
        <v>145</v>
      </c>
      <c r="B146" s="68" t="s">
        <v>459</v>
      </c>
      <c r="C146" s="69">
        <v>54.007408784124934</v>
      </c>
      <c r="D146" s="69">
        <v>52.415182414902418</v>
      </c>
      <c r="E146" s="69">
        <v>52.353402294888852</v>
      </c>
      <c r="F146" s="69">
        <v>48.501738183341672</v>
      </c>
      <c r="G146" s="69">
        <v>52.04709920273072</v>
      </c>
      <c r="H146" s="69">
        <v>52.901785583861219</v>
      </c>
      <c r="I146" s="69">
        <v>52.917050080720266</v>
      </c>
      <c r="J146" s="69">
        <v>53.547868212550718</v>
      </c>
      <c r="K146" s="69">
        <v>47.522501538742844</v>
      </c>
      <c r="L146" s="69">
        <v>51.715453267489508</v>
      </c>
      <c r="M146" s="69">
        <v>61.152601670239392</v>
      </c>
      <c r="N146" s="69">
        <v>44.549684179202174</v>
      </c>
      <c r="O146" s="69">
        <v>57.288801273624578</v>
      </c>
      <c r="P146" s="130">
        <v>52.477100281829756</v>
      </c>
    </row>
    <row r="147" spans="1:16" ht="12.65" customHeight="1" x14ac:dyDescent="0.35">
      <c r="A147" s="62">
        <v>146</v>
      </c>
      <c r="B147" s="70" t="s">
        <v>462</v>
      </c>
      <c r="C147" s="67">
        <v>45.653386363430016</v>
      </c>
      <c r="D147" s="67">
        <v>39.101706409585631</v>
      </c>
      <c r="E147" s="67">
        <v>41.208392668296142</v>
      </c>
      <c r="F147" s="67">
        <v>33.545735563423833</v>
      </c>
      <c r="G147" s="67">
        <v>40.20061660599778</v>
      </c>
      <c r="H147" s="67">
        <v>35.987430355064653</v>
      </c>
      <c r="I147" s="67">
        <v>33.13414491055196</v>
      </c>
      <c r="J147" s="67">
        <v>34.935793950848527</v>
      </c>
      <c r="K147" s="67">
        <v>30.423646780392289</v>
      </c>
      <c r="L147" s="67">
        <v>31.040123255924897</v>
      </c>
      <c r="M147" s="67">
        <v>45.384502094072054</v>
      </c>
      <c r="N147" s="67">
        <v>32.015368325118473</v>
      </c>
      <c r="O147" s="67">
        <v>27.839345957723381</v>
      </c>
      <c r="P147" s="130">
        <v>39.132461228500134</v>
      </c>
    </row>
    <row r="148" spans="1:16" ht="12.65" customHeight="1" x14ac:dyDescent="0.35">
      <c r="A148" s="62">
        <v>147</v>
      </c>
      <c r="B148" s="68" t="s">
        <v>465</v>
      </c>
      <c r="C148" s="69">
        <v>8.799091620931879</v>
      </c>
      <c r="D148" s="69">
        <v>5.3652437568560165</v>
      </c>
      <c r="E148" s="69">
        <v>4.47081349863151</v>
      </c>
      <c r="F148" s="69">
        <v>3.8913748279417395</v>
      </c>
      <c r="G148" s="69">
        <v>7.4153514149918749</v>
      </c>
      <c r="H148" s="69">
        <v>8.5212633015031081</v>
      </c>
      <c r="I148" s="69">
        <v>4.8847663441869962</v>
      </c>
      <c r="J148" s="69">
        <v>4.94718291409953</v>
      </c>
      <c r="K148" s="69">
        <v>4.1602295331603063</v>
      </c>
      <c r="L148" s="69">
        <v>4.9933270974059782</v>
      </c>
      <c r="M148" s="69">
        <v>14.007518745492813</v>
      </c>
      <c r="N148" s="69">
        <v>4.4846861490960928</v>
      </c>
      <c r="O148" s="69">
        <v>7.1810516035316851</v>
      </c>
      <c r="P148" s="130">
        <v>7.2403250082964412</v>
      </c>
    </row>
    <row r="149" spans="1:16" ht="12.65" customHeight="1" x14ac:dyDescent="0.35">
      <c r="A149" s="62">
        <v>148</v>
      </c>
      <c r="B149" s="70" t="s">
        <v>468</v>
      </c>
      <c r="C149" s="67">
        <v>27.575419063969381</v>
      </c>
      <c r="D149" s="67">
        <v>23.182289216339026</v>
      </c>
      <c r="E149" s="67">
        <v>19.935846018509757</v>
      </c>
      <c r="F149" s="67">
        <v>15.886933441180767</v>
      </c>
      <c r="G149" s="67">
        <v>26.309867848702538</v>
      </c>
      <c r="H149" s="67">
        <v>21.974166600681354</v>
      </c>
      <c r="I149" s="67">
        <v>17.721866230603624</v>
      </c>
      <c r="J149" s="67">
        <v>19.202641275781009</v>
      </c>
      <c r="K149" s="67">
        <v>17.228199971648252</v>
      </c>
      <c r="L149" s="67">
        <v>16.706226451588829</v>
      </c>
      <c r="M149" s="67">
        <v>26.78826635241553</v>
      </c>
      <c r="N149" s="67">
        <v>23.25579846151858</v>
      </c>
      <c r="O149" s="67">
        <v>13.64128921890372</v>
      </c>
      <c r="P149" s="130">
        <v>23.966761769761092</v>
      </c>
    </row>
    <row r="150" spans="1:16" ht="12.65" customHeight="1" x14ac:dyDescent="0.35">
      <c r="A150" s="62">
        <v>149</v>
      </c>
      <c r="B150" s="68" t="s">
        <v>471</v>
      </c>
      <c r="C150" s="69">
        <v>13.254560653702738</v>
      </c>
      <c r="D150" s="69">
        <v>8.8471867992632482</v>
      </c>
      <c r="E150" s="69">
        <v>9.53729913103931</v>
      </c>
      <c r="F150" s="69">
        <v>6.6637230903676556</v>
      </c>
      <c r="G150" s="69">
        <v>10.993039841910523</v>
      </c>
      <c r="H150" s="69">
        <v>9.4310977824479849</v>
      </c>
      <c r="I150" s="69">
        <v>7.03854415191008</v>
      </c>
      <c r="J150" s="69">
        <v>9.9897643263526135</v>
      </c>
      <c r="K150" s="69">
        <v>7.9118370406017036</v>
      </c>
      <c r="L150" s="69">
        <v>10.788988332560702</v>
      </c>
      <c r="M150" s="69">
        <v>11.536121999904921</v>
      </c>
      <c r="N150" s="69">
        <v>5.2889127246329384</v>
      </c>
      <c r="O150" s="69">
        <v>5.0184233709681436</v>
      </c>
      <c r="P150" s="130">
        <v>10.341715599796016</v>
      </c>
    </row>
    <row r="151" spans="1:16" ht="19.399999999999999" customHeight="1" x14ac:dyDescent="0.35">
      <c r="A151" s="62">
        <v>150</v>
      </c>
      <c r="B151" s="70" t="s">
        <v>474</v>
      </c>
      <c r="C151" s="67">
        <v>11.774091279366187</v>
      </c>
      <c r="D151" s="67">
        <v>16.507743534972796</v>
      </c>
      <c r="E151" s="67">
        <v>10.779255120232868</v>
      </c>
      <c r="F151" s="67">
        <v>14.863094115058258</v>
      </c>
      <c r="G151" s="67">
        <v>14.41114713433327</v>
      </c>
      <c r="H151" s="67">
        <v>20.92224701322003</v>
      </c>
      <c r="I151" s="67">
        <v>11.567476942092284</v>
      </c>
      <c r="J151" s="67">
        <v>5.6692022901186201</v>
      </c>
      <c r="K151" s="67">
        <v>8.1830705091909799</v>
      </c>
      <c r="L151" s="67">
        <v>11.850658325066131</v>
      </c>
      <c r="M151" s="67">
        <v>7.5623692896800057</v>
      </c>
      <c r="N151" s="67">
        <v>15.678711812714759</v>
      </c>
      <c r="O151" s="67">
        <v>30.144914491332877</v>
      </c>
      <c r="P151" s="130">
        <v>15.383660929404117</v>
      </c>
    </row>
    <row r="152" spans="1:16" ht="12.65" customHeight="1" x14ac:dyDescent="0.35">
      <c r="A152" s="62">
        <v>151</v>
      </c>
      <c r="B152" s="68" t="s">
        <v>477</v>
      </c>
      <c r="C152" s="69">
        <v>36.12425298229936</v>
      </c>
      <c r="D152" s="69">
        <v>30.349644013344633</v>
      </c>
      <c r="E152" s="69">
        <v>31.15877549826585</v>
      </c>
      <c r="F152" s="69">
        <v>25.413659462552719</v>
      </c>
      <c r="G152" s="69">
        <v>32.295036549652885</v>
      </c>
      <c r="H152" s="69">
        <v>31.524226630137964</v>
      </c>
      <c r="I152" s="69">
        <v>25.426362669695081</v>
      </c>
      <c r="J152" s="69">
        <v>29.690061418646764</v>
      </c>
      <c r="K152" s="69">
        <v>22.252929030301804</v>
      </c>
      <c r="L152" s="69">
        <v>24.492812711791835</v>
      </c>
      <c r="M152" s="69">
        <v>33.517200095614861</v>
      </c>
      <c r="N152" s="69">
        <v>33.587743422663635</v>
      </c>
      <c r="O152" s="69">
        <v>36.600951909813027</v>
      </c>
      <c r="P152" s="130">
        <v>31.760167946670304</v>
      </c>
    </row>
    <row r="153" spans="1:16" ht="12.65" customHeight="1" x14ac:dyDescent="0.35">
      <c r="A153" s="62">
        <v>152</v>
      </c>
      <c r="B153" s="70" t="s">
        <v>480</v>
      </c>
      <c r="C153" s="67">
        <v>2.2868161041110344</v>
      </c>
      <c r="D153" s="67">
        <v>1.8210972538173196</v>
      </c>
      <c r="E153" s="67">
        <v>0.74915237217062347</v>
      </c>
      <c r="F153" s="67">
        <v>1.6102633603196903</v>
      </c>
      <c r="G153" s="67">
        <v>1.694697550608558</v>
      </c>
      <c r="H153" s="67">
        <v>1.6327671747743497</v>
      </c>
      <c r="I153" s="67">
        <v>1.2386088027262725</v>
      </c>
      <c r="J153" s="67">
        <v>1.3519765118214806</v>
      </c>
      <c r="K153" s="67">
        <v>0.53882898490038167</v>
      </c>
      <c r="L153" s="67">
        <v>0.55367917743022055</v>
      </c>
      <c r="M153" s="67">
        <v>1.9363152038274563</v>
      </c>
      <c r="N153" s="67">
        <v>5.1817260070661746</v>
      </c>
      <c r="O153" s="67">
        <v>3.331915341679764</v>
      </c>
      <c r="P153" s="130">
        <v>1.7065309340616734</v>
      </c>
    </row>
    <row r="154" spans="1:16" ht="12.65" customHeight="1" x14ac:dyDescent="0.35">
      <c r="A154" s="62">
        <v>153</v>
      </c>
      <c r="B154" s="68" t="s">
        <v>483</v>
      </c>
      <c r="C154" s="93">
        <v>21.102722282043057</v>
      </c>
      <c r="D154" s="93">
        <v>16.659504748055816</v>
      </c>
      <c r="E154" s="93">
        <v>15.107210754709349</v>
      </c>
      <c r="F154" s="93">
        <v>13.606510803430211</v>
      </c>
      <c r="G154" s="93">
        <v>17.510679305032845</v>
      </c>
      <c r="H154" s="93">
        <v>16.366701600586282</v>
      </c>
      <c r="I154" s="93">
        <v>13.681549786391212</v>
      </c>
      <c r="J154" s="93">
        <v>13.166184181187329</v>
      </c>
      <c r="K154" s="93">
        <v>9.2918006680608904</v>
      </c>
      <c r="L154" s="93">
        <v>12.16589447487215</v>
      </c>
      <c r="M154" s="93">
        <v>24.485867033310402</v>
      </c>
      <c r="N154" s="93">
        <v>20.513694059363022</v>
      </c>
      <c r="O154" s="93">
        <v>9.529344745253967</v>
      </c>
      <c r="P154" s="130">
        <v>17.103076673734478</v>
      </c>
    </row>
    <row r="155" spans="1:16" ht="12.65" customHeight="1" x14ac:dyDescent="0.35">
      <c r="A155" s="62">
        <v>154</v>
      </c>
      <c r="B155" s="70" t="s">
        <v>486</v>
      </c>
      <c r="C155" s="67">
        <v>28.133667572916028</v>
      </c>
      <c r="D155" s="67">
        <v>22.733169735943051</v>
      </c>
      <c r="E155" s="67">
        <v>20.866679191773425</v>
      </c>
      <c r="F155" s="67">
        <v>17.145072565373894</v>
      </c>
      <c r="G155" s="67">
        <v>22.786995492733755</v>
      </c>
      <c r="H155" s="67">
        <v>20.528085379251706</v>
      </c>
      <c r="I155" s="67">
        <v>15.975800806546506</v>
      </c>
      <c r="J155" s="67">
        <v>19.373119626312313</v>
      </c>
      <c r="K155" s="67">
        <v>14.31275798042325</v>
      </c>
      <c r="L155" s="67">
        <v>17.144378070165583</v>
      </c>
      <c r="M155" s="67">
        <v>25.804625671035041</v>
      </c>
      <c r="N155" s="67">
        <v>21.366762823254966</v>
      </c>
      <c r="O155" s="67">
        <v>44.623799025731643</v>
      </c>
      <c r="P155" s="130">
        <v>22.379728740514221</v>
      </c>
    </row>
    <row r="156" spans="1:16" ht="12.65" customHeight="1" x14ac:dyDescent="0.35">
      <c r="A156" s="62">
        <v>155</v>
      </c>
      <c r="B156" s="68" t="s">
        <v>489</v>
      </c>
      <c r="C156" s="69">
        <v>16.100000000000001</v>
      </c>
      <c r="D156" s="69">
        <v>18.3</v>
      </c>
      <c r="E156" s="69">
        <v>12.8</v>
      </c>
      <c r="F156" s="69">
        <v>15.5</v>
      </c>
      <c r="G156" s="69">
        <v>16.5</v>
      </c>
      <c r="H156" s="69">
        <v>24.5</v>
      </c>
      <c r="I156" s="69">
        <v>14.7</v>
      </c>
      <c r="J156" s="69">
        <v>17.600000000000001</v>
      </c>
      <c r="K156" s="69">
        <v>11.9</v>
      </c>
      <c r="L156" s="69">
        <v>10.8</v>
      </c>
      <c r="M156" s="69">
        <v>22.9</v>
      </c>
      <c r="N156" s="69">
        <v>16.8</v>
      </c>
      <c r="O156" s="69">
        <v>21.6</v>
      </c>
      <c r="P156" s="130">
        <v>18.3</v>
      </c>
    </row>
    <row r="157" spans="1:16" ht="12.65" customHeight="1" x14ac:dyDescent="0.35">
      <c r="A157" s="62">
        <v>156</v>
      </c>
      <c r="B157" s="72" t="s">
        <v>491</v>
      </c>
      <c r="C157" s="86">
        <v>61.943406064685355</v>
      </c>
      <c r="D157" s="86">
        <v>50.498535793552399</v>
      </c>
      <c r="E157" s="86">
        <v>48.925380195692973</v>
      </c>
      <c r="F157" s="86">
        <v>48.950529054162992</v>
      </c>
      <c r="G157" s="86">
        <v>51.879359270131872</v>
      </c>
      <c r="H157" s="86">
        <v>52.848117038908391</v>
      </c>
      <c r="I157" s="86">
        <v>45.385877255681287</v>
      </c>
      <c r="J157" s="86">
        <v>47.926922180905343</v>
      </c>
      <c r="K157" s="86">
        <v>44.420940152461426</v>
      </c>
      <c r="L157" s="86">
        <v>42.150158562276694</v>
      </c>
      <c r="M157" s="86">
        <v>58.489536814609565</v>
      </c>
      <c r="N157" s="86">
        <v>39.058889133811476</v>
      </c>
      <c r="O157" s="86">
        <v>52.54819805879</v>
      </c>
      <c r="P157" s="130">
        <v>52.693165677594244</v>
      </c>
    </row>
    <row r="158" spans="1:16" ht="12.65" customHeight="1" x14ac:dyDescent="0.35">
      <c r="A158" s="62">
        <v>157</v>
      </c>
      <c r="B158" s="78" t="s">
        <v>493</v>
      </c>
      <c r="C158" s="69">
        <v>26.35684170690034</v>
      </c>
      <c r="D158" s="69">
        <v>17.829884345284079</v>
      </c>
      <c r="E158" s="69">
        <v>18.797628551035586</v>
      </c>
      <c r="F158" s="69">
        <v>19.31921742550692</v>
      </c>
      <c r="G158" s="69">
        <v>18.506404012201077</v>
      </c>
      <c r="H158" s="69">
        <v>17.766304657421792</v>
      </c>
      <c r="I158" s="69">
        <v>19.935284468016974</v>
      </c>
      <c r="J158" s="69">
        <v>14.57137025659565</v>
      </c>
      <c r="K158" s="69">
        <v>18.035645845895505</v>
      </c>
      <c r="L158" s="69">
        <v>13.680623681219092</v>
      </c>
      <c r="M158" s="69">
        <v>27.543657370878194</v>
      </c>
      <c r="N158" s="69">
        <v>13.481204388344963</v>
      </c>
      <c r="O158" s="69">
        <v>10.637611062878431</v>
      </c>
      <c r="P158" s="130">
        <v>19.208287360182624</v>
      </c>
    </row>
    <row r="159" spans="1:16" ht="23.5" customHeight="1" x14ac:dyDescent="0.35">
      <c r="A159" s="62">
        <v>158</v>
      </c>
      <c r="B159" s="84" t="s">
        <v>496</v>
      </c>
      <c r="C159" s="86">
        <v>6.3554433033745736</v>
      </c>
      <c r="D159" s="86">
        <v>4.2692458382856771</v>
      </c>
      <c r="E159" s="86">
        <v>2.2107791108050625</v>
      </c>
      <c r="F159" s="86">
        <v>3.6185896703997389</v>
      </c>
      <c r="G159" s="86">
        <v>4.4738510235381153</v>
      </c>
      <c r="H159" s="86">
        <v>3.027314707029221</v>
      </c>
      <c r="I159" s="86">
        <v>2.4673732956547778</v>
      </c>
      <c r="J159" s="86">
        <v>1.7262657885463804</v>
      </c>
      <c r="K159" s="86">
        <v>3.6902994215386675</v>
      </c>
      <c r="L159" s="86">
        <v>3.0757036068317136</v>
      </c>
      <c r="M159" s="86">
        <v>4.4365346106536752</v>
      </c>
      <c r="N159" s="86">
        <v>3.2424016507867228</v>
      </c>
      <c r="O159" s="86">
        <v>2.4864214558483266</v>
      </c>
      <c r="P159" s="130">
        <v>4.1247039031193218</v>
      </c>
    </row>
    <row r="160" spans="1:16" ht="12.65" customHeight="1" x14ac:dyDescent="0.35">
      <c r="A160" s="62">
        <v>159</v>
      </c>
      <c r="B160" s="78" t="s">
        <v>499</v>
      </c>
      <c r="C160" s="69">
        <v>36.181374996276119</v>
      </c>
      <c r="D160" s="69">
        <v>28.480315656564407</v>
      </c>
      <c r="E160" s="69">
        <v>20.563710393420823</v>
      </c>
      <c r="F160" s="69">
        <v>22.867541186276725</v>
      </c>
      <c r="G160" s="69">
        <v>29.5489438138395</v>
      </c>
      <c r="H160" s="69">
        <v>32.851924044163994</v>
      </c>
      <c r="I160" s="69">
        <v>22.942112337257072</v>
      </c>
      <c r="J160" s="69">
        <v>21.206328722408518</v>
      </c>
      <c r="K160" s="69">
        <v>17.828350314640158</v>
      </c>
      <c r="L160" s="69">
        <v>27.793117070375434</v>
      </c>
      <c r="M160" s="69">
        <v>33.48207976379215</v>
      </c>
      <c r="N160" s="69">
        <v>20.037249167639398</v>
      </c>
      <c r="O160" s="69">
        <v>38.891234279724287</v>
      </c>
      <c r="P160" s="130">
        <v>30.136332820896307</v>
      </c>
    </row>
    <row r="161" spans="1:16" ht="12.65" customHeight="1" x14ac:dyDescent="0.35">
      <c r="A161" s="62">
        <v>160</v>
      </c>
      <c r="B161" s="84" t="s">
        <v>502</v>
      </c>
      <c r="C161" s="86">
        <v>18.088833051213737</v>
      </c>
      <c r="D161" s="86">
        <v>15.048719288151752</v>
      </c>
      <c r="E161" s="86">
        <v>5.4401711006109954</v>
      </c>
      <c r="F161" s="86">
        <v>8.1768418423069793</v>
      </c>
      <c r="G161" s="86">
        <v>15.843323774166141</v>
      </c>
      <c r="H161" s="86">
        <v>12.63003349609847</v>
      </c>
      <c r="I161" s="86">
        <v>9.4612247397042388</v>
      </c>
      <c r="J161" s="86">
        <v>11.615431858294007</v>
      </c>
      <c r="K161" s="86">
        <v>9.147450818609574</v>
      </c>
      <c r="L161" s="86">
        <v>6.9929496194145457</v>
      </c>
      <c r="M161" s="86">
        <v>19.245106608970929</v>
      </c>
      <c r="N161" s="86">
        <v>19.219249370195985</v>
      </c>
      <c r="O161" s="86">
        <v>20.054388772702513</v>
      </c>
      <c r="P161" s="130">
        <v>14.323863642109631</v>
      </c>
    </row>
    <row r="162" spans="1:16" ht="24" customHeight="1" x14ac:dyDescent="0.35">
      <c r="A162" s="62">
        <v>161</v>
      </c>
      <c r="B162" s="78" t="s">
        <v>504</v>
      </c>
      <c r="C162" s="69">
        <v>7.7</v>
      </c>
      <c r="D162" s="69">
        <v>6.3</v>
      </c>
      <c r="E162" s="69">
        <v>2.2000000000000002</v>
      </c>
      <c r="F162" s="69">
        <v>3.4</v>
      </c>
      <c r="G162" s="69">
        <v>7.8</v>
      </c>
      <c r="H162" s="69">
        <v>6.4</v>
      </c>
      <c r="I162" s="69">
        <v>6.2</v>
      </c>
      <c r="J162" s="69">
        <v>4</v>
      </c>
      <c r="K162" s="69">
        <v>2.2999999999999998</v>
      </c>
      <c r="L162" s="69">
        <v>5</v>
      </c>
      <c r="M162" s="69">
        <v>11.2</v>
      </c>
      <c r="N162" s="69">
        <v>7.7</v>
      </c>
      <c r="O162" s="69">
        <v>5.4</v>
      </c>
      <c r="P162" s="130">
        <v>6.8</v>
      </c>
    </row>
    <row r="163" spans="1:16" ht="12.65" customHeight="1" x14ac:dyDescent="0.35">
      <c r="A163" s="62">
        <v>162</v>
      </c>
      <c r="B163" s="84" t="s">
        <v>507</v>
      </c>
      <c r="C163" s="86">
        <v>19.792507933782151</v>
      </c>
      <c r="D163" s="86">
        <v>13.044323230029734</v>
      </c>
      <c r="E163" s="86">
        <v>18.817121506759786</v>
      </c>
      <c r="F163" s="86">
        <v>10.583758685950796</v>
      </c>
      <c r="G163" s="86">
        <v>15.391386304940745</v>
      </c>
      <c r="H163" s="86">
        <v>19.42544822441387</v>
      </c>
      <c r="I163" s="86">
        <v>10.366853143952531</v>
      </c>
      <c r="J163" s="86">
        <v>15.304520528128998</v>
      </c>
      <c r="K163" s="86">
        <v>9.6233481907945819</v>
      </c>
      <c r="L163" s="86">
        <v>11.003390189364165</v>
      </c>
      <c r="M163" s="86">
        <v>20.934274710500635</v>
      </c>
      <c r="N163" s="86">
        <v>14.358654369043034</v>
      </c>
      <c r="O163" s="86">
        <v>8.0316316080907733</v>
      </c>
      <c r="P163" s="130">
        <v>16.387050530018126</v>
      </c>
    </row>
    <row r="164" spans="1:16" ht="12.65" customHeight="1" x14ac:dyDescent="0.35">
      <c r="A164" s="62">
        <v>163</v>
      </c>
      <c r="B164" s="78" t="s">
        <v>510</v>
      </c>
      <c r="C164" s="69">
        <v>22.126614247997885</v>
      </c>
      <c r="D164" s="69">
        <v>15.425417560331315</v>
      </c>
      <c r="E164" s="69">
        <v>17.83327600354075</v>
      </c>
      <c r="F164" s="69">
        <v>14.460656705183197</v>
      </c>
      <c r="G164" s="69">
        <v>17.071184418356754</v>
      </c>
      <c r="H164" s="69">
        <v>14.857655758113722</v>
      </c>
      <c r="I164" s="69">
        <v>12.003518700403486</v>
      </c>
      <c r="J164" s="69">
        <v>19.280661007682752</v>
      </c>
      <c r="K164" s="69">
        <v>14.852470555850372</v>
      </c>
      <c r="L164" s="69">
        <v>12.644878310896626</v>
      </c>
      <c r="M164" s="69">
        <v>26.161998988206776</v>
      </c>
      <c r="N164" s="69">
        <v>12.821144747716017</v>
      </c>
      <c r="O164" s="69">
        <v>11.421647274894246</v>
      </c>
      <c r="P164" s="130">
        <v>16.86164063303703</v>
      </c>
    </row>
    <row r="165" spans="1:16" ht="12.65" customHeight="1" x14ac:dyDescent="0.35">
      <c r="A165" s="62">
        <v>164</v>
      </c>
      <c r="B165" s="84" t="s">
        <v>513</v>
      </c>
      <c r="C165" s="86">
        <v>25.917496265212247</v>
      </c>
      <c r="D165" s="86">
        <v>20.083550714980262</v>
      </c>
      <c r="E165" s="86">
        <v>14.981187277406475</v>
      </c>
      <c r="F165" s="86">
        <v>17.229696481492002</v>
      </c>
      <c r="G165" s="86">
        <v>20.575040149823774</v>
      </c>
      <c r="H165" s="86">
        <v>17.117925113145596</v>
      </c>
      <c r="I165" s="86">
        <v>20.196934784600415</v>
      </c>
      <c r="J165" s="86">
        <v>21.408753504111537</v>
      </c>
      <c r="K165" s="86">
        <v>18.23380246928949</v>
      </c>
      <c r="L165" s="86">
        <v>14.693795817690628</v>
      </c>
      <c r="M165" s="86">
        <v>31.199065287135415</v>
      </c>
      <c r="N165" s="86">
        <v>16.645172332751958</v>
      </c>
      <c r="O165" s="86">
        <v>12.980194150387501</v>
      </c>
      <c r="P165" s="130">
        <v>20.069475028187686</v>
      </c>
    </row>
    <row r="166" spans="1:16" ht="12.65" customHeight="1" x14ac:dyDescent="0.35">
      <c r="A166" s="62">
        <v>165</v>
      </c>
      <c r="B166" s="269" t="s">
        <v>515</v>
      </c>
      <c r="C166" s="270"/>
      <c r="D166" s="270"/>
      <c r="E166" s="270"/>
      <c r="F166" s="270"/>
      <c r="G166" s="270"/>
      <c r="H166" s="270"/>
      <c r="I166" s="270"/>
      <c r="J166" s="270"/>
      <c r="K166" s="270"/>
      <c r="L166" s="270"/>
      <c r="M166" s="270"/>
      <c r="N166" s="270"/>
      <c r="O166" s="270"/>
      <c r="P166" s="271"/>
    </row>
    <row r="167" spans="1:16" ht="12.65" customHeight="1" x14ac:dyDescent="0.35">
      <c r="A167" s="62">
        <v>166</v>
      </c>
      <c r="B167" s="78" t="s">
        <v>518</v>
      </c>
      <c r="C167" s="69">
        <v>76.055458709879957</v>
      </c>
      <c r="D167" s="69">
        <v>83.799865984680295</v>
      </c>
      <c r="E167" s="69">
        <v>83.772466475583371</v>
      </c>
      <c r="F167" s="69">
        <v>80.762324968686229</v>
      </c>
      <c r="G167" s="69">
        <v>79.117625887292093</v>
      </c>
      <c r="H167" s="69">
        <v>79.969802543424294</v>
      </c>
      <c r="I167" s="69">
        <v>79.49551770582093</v>
      </c>
      <c r="J167" s="69">
        <v>75.884477679701547</v>
      </c>
      <c r="K167" s="69">
        <v>84.265028875615755</v>
      </c>
      <c r="L167" s="69">
        <v>83.091005318632938</v>
      </c>
      <c r="M167" s="69">
        <v>71.091987026331779</v>
      </c>
      <c r="N167" s="69">
        <v>74.864046728412333</v>
      </c>
      <c r="O167" s="69">
        <v>77.26617452890784</v>
      </c>
      <c r="P167" s="130">
        <v>79.621243311317542</v>
      </c>
    </row>
    <row r="168" spans="1:16" ht="12.65" customHeight="1" x14ac:dyDescent="0.35">
      <c r="A168" s="62">
        <v>167</v>
      </c>
      <c r="B168" s="70" t="s">
        <v>521</v>
      </c>
      <c r="C168" s="67">
        <v>63.714924147899119</v>
      </c>
      <c r="D168" s="67">
        <v>73.02605064584391</v>
      </c>
      <c r="E168" s="67">
        <v>75.720152313027342</v>
      </c>
      <c r="F168" s="67">
        <v>71.650417668336431</v>
      </c>
      <c r="G168" s="67">
        <v>67.357246261908003</v>
      </c>
      <c r="H168" s="67">
        <v>69.32753314871772</v>
      </c>
      <c r="I168" s="67">
        <v>74.486394211356</v>
      </c>
      <c r="J168" s="67">
        <v>67.009943870364069</v>
      </c>
      <c r="K168" s="67">
        <v>77.672390646378815</v>
      </c>
      <c r="L168" s="67">
        <v>74.112613713656145</v>
      </c>
      <c r="M168" s="67">
        <v>59.762828444458492</v>
      </c>
      <c r="N168" s="67">
        <v>67.735507127449566</v>
      </c>
      <c r="O168" s="67">
        <v>69.709529382650047</v>
      </c>
      <c r="P168" s="130">
        <v>68.66392534566603</v>
      </c>
    </row>
    <row r="169" spans="1:16" ht="19.399999999999999" customHeight="1" x14ac:dyDescent="0.35">
      <c r="A169" s="62">
        <v>168</v>
      </c>
      <c r="B169" s="166" t="s">
        <v>524</v>
      </c>
      <c r="C169" s="69">
        <v>2.7558014659795624</v>
      </c>
      <c r="D169" s="69">
        <v>2.8171049348796102</v>
      </c>
      <c r="E169" s="69">
        <v>1.7956900506570024</v>
      </c>
      <c r="F169" s="69">
        <v>0.47079931374203215</v>
      </c>
      <c r="G169" s="69">
        <v>1.8494919749520862</v>
      </c>
      <c r="H169" s="69">
        <v>5.4063537477511359</v>
      </c>
      <c r="I169" s="69">
        <v>3.2277032454251655</v>
      </c>
      <c r="J169" s="69">
        <v>0.27864485034388492</v>
      </c>
      <c r="K169" s="69">
        <v>2.6428445733444406</v>
      </c>
      <c r="L169" s="69">
        <v>1.6996009734358239</v>
      </c>
      <c r="M169" s="69">
        <v>0.58189108243633048</v>
      </c>
      <c r="N169" s="69">
        <v>0.20060670454551585</v>
      </c>
      <c r="O169" s="69">
        <v>7.6872282384640043</v>
      </c>
      <c r="P169" s="130">
        <v>2.8413550209751017</v>
      </c>
    </row>
    <row r="170" spans="1:16" ht="19.399999999999999" customHeight="1" x14ac:dyDescent="0.35">
      <c r="A170" s="62">
        <v>169</v>
      </c>
      <c r="B170" s="167" t="s">
        <v>527</v>
      </c>
      <c r="C170" s="86">
        <v>36.700000000000003</v>
      </c>
      <c r="D170" s="86">
        <v>47.7</v>
      </c>
      <c r="E170" s="86">
        <v>47.9</v>
      </c>
      <c r="F170" s="86">
        <v>50.2</v>
      </c>
      <c r="G170" s="86">
        <v>41.8</v>
      </c>
      <c r="H170" s="86">
        <v>51.6</v>
      </c>
      <c r="I170" s="86">
        <v>39.4</v>
      </c>
      <c r="J170" s="86">
        <v>34.1</v>
      </c>
      <c r="K170" s="86">
        <v>39.299999999999997</v>
      </c>
      <c r="L170" s="86">
        <v>43.2</v>
      </c>
      <c r="M170" s="86">
        <v>29.9</v>
      </c>
      <c r="N170" s="86">
        <v>43.3</v>
      </c>
      <c r="O170" s="86">
        <v>42.7</v>
      </c>
      <c r="P170" s="130">
        <v>44.3</v>
      </c>
    </row>
    <row r="171" spans="1:16" ht="12.65" customHeight="1" x14ac:dyDescent="0.35">
      <c r="A171" s="62">
        <v>170</v>
      </c>
      <c r="B171" s="68" t="s">
        <v>530</v>
      </c>
      <c r="C171" s="93">
        <v>40.989796262270758</v>
      </c>
      <c r="D171" s="93">
        <v>46.134016561985206</v>
      </c>
      <c r="E171" s="93">
        <v>51.286744638088756</v>
      </c>
      <c r="F171" s="93">
        <v>48.407088185084326</v>
      </c>
      <c r="G171" s="93">
        <v>44.980093790116769</v>
      </c>
      <c r="H171" s="93">
        <v>43.360608664857772</v>
      </c>
      <c r="I171" s="93">
        <v>47.578664196560709</v>
      </c>
      <c r="J171" s="93">
        <v>40.772046155091978</v>
      </c>
      <c r="K171" s="93">
        <v>53.976737368659833</v>
      </c>
      <c r="L171" s="93">
        <v>49.851543225708042</v>
      </c>
      <c r="M171" s="93">
        <v>35.408957227508473</v>
      </c>
      <c r="N171" s="93">
        <v>37.554769765394639</v>
      </c>
      <c r="O171" s="93">
        <v>43.182694524038027</v>
      </c>
      <c r="P171" s="130">
        <v>44.54476240905359</v>
      </c>
    </row>
    <row r="172" spans="1:16" ht="12.65" customHeight="1" x14ac:dyDescent="0.35">
      <c r="A172" s="62">
        <v>171</v>
      </c>
      <c r="B172" s="208" t="s">
        <v>1075</v>
      </c>
      <c r="C172" s="86">
        <v>14.317889708906042</v>
      </c>
      <c r="D172" s="86">
        <v>16.076811515607076</v>
      </c>
      <c r="E172" s="86">
        <v>20.73014974768688</v>
      </c>
      <c r="F172" s="86">
        <v>15.328389505775736</v>
      </c>
      <c r="G172" s="86">
        <v>18.489885882225522</v>
      </c>
      <c r="H172" s="86">
        <v>6.5344011889864921</v>
      </c>
      <c r="I172" s="86">
        <v>16.270248696519843</v>
      </c>
      <c r="J172" s="86">
        <v>11.118732574657983</v>
      </c>
      <c r="K172" s="86">
        <v>13.631337684468905</v>
      </c>
      <c r="L172" s="86">
        <v>25.228737290399224</v>
      </c>
      <c r="M172" s="86">
        <v>10.738744806980774</v>
      </c>
      <c r="N172" s="86">
        <v>18.138535666658598</v>
      </c>
      <c r="O172" s="86">
        <v>18.838645173199321</v>
      </c>
      <c r="P172" s="130">
        <v>14.655629024755482</v>
      </c>
    </row>
    <row r="173" spans="1:16" ht="12.65" customHeight="1" x14ac:dyDescent="0.35">
      <c r="A173" s="62">
        <v>172</v>
      </c>
      <c r="B173" s="166" t="s">
        <v>1307</v>
      </c>
      <c r="C173" s="69">
        <v>17.100000000000001</v>
      </c>
      <c r="D173" s="69">
        <v>20.100000000000001</v>
      </c>
      <c r="E173" s="69">
        <v>27.4</v>
      </c>
      <c r="F173" s="69">
        <v>26.2</v>
      </c>
      <c r="G173" s="69">
        <v>18.5</v>
      </c>
      <c r="H173" s="69">
        <v>26.4</v>
      </c>
      <c r="I173" s="69">
        <v>37.299999999999997</v>
      </c>
      <c r="J173" s="69">
        <v>31.3</v>
      </c>
      <c r="K173" s="69">
        <v>38.1</v>
      </c>
      <c r="L173" s="69">
        <v>26.4</v>
      </c>
      <c r="M173" s="69">
        <v>17.600000000000001</v>
      </c>
      <c r="N173" s="69">
        <v>15.7</v>
      </c>
      <c r="O173" s="69">
        <v>14.3</v>
      </c>
      <c r="P173" s="130">
        <v>21.9</v>
      </c>
    </row>
    <row r="174" spans="1:16" ht="21.65" customHeight="1" x14ac:dyDescent="0.35">
      <c r="A174" s="62">
        <v>173</v>
      </c>
      <c r="B174" s="167" t="s">
        <v>1308</v>
      </c>
      <c r="C174" s="86">
        <v>21</v>
      </c>
      <c r="D174" s="86">
        <v>22.2</v>
      </c>
      <c r="E174" s="86">
        <v>24.1</v>
      </c>
      <c r="F174" s="86">
        <v>17.8</v>
      </c>
      <c r="G174" s="86">
        <v>14.3</v>
      </c>
      <c r="H174" s="86">
        <v>11.4</v>
      </c>
      <c r="I174" s="86">
        <v>18.2</v>
      </c>
      <c r="J174" s="86">
        <v>21</v>
      </c>
      <c r="K174" s="86">
        <v>16</v>
      </c>
      <c r="L174" s="86">
        <v>16.2</v>
      </c>
      <c r="M174" s="86">
        <v>11.8</v>
      </c>
      <c r="N174" s="86">
        <v>7.7</v>
      </c>
      <c r="O174" s="86">
        <v>7.4</v>
      </c>
      <c r="P174" s="130">
        <v>16.100000000000001</v>
      </c>
    </row>
    <row r="175" spans="1:16" ht="12.65" customHeight="1" x14ac:dyDescent="0.35">
      <c r="A175" s="62">
        <v>174</v>
      </c>
      <c r="B175" s="174" t="s">
        <v>542</v>
      </c>
      <c r="C175" s="69">
        <v>2.5621601432112362</v>
      </c>
      <c r="D175" s="69">
        <v>6.4546869838400829</v>
      </c>
      <c r="E175" s="69">
        <v>3.3209883888785132</v>
      </c>
      <c r="F175" s="69">
        <v>2.1884026073210978</v>
      </c>
      <c r="G175" s="69">
        <v>4.4554166847988421</v>
      </c>
      <c r="H175" s="69">
        <v>4.5830450992848863</v>
      </c>
      <c r="I175" s="69">
        <v>4.1355112193252674</v>
      </c>
      <c r="J175" s="69">
        <v>3.9472349237448787</v>
      </c>
      <c r="K175" s="69">
        <v>6.9264394553478974</v>
      </c>
      <c r="L175" s="69">
        <v>2.3046248137656007</v>
      </c>
      <c r="M175" s="69">
        <v>2.5582904129557869</v>
      </c>
      <c r="N175" s="69">
        <v>0.40657474205471611</v>
      </c>
      <c r="O175" s="69">
        <v>0</v>
      </c>
      <c r="P175" s="130">
        <v>4.2907417869614459</v>
      </c>
    </row>
    <row r="176" spans="1:16" ht="12.65" customHeight="1" x14ac:dyDescent="0.35">
      <c r="A176" s="62">
        <v>175</v>
      </c>
      <c r="B176" s="66" t="s">
        <v>545</v>
      </c>
      <c r="C176" s="86">
        <v>33.167294067767045</v>
      </c>
      <c r="D176" s="86">
        <v>36.474347234132793</v>
      </c>
      <c r="E176" s="86">
        <v>28.996394945679217</v>
      </c>
      <c r="F176" s="86">
        <v>28.767933578543403</v>
      </c>
      <c r="G176" s="86">
        <v>34.32645825950086</v>
      </c>
      <c r="H176" s="86">
        <v>30.740404108009113</v>
      </c>
      <c r="I176" s="86">
        <v>32.716839127507967</v>
      </c>
      <c r="J176" s="86">
        <v>28.110590644814877</v>
      </c>
      <c r="K176" s="86">
        <v>32.690797818463828</v>
      </c>
      <c r="L176" s="86">
        <v>41.10318087106242</v>
      </c>
      <c r="M176" s="86">
        <v>26.860466674568599</v>
      </c>
      <c r="N176" s="86">
        <v>38.642274890232386</v>
      </c>
      <c r="O176" s="86">
        <v>37.803488844782038</v>
      </c>
      <c r="P176" s="130">
        <v>33.113382811482225</v>
      </c>
    </row>
    <row r="177" spans="1:16" ht="12.65" customHeight="1" x14ac:dyDescent="0.35">
      <c r="A177" s="62">
        <v>176</v>
      </c>
      <c r="B177" s="68" t="s">
        <v>548</v>
      </c>
      <c r="C177" s="69">
        <v>17.515526190676802</v>
      </c>
      <c r="D177" s="69">
        <v>20.427486510616408</v>
      </c>
      <c r="E177" s="69">
        <v>15.679463920038392</v>
      </c>
      <c r="F177" s="69">
        <v>14.302676827521674</v>
      </c>
      <c r="G177" s="69">
        <v>17.681065498164099</v>
      </c>
      <c r="H177" s="69">
        <v>18.386300474984456</v>
      </c>
      <c r="I177" s="69">
        <v>14.997905421735618</v>
      </c>
      <c r="J177" s="69">
        <v>18.004694590477804</v>
      </c>
      <c r="K177" s="69">
        <v>11.647751567172891</v>
      </c>
      <c r="L177" s="69">
        <v>19.820309348465535</v>
      </c>
      <c r="M177" s="69">
        <v>12.580401392219217</v>
      </c>
      <c r="N177" s="69">
        <v>16.762206896966902</v>
      </c>
      <c r="O177" s="69">
        <v>19.123070411180986</v>
      </c>
      <c r="P177" s="130">
        <v>17.90651528645623</v>
      </c>
    </row>
    <row r="178" spans="1:16" ht="12.65" customHeight="1" x14ac:dyDescent="0.35">
      <c r="A178" s="62">
        <v>177</v>
      </c>
      <c r="B178" s="88" t="s">
        <v>551</v>
      </c>
      <c r="C178" s="86">
        <v>2.0408365391875898</v>
      </c>
      <c r="D178" s="86">
        <v>2.0558955154702194</v>
      </c>
      <c r="E178" s="86">
        <v>1.5241226480211965</v>
      </c>
      <c r="F178" s="86">
        <v>2.6841603646738532</v>
      </c>
      <c r="G178" s="86">
        <v>6.1289334555287294</v>
      </c>
      <c r="H178" s="86">
        <v>12.948102199259132</v>
      </c>
      <c r="I178" s="86">
        <v>0.70680130585900813</v>
      </c>
      <c r="J178" s="86">
        <v>0.59473893833177405</v>
      </c>
      <c r="K178" s="86">
        <v>0.53478747096308832</v>
      </c>
      <c r="L178" s="86">
        <v>1.2905494213301332</v>
      </c>
      <c r="M178" s="86">
        <v>0.73429760023998825</v>
      </c>
      <c r="N178" s="86">
        <v>1.6919015239386728</v>
      </c>
      <c r="O178" s="86">
        <v>8.0342646721726911</v>
      </c>
      <c r="P178" s="130">
        <v>6.0669356700439288</v>
      </c>
    </row>
    <row r="179" spans="1:16" ht="12.65" customHeight="1" x14ac:dyDescent="0.35">
      <c r="A179" s="62">
        <v>178</v>
      </c>
      <c r="B179" s="68" t="s">
        <v>554</v>
      </c>
      <c r="C179" s="93">
        <v>13.558678526013928</v>
      </c>
      <c r="D179" s="93">
        <v>16.056042227480301</v>
      </c>
      <c r="E179" s="93">
        <v>25.13214892875088</v>
      </c>
      <c r="F179" s="93">
        <v>18.001073122441113</v>
      </c>
      <c r="G179" s="93">
        <v>11.069327340404717</v>
      </c>
      <c r="H179" s="93">
        <v>19.579190738191784</v>
      </c>
      <c r="I179" s="93">
        <v>10.618217367208642</v>
      </c>
      <c r="J179" s="93">
        <v>8.789741323891759</v>
      </c>
      <c r="K179" s="93">
        <v>6.7091645903358224</v>
      </c>
      <c r="L179" s="93">
        <v>20.151938449969002</v>
      </c>
      <c r="M179" s="93">
        <v>14.066770386050587</v>
      </c>
      <c r="N179" s="93">
        <v>13.495031078956179</v>
      </c>
      <c r="O179" s="93">
        <v>14.466605085447545</v>
      </c>
      <c r="P179" s="130">
        <v>14.702403358329686</v>
      </c>
    </row>
    <row r="180" spans="1:16" ht="12.65" customHeight="1" x14ac:dyDescent="0.35">
      <c r="A180" s="62">
        <v>179</v>
      </c>
      <c r="B180" s="66" t="s">
        <v>557</v>
      </c>
      <c r="C180" s="86">
        <v>23.111916244892086</v>
      </c>
      <c r="D180" s="86">
        <v>26.64521745301311</v>
      </c>
      <c r="E180" s="86">
        <v>26.553561396191654</v>
      </c>
      <c r="F180" s="86">
        <v>23.530117745057762</v>
      </c>
      <c r="G180" s="86">
        <v>22.82027261733997</v>
      </c>
      <c r="H180" s="86">
        <v>20.987428092228946</v>
      </c>
      <c r="I180" s="86">
        <v>21.684536519939467</v>
      </c>
      <c r="J180" s="86">
        <v>23.324196677828628</v>
      </c>
      <c r="K180" s="86">
        <v>17.653513552291361</v>
      </c>
      <c r="L180" s="86">
        <v>32.532222812248008</v>
      </c>
      <c r="M180" s="86">
        <v>13.634789011973355</v>
      </c>
      <c r="N180" s="86">
        <v>28.006206716367483</v>
      </c>
      <c r="O180" s="86">
        <v>14.821998702688136</v>
      </c>
      <c r="P180" s="130">
        <v>23.108021205505803</v>
      </c>
    </row>
    <row r="181" spans="1:16" ht="12.65" customHeight="1" x14ac:dyDescent="0.35">
      <c r="A181" s="62">
        <v>180</v>
      </c>
      <c r="B181" s="269" t="s">
        <v>559</v>
      </c>
      <c r="C181" s="270"/>
      <c r="D181" s="270"/>
      <c r="E181" s="270"/>
      <c r="F181" s="270"/>
      <c r="G181" s="270"/>
      <c r="H181" s="270"/>
      <c r="I181" s="270"/>
      <c r="J181" s="270"/>
      <c r="K181" s="270"/>
      <c r="L181" s="270"/>
      <c r="M181" s="270"/>
      <c r="N181" s="270"/>
      <c r="O181" s="270"/>
      <c r="P181" s="271"/>
    </row>
    <row r="182" spans="1:16" ht="12.65" customHeight="1" x14ac:dyDescent="0.35">
      <c r="A182" s="62">
        <v>181</v>
      </c>
      <c r="B182" s="78" t="s">
        <v>562</v>
      </c>
      <c r="C182" s="69">
        <v>59.468952907902541</v>
      </c>
      <c r="D182" s="69">
        <v>61.082610329548949</v>
      </c>
      <c r="E182" s="69">
        <v>70.176474893330465</v>
      </c>
      <c r="F182" s="69">
        <v>60.386986063710665</v>
      </c>
      <c r="G182" s="69">
        <v>57.679341077605642</v>
      </c>
      <c r="H182" s="69">
        <v>57.584903754372263</v>
      </c>
      <c r="I182" s="69">
        <v>59.685893448755991</v>
      </c>
      <c r="J182" s="69">
        <v>58.610709488331025</v>
      </c>
      <c r="K182" s="69">
        <v>60.958399816204448</v>
      </c>
      <c r="L182" s="69">
        <v>63.212589699316759</v>
      </c>
      <c r="M182" s="69">
        <v>61.435372271044507</v>
      </c>
      <c r="N182" s="69">
        <v>61.582347567714621</v>
      </c>
      <c r="O182" s="69">
        <v>60.534761683419312</v>
      </c>
      <c r="P182" s="130">
        <v>58.937868136329172</v>
      </c>
    </row>
    <row r="183" spans="1:16" ht="12.65" customHeight="1" x14ac:dyDescent="0.35">
      <c r="A183" s="62">
        <v>182</v>
      </c>
      <c r="B183" s="66" t="s">
        <v>565</v>
      </c>
      <c r="C183" s="67">
        <v>17.188582194761398</v>
      </c>
      <c r="D183" s="67">
        <v>13.855678476187332</v>
      </c>
      <c r="E183" s="67">
        <v>17.25413476545901</v>
      </c>
      <c r="F183" s="67">
        <v>13.878436026568469</v>
      </c>
      <c r="G183" s="67">
        <v>14.344341155968648</v>
      </c>
      <c r="H183" s="67">
        <v>17.745592177872048</v>
      </c>
      <c r="I183" s="67">
        <v>10.963843698855143</v>
      </c>
      <c r="J183" s="67">
        <v>11.322912529161512</v>
      </c>
      <c r="K183" s="67">
        <v>9.2305931144159281</v>
      </c>
      <c r="L183" s="67">
        <v>11.302472572637296</v>
      </c>
      <c r="M183" s="67">
        <v>8.8546801839981182</v>
      </c>
      <c r="N183" s="67">
        <v>11.424497037658305</v>
      </c>
      <c r="O183" s="67">
        <v>27.975815464360565</v>
      </c>
      <c r="P183" s="130">
        <v>15.328670988864074</v>
      </c>
    </row>
    <row r="184" spans="1:16" ht="12.65" customHeight="1" x14ac:dyDescent="0.35">
      <c r="A184" s="62">
        <v>183</v>
      </c>
      <c r="B184" s="68" t="s">
        <v>568</v>
      </c>
      <c r="C184" s="69">
        <v>29.395014701444982</v>
      </c>
      <c r="D184" s="69">
        <v>31.805689039459416</v>
      </c>
      <c r="E184" s="69">
        <v>39.65273154316484</v>
      </c>
      <c r="F184" s="69">
        <v>33.636530343254734</v>
      </c>
      <c r="G184" s="69">
        <v>29.923043367286922</v>
      </c>
      <c r="H184" s="69">
        <v>26.742036014993715</v>
      </c>
      <c r="I184" s="69">
        <v>25.598046465892139</v>
      </c>
      <c r="J184" s="69">
        <v>22.659775383093297</v>
      </c>
      <c r="K184" s="69">
        <v>22.996264835137907</v>
      </c>
      <c r="L184" s="69">
        <v>21.660211619513053</v>
      </c>
      <c r="M184" s="69">
        <v>29.286405055626886</v>
      </c>
      <c r="N184" s="69">
        <v>31.042467553243487</v>
      </c>
      <c r="O184" s="69">
        <v>25.661616096736918</v>
      </c>
      <c r="P184" s="130">
        <v>29.328093844201824</v>
      </c>
    </row>
    <row r="185" spans="1:16" ht="12.65" customHeight="1" x14ac:dyDescent="0.35">
      <c r="A185" s="62">
        <v>184</v>
      </c>
      <c r="B185" s="70" t="s">
        <v>571</v>
      </c>
      <c r="C185" s="67">
        <v>41.329774394203397</v>
      </c>
      <c r="D185" s="67">
        <v>41.913752437219379</v>
      </c>
      <c r="E185" s="67">
        <v>46.525422352095923</v>
      </c>
      <c r="F185" s="67">
        <v>41.536372451651275</v>
      </c>
      <c r="G185" s="67">
        <v>40.104000502900185</v>
      </c>
      <c r="H185" s="67">
        <v>42.18462865141295</v>
      </c>
      <c r="I185" s="67">
        <v>45.595967431964461</v>
      </c>
      <c r="J185" s="67">
        <v>43.713478928716796</v>
      </c>
      <c r="K185" s="67">
        <v>42.684794594449698</v>
      </c>
      <c r="L185" s="67">
        <v>51.002746165722577</v>
      </c>
      <c r="M185" s="67">
        <v>41.945975119017575</v>
      </c>
      <c r="N185" s="67">
        <v>38.98495616780118</v>
      </c>
      <c r="O185" s="67">
        <v>31.351536158872221</v>
      </c>
      <c r="P185" s="130">
        <v>41.57346345032758</v>
      </c>
    </row>
    <row r="186" spans="1:16" ht="20.5" customHeight="1" x14ac:dyDescent="0.35">
      <c r="A186" s="62">
        <v>185</v>
      </c>
      <c r="B186" s="68" t="s">
        <v>574</v>
      </c>
      <c r="C186" s="69">
        <v>2.8137285198830058</v>
      </c>
      <c r="D186" s="69">
        <v>2.2491770240207916</v>
      </c>
      <c r="E186" s="69">
        <v>2.4592288414068664</v>
      </c>
      <c r="F186" s="69">
        <v>6.2442332290558502</v>
      </c>
      <c r="G186" s="69">
        <v>2.7650249855340485</v>
      </c>
      <c r="H186" s="69">
        <v>5.7054250432192362</v>
      </c>
      <c r="I186" s="69">
        <v>2.2513237284324363</v>
      </c>
      <c r="J186" s="69">
        <v>1.5916794981224927</v>
      </c>
      <c r="K186" s="69">
        <v>1.5250545982828672</v>
      </c>
      <c r="L186" s="69">
        <v>2.2345323519387965</v>
      </c>
      <c r="M186" s="69">
        <v>1.4335804159061831</v>
      </c>
      <c r="N186" s="69">
        <v>5.9947141323067576</v>
      </c>
      <c r="O186" s="69">
        <v>0.52359240455224154</v>
      </c>
      <c r="P186" s="130">
        <v>3.4530055682681819</v>
      </c>
    </row>
    <row r="187" spans="1:16" ht="16.399999999999999" customHeight="1" x14ac:dyDescent="0.35">
      <c r="A187" s="62">
        <v>186</v>
      </c>
      <c r="B187" s="66" t="s">
        <v>577</v>
      </c>
      <c r="C187" s="86">
        <v>9</v>
      </c>
      <c r="D187" s="86">
        <v>18.399999999999999</v>
      </c>
      <c r="E187" s="86">
        <v>18.100000000000001</v>
      </c>
      <c r="F187" s="86">
        <v>17.3</v>
      </c>
      <c r="G187" s="86">
        <v>12.9</v>
      </c>
      <c r="H187" s="86">
        <v>19.399999999999999</v>
      </c>
      <c r="I187" s="86">
        <v>15.9</v>
      </c>
      <c r="J187" s="86">
        <v>13.2</v>
      </c>
      <c r="K187" s="86">
        <v>17.7</v>
      </c>
      <c r="L187" s="86">
        <v>15.3</v>
      </c>
      <c r="M187" s="86">
        <v>15.7</v>
      </c>
      <c r="N187" s="86">
        <v>9.9</v>
      </c>
      <c r="O187" s="86">
        <v>12.3</v>
      </c>
      <c r="P187" s="130">
        <v>15</v>
      </c>
    </row>
    <row r="188" spans="1:16" ht="16.399999999999999" customHeight="1" x14ac:dyDescent="0.35">
      <c r="A188" s="62">
        <v>187</v>
      </c>
      <c r="B188" s="174" t="s">
        <v>580</v>
      </c>
      <c r="C188" s="69">
        <v>27.6</v>
      </c>
      <c r="D188" s="69">
        <v>27.9</v>
      </c>
      <c r="E188" s="69">
        <v>37.5</v>
      </c>
      <c r="F188" s="69">
        <v>29.6</v>
      </c>
      <c r="G188" s="69">
        <v>26.8</v>
      </c>
      <c r="H188" s="69">
        <v>24.4</v>
      </c>
      <c r="I188" s="69">
        <v>26.4</v>
      </c>
      <c r="J188" s="69">
        <v>30</v>
      </c>
      <c r="K188" s="69">
        <v>34.200000000000003</v>
      </c>
      <c r="L188" s="69">
        <v>37.5</v>
      </c>
      <c r="M188" s="69">
        <v>39.4</v>
      </c>
      <c r="N188" s="69">
        <v>37.799999999999997</v>
      </c>
      <c r="O188" s="69">
        <v>22</v>
      </c>
      <c r="P188" s="130">
        <v>27.2</v>
      </c>
    </row>
    <row r="189" spans="1:16" ht="12.65" customHeight="1" x14ac:dyDescent="0.35">
      <c r="A189" s="62">
        <v>188</v>
      </c>
      <c r="B189" s="269" t="s">
        <v>581</v>
      </c>
      <c r="C189" s="270"/>
      <c r="D189" s="270"/>
      <c r="E189" s="270"/>
      <c r="F189" s="270"/>
      <c r="G189" s="270"/>
      <c r="H189" s="270"/>
      <c r="I189" s="270"/>
      <c r="J189" s="270"/>
      <c r="K189" s="270"/>
      <c r="L189" s="270"/>
      <c r="M189" s="270"/>
      <c r="N189" s="270"/>
      <c r="O189" s="270"/>
      <c r="P189" s="271"/>
    </row>
    <row r="190" spans="1:16" ht="12.65" customHeight="1" x14ac:dyDescent="0.35">
      <c r="A190" s="62">
        <v>189</v>
      </c>
      <c r="B190" s="72" t="s">
        <v>584</v>
      </c>
      <c r="C190" s="86">
        <v>86.305536679526199</v>
      </c>
      <c r="D190" s="86">
        <v>85.534388747746306</v>
      </c>
      <c r="E190" s="86">
        <v>86.035232313740266</v>
      </c>
      <c r="F190" s="86">
        <v>85.364247945531375</v>
      </c>
      <c r="G190" s="86">
        <v>87.063474947190684</v>
      </c>
      <c r="H190" s="86">
        <v>86.479877541011277</v>
      </c>
      <c r="I190" s="86">
        <v>86.400663949550164</v>
      </c>
      <c r="J190" s="86">
        <v>83.549482511268707</v>
      </c>
      <c r="K190" s="86">
        <v>88.144801808286147</v>
      </c>
      <c r="L190" s="86">
        <v>94.394214373860791</v>
      </c>
      <c r="M190" s="86">
        <v>78.118052237257757</v>
      </c>
      <c r="N190" s="86">
        <v>79.433562658308205</v>
      </c>
      <c r="O190" s="86">
        <v>77.976336485854503</v>
      </c>
      <c r="P190" s="130">
        <v>86.527799911509135</v>
      </c>
    </row>
    <row r="191" spans="1:16" ht="15.65" customHeight="1" x14ac:dyDescent="0.35">
      <c r="A191" s="62">
        <v>190</v>
      </c>
      <c r="B191" s="68" t="s">
        <v>587</v>
      </c>
      <c r="C191" s="69">
        <v>29.074875318415156</v>
      </c>
      <c r="D191" s="69">
        <v>33.321431861703779</v>
      </c>
      <c r="E191" s="69">
        <v>36.811431616833154</v>
      </c>
      <c r="F191" s="69">
        <v>42.997934977043968</v>
      </c>
      <c r="G191" s="69">
        <v>33.676113283269864</v>
      </c>
      <c r="H191" s="69">
        <v>31.118593048057626</v>
      </c>
      <c r="I191" s="69">
        <v>38.225453201800349</v>
      </c>
      <c r="J191" s="69">
        <v>32.389980226145425</v>
      </c>
      <c r="K191" s="69">
        <v>36.969900323560445</v>
      </c>
      <c r="L191" s="69">
        <v>49.460602615512883</v>
      </c>
      <c r="M191" s="69">
        <v>18.44640373856387</v>
      </c>
      <c r="N191" s="69">
        <v>30.67310613033451</v>
      </c>
      <c r="O191" s="69">
        <v>22.247336633779462</v>
      </c>
      <c r="P191" s="130">
        <v>33.122380520658936</v>
      </c>
    </row>
    <row r="192" spans="1:16" ht="22.75" customHeight="1" x14ac:dyDescent="0.35">
      <c r="A192" s="62">
        <v>191</v>
      </c>
      <c r="B192" s="167" t="s">
        <v>590</v>
      </c>
      <c r="C192" s="86">
        <v>19.571854742145931</v>
      </c>
      <c r="D192" s="86">
        <v>22.664585613613465</v>
      </c>
      <c r="E192" s="86">
        <v>28.171883791928614</v>
      </c>
      <c r="F192" s="86">
        <v>34.255251666337784</v>
      </c>
      <c r="G192" s="86">
        <v>23.199464529256588</v>
      </c>
      <c r="H192" s="86">
        <v>21.651320603123562</v>
      </c>
      <c r="I192" s="86">
        <v>31.982716148890937</v>
      </c>
      <c r="J192" s="86">
        <v>24.651610832699937</v>
      </c>
      <c r="K192" s="86">
        <v>23.875884530019594</v>
      </c>
      <c r="L192" s="86">
        <v>37.051904572211406</v>
      </c>
      <c r="M192" s="86">
        <v>10.142821424363213</v>
      </c>
      <c r="N192" s="86">
        <v>21.441694642232445</v>
      </c>
      <c r="O192" s="86">
        <v>19.69301106007714</v>
      </c>
      <c r="P192" s="130">
        <v>23.222702161585424</v>
      </c>
    </row>
    <row r="193" spans="1:16" ht="16.75" customHeight="1" x14ac:dyDescent="0.35">
      <c r="A193" s="62">
        <v>192</v>
      </c>
      <c r="B193" s="68" t="s">
        <v>593</v>
      </c>
      <c r="C193" s="93">
        <v>8.0789119170943735</v>
      </c>
      <c r="D193" s="93">
        <v>7.4541617116659102</v>
      </c>
      <c r="E193" s="93">
        <v>7.6049497057425919</v>
      </c>
      <c r="F193" s="93">
        <v>8.4509743988918533</v>
      </c>
      <c r="G193" s="93">
        <v>7.40027308927883</v>
      </c>
      <c r="H193" s="93">
        <v>5.7879802494147592</v>
      </c>
      <c r="I193" s="93">
        <v>8.6271757554591257</v>
      </c>
      <c r="J193" s="93">
        <v>7.3531374988704741</v>
      </c>
      <c r="K193" s="93">
        <v>4.2391112333740848</v>
      </c>
      <c r="L193" s="93">
        <v>5.4232795520491424</v>
      </c>
      <c r="M193" s="93">
        <v>6.7341289807911</v>
      </c>
      <c r="N193" s="93">
        <v>5.6287024023446897</v>
      </c>
      <c r="O193" s="93">
        <v>2.105979278859794</v>
      </c>
      <c r="P193" s="130">
        <v>7.1425253531409272</v>
      </c>
    </row>
    <row r="194" spans="1:16" ht="25.75" customHeight="1" x14ac:dyDescent="0.35">
      <c r="A194" s="62">
        <v>193</v>
      </c>
      <c r="B194" s="167" t="s">
        <v>596</v>
      </c>
      <c r="C194" s="94">
        <v>6.3664992302440808</v>
      </c>
      <c r="D194" s="94">
        <v>6.1416319613949639</v>
      </c>
      <c r="E194" s="94">
        <v>4.5217743447748591</v>
      </c>
      <c r="F194" s="94">
        <v>8.6315703250695499</v>
      </c>
      <c r="G194" s="94">
        <v>5.4289476110736636</v>
      </c>
      <c r="H194" s="94">
        <v>3.8309643726624167</v>
      </c>
      <c r="I194" s="94">
        <v>8.1163130889458728</v>
      </c>
      <c r="J194" s="94">
        <v>2.8430442975267796</v>
      </c>
      <c r="K194" s="94">
        <v>2.433972573595331</v>
      </c>
      <c r="L194" s="94">
        <v>3.7200192549033901</v>
      </c>
      <c r="M194" s="94">
        <v>4.3595803138686353</v>
      </c>
      <c r="N194" s="94">
        <v>7.4083970523133633</v>
      </c>
      <c r="O194" s="94">
        <v>0</v>
      </c>
      <c r="P194" s="130">
        <v>5.3149794521447529</v>
      </c>
    </row>
    <row r="195" spans="1:16" ht="12.65" customHeight="1" x14ac:dyDescent="0.35">
      <c r="A195" s="62">
        <v>194</v>
      </c>
      <c r="B195" s="68" t="s">
        <v>599</v>
      </c>
      <c r="C195" s="69">
        <v>7.0911070702834174</v>
      </c>
      <c r="D195" s="69">
        <v>6.3778928113669062</v>
      </c>
      <c r="E195" s="69">
        <v>5.4979529966681682</v>
      </c>
      <c r="F195" s="69">
        <v>4.7784879853711653</v>
      </c>
      <c r="G195" s="69">
        <v>9.2631766767782349</v>
      </c>
      <c r="H195" s="69">
        <v>6.567494913561994</v>
      </c>
      <c r="I195" s="69">
        <v>9.5275440312552568</v>
      </c>
      <c r="J195" s="69">
        <v>6.8989201103025675</v>
      </c>
      <c r="K195" s="69">
        <v>7.7898906511230566</v>
      </c>
      <c r="L195" s="69">
        <v>4.9028303178521897</v>
      </c>
      <c r="M195" s="69">
        <v>6.1986666639752972</v>
      </c>
      <c r="N195" s="69">
        <v>8.4187898949545126</v>
      </c>
      <c r="O195" s="69">
        <v>12.231116535104054</v>
      </c>
      <c r="P195" s="130">
        <v>7.6095214367267099</v>
      </c>
    </row>
    <row r="196" spans="1:16" ht="23.5" customHeight="1" x14ac:dyDescent="0.35">
      <c r="A196" s="62">
        <v>195</v>
      </c>
      <c r="B196" s="66" t="s">
        <v>602</v>
      </c>
      <c r="C196" s="67">
        <v>21.052053801554777</v>
      </c>
      <c r="D196" s="67">
        <v>22.645793729271535</v>
      </c>
      <c r="E196" s="67">
        <v>20.171157745724628</v>
      </c>
      <c r="F196" s="67">
        <v>19.280582676371775</v>
      </c>
      <c r="G196" s="67">
        <v>26.991617457595762</v>
      </c>
      <c r="H196" s="67">
        <v>25.993260943321335</v>
      </c>
      <c r="I196" s="67">
        <v>24.707180613677433</v>
      </c>
      <c r="J196" s="67">
        <v>24.949054828089594</v>
      </c>
      <c r="K196" s="67">
        <v>24.128959838719041</v>
      </c>
      <c r="L196" s="67">
        <v>26.95697804158025</v>
      </c>
      <c r="M196" s="67">
        <v>11.815350779392519</v>
      </c>
      <c r="N196" s="67">
        <v>20.325305825147819</v>
      </c>
      <c r="O196" s="67">
        <v>3.3674417541030239</v>
      </c>
      <c r="P196" s="130">
        <v>24.807888772805466</v>
      </c>
    </row>
    <row r="197" spans="1:16" ht="21" customHeight="1" x14ac:dyDescent="0.35">
      <c r="A197" s="62">
        <v>196</v>
      </c>
      <c r="B197" s="68" t="s">
        <v>605</v>
      </c>
      <c r="C197" s="69">
        <v>24.503244236621935</v>
      </c>
      <c r="D197" s="69">
        <v>26.364578205386085</v>
      </c>
      <c r="E197" s="69">
        <v>26.522464576690734</v>
      </c>
      <c r="F197" s="69">
        <v>27.694211985820981</v>
      </c>
      <c r="G197" s="69">
        <v>28.973409522646893</v>
      </c>
      <c r="H197" s="69">
        <v>35.103508262035859</v>
      </c>
      <c r="I197" s="69">
        <v>36.712544799514923</v>
      </c>
      <c r="J197" s="69">
        <v>34.001249792033775</v>
      </c>
      <c r="K197" s="69">
        <v>39.472095313033513</v>
      </c>
      <c r="L197" s="69">
        <v>46.182611795156028</v>
      </c>
      <c r="M197" s="69">
        <v>16.710745887017936</v>
      </c>
      <c r="N197" s="69">
        <v>25.739309868881595</v>
      </c>
      <c r="O197" s="69">
        <v>16.320111548778467</v>
      </c>
      <c r="P197" s="130">
        <v>29.9353627857185</v>
      </c>
    </row>
    <row r="198" spans="1:16" ht="12.65" customHeight="1" x14ac:dyDescent="0.35">
      <c r="A198" s="62">
        <v>197</v>
      </c>
      <c r="B198" s="70" t="s">
        <v>608</v>
      </c>
      <c r="C198" s="67">
        <v>72.568617805923424</v>
      </c>
      <c r="D198" s="67">
        <v>70.708157177490548</v>
      </c>
      <c r="E198" s="67">
        <v>70.213952803597692</v>
      </c>
      <c r="F198" s="67">
        <v>68.364984102032579</v>
      </c>
      <c r="G198" s="67">
        <v>72.902029008287954</v>
      </c>
      <c r="H198" s="67">
        <v>67.850935957499757</v>
      </c>
      <c r="I198" s="67">
        <v>67.322010733078358</v>
      </c>
      <c r="J198" s="67">
        <v>63.327485004272646</v>
      </c>
      <c r="K198" s="67">
        <v>68.02822356715231</v>
      </c>
      <c r="L198" s="67">
        <v>74.496686462387501</v>
      </c>
      <c r="M198" s="67">
        <v>65.267475308323213</v>
      </c>
      <c r="N198" s="67">
        <v>64.887674823466028</v>
      </c>
      <c r="O198" s="67">
        <v>59.577620177912394</v>
      </c>
      <c r="P198" s="130">
        <v>70.784146258847457</v>
      </c>
    </row>
    <row r="199" spans="1:16" ht="21.65" customHeight="1" x14ac:dyDescent="0.35">
      <c r="A199" s="62">
        <v>198</v>
      </c>
      <c r="B199" s="68" t="s">
        <v>611</v>
      </c>
      <c r="C199" s="69">
        <v>2.2302404478644537</v>
      </c>
      <c r="D199" s="69">
        <v>5.3373514300770992</v>
      </c>
      <c r="E199" s="69">
        <v>2.9676396373159823</v>
      </c>
      <c r="F199" s="69">
        <v>4.622952522055761</v>
      </c>
      <c r="G199" s="69">
        <v>3.4587385100258015</v>
      </c>
      <c r="H199" s="69">
        <v>3.8512903560752951</v>
      </c>
      <c r="I199" s="69">
        <v>1.6657009389791488</v>
      </c>
      <c r="J199" s="69">
        <v>1.1733051893242106</v>
      </c>
      <c r="K199" s="69">
        <v>3.6134272493374753</v>
      </c>
      <c r="L199" s="69">
        <v>1.88228051445655</v>
      </c>
      <c r="M199" s="69">
        <v>1.7741218740519926</v>
      </c>
      <c r="N199" s="69">
        <v>0.19992556674168702</v>
      </c>
      <c r="O199" s="69">
        <v>6.9150464058857679</v>
      </c>
      <c r="P199" s="130">
        <v>3.5043242629412399</v>
      </c>
    </row>
    <row r="200" spans="1:16" ht="21.65" customHeight="1" x14ac:dyDescent="0.35">
      <c r="A200" s="62">
        <v>199</v>
      </c>
      <c r="B200" s="66" t="s">
        <v>613</v>
      </c>
      <c r="C200" s="86">
        <v>18.8</v>
      </c>
      <c r="D200" s="86">
        <v>20.100000000000001</v>
      </c>
      <c r="E200" s="86">
        <v>19.8</v>
      </c>
      <c r="F200" s="86">
        <v>22.8</v>
      </c>
      <c r="G200" s="86">
        <v>23.8</v>
      </c>
      <c r="H200" s="86">
        <v>18.899999999999999</v>
      </c>
      <c r="I200" s="86">
        <v>21.4</v>
      </c>
      <c r="J200" s="86">
        <v>11.9</v>
      </c>
      <c r="K200" s="86">
        <v>17.600000000000001</v>
      </c>
      <c r="L200" s="86">
        <v>26</v>
      </c>
      <c r="M200" s="86">
        <v>20.399999999999999</v>
      </c>
      <c r="N200" s="86">
        <v>12.9</v>
      </c>
      <c r="O200" s="86">
        <v>7</v>
      </c>
      <c r="P200" s="130">
        <v>21</v>
      </c>
    </row>
    <row r="201" spans="1:16" ht="12.65" customHeight="1" x14ac:dyDescent="0.35">
      <c r="A201" s="62">
        <v>200</v>
      </c>
      <c r="B201" s="73" t="s">
        <v>616</v>
      </c>
      <c r="C201" s="69">
        <v>13.98905625027346</v>
      </c>
      <c r="D201" s="69">
        <v>15.013457101316099</v>
      </c>
      <c r="E201" s="69">
        <v>14.371289459784361</v>
      </c>
      <c r="F201" s="69">
        <v>14.466535676277919</v>
      </c>
      <c r="G201" s="69">
        <v>14.379455144542257</v>
      </c>
      <c r="H201" s="69">
        <v>8.7439300282883767</v>
      </c>
      <c r="I201" s="69">
        <v>11.127655839624689</v>
      </c>
      <c r="J201" s="69">
        <v>13.234651033500302</v>
      </c>
      <c r="K201" s="69">
        <v>10.026203144639378</v>
      </c>
      <c r="L201" s="69">
        <v>19.188477907834432</v>
      </c>
      <c r="M201" s="69">
        <v>17.718233936645458</v>
      </c>
      <c r="N201" s="69">
        <v>16.386232119174018</v>
      </c>
      <c r="O201" s="69">
        <v>6.9062149609430188</v>
      </c>
      <c r="P201" s="130">
        <v>13.049572603160476</v>
      </c>
    </row>
    <row r="202" spans="1:16" ht="12.65" customHeight="1" x14ac:dyDescent="0.35">
      <c r="A202" s="62">
        <v>201</v>
      </c>
      <c r="B202" s="66" t="s">
        <v>622</v>
      </c>
      <c r="C202" s="86">
        <v>4.7340603654971263</v>
      </c>
      <c r="D202" s="86">
        <v>5.8828267990435767</v>
      </c>
      <c r="E202" s="86">
        <v>2.6809500284305434</v>
      </c>
      <c r="F202" s="86">
        <v>4.7221542711866595</v>
      </c>
      <c r="G202" s="86">
        <v>4.8405185784610643</v>
      </c>
      <c r="H202" s="86">
        <v>2.555465061843031</v>
      </c>
      <c r="I202" s="86">
        <v>3.7787746272732967</v>
      </c>
      <c r="J202" s="86">
        <v>1.8510593885744486</v>
      </c>
      <c r="K202" s="86">
        <v>1.4912836952170676</v>
      </c>
      <c r="L202" s="86">
        <v>4.8053590404650492</v>
      </c>
      <c r="M202" s="86">
        <v>6.8271087290612726</v>
      </c>
      <c r="N202" s="86">
        <v>2.3060084563978549</v>
      </c>
      <c r="O202" s="86">
        <v>0</v>
      </c>
      <c r="P202" s="130">
        <v>4.2220260241557304</v>
      </c>
    </row>
    <row r="203" spans="1:16" ht="12.65" customHeight="1" x14ac:dyDescent="0.35">
      <c r="A203" s="62">
        <v>202</v>
      </c>
      <c r="B203" s="68" t="s">
        <v>619</v>
      </c>
      <c r="C203" s="69">
        <v>2.0710830727048832</v>
      </c>
      <c r="D203" s="69">
        <v>1.6359978780775946</v>
      </c>
      <c r="E203" s="69">
        <v>2.0772360904667311</v>
      </c>
      <c r="F203" s="69">
        <v>1.4092191771624694</v>
      </c>
      <c r="G203" s="69">
        <v>1.6583679025409661</v>
      </c>
      <c r="H203" s="69">
        <v>0.4818006155308594</v>
      </c>
      <c r="I203" s="69">
        <v>0.61578830797311779</v>
      </c>
      <c r="J203" s="69">
        <v>0.40558246247147345</v>
      </c>
      <c r="K203" s="69">
        <v>0.35275703492535948</v>
      </c>
      <c r="L203" s="69">
        <v>1.8630517515919245</v>
      </c>
      <c r="M203" s="69">
        <v>0.79233335450532238</v>
      </c>
      <c r="N203" s="69">
        <v>0.39244941975408759</v>
      </c>
      <c r="O203" s="69">
        <v>0</v>
      </c>
      <c r="P203" s="130">
        <v>1.3807863145924304</v>
      </c>
    </row>
    <row r="204" spans="1:16" ht="12.65" customHeight="1" x14ac:dyDescent="0.35">
      <c r="A204" s="62">
        <v>203</v>
      </c>
      <c r="B204" s="66" t="s">
        <v>628</v>
      </c>
      <c r="C204" s="86">
        <v>5.211216704269658</v>
      </c>
      <c r="D204" s="86">
        <v>5.060782915949706</v>
      </c>
      <c r="E204" s="86">
        <v>8.1950437332357602</v>
      </c>
      <c r="F204" s="86">
        <v>6.642125664138784</v>
      </c>
      <c r="G204" s="86">
        <v>5.6670386071709089</v>
      </c>
      <c r="H204" s="86">
        <v>3.2268761590760939</v>
      </c>
      <c r="I204" s="86">
        <v>5.5424624229548618</v>
      </c>
      <c r="J204" s="86">
        <v>7.4702735140659975</v>
      </c>
      <c r="K204" s="86">
        <v>6.7152665173475361</v>
      </c>
      <c r="L204" s="86">
        <v>11.147151346736077</v>
      </c>
      <c r="M204" s="86">
        <v>7.2755896220229408</v>
      </c>
      <c r="N204" s="86">
        <v>9.3860679348159941</v>
      </c>
      <c r="O204" s="86">
        <v>5.5210844214563899</v>
      </c>
      <c r="P204" s="130">
        <v>5.2184279998040157</v>
      </c>
    </row>
    <row r="205" spans="1:16" ht="12.65" customHeight="1" x14ac:dyDescent="0.35">
      <c r="A205" s="62">
        <v>204</v>
      </c>
      <c r="B205" s="68" t="s">
        <v>1076</v>
      </c>
      <c r="C205" s="93">
        <v>6.6927772671930192</v>
      </c>
      <c r="D205" s="93">
        <v>6.8195336454918793</v>
      </c>
      <c r="E205" s="93">
        <v>8.753935597205027</v>
      </c>
      <c r="F205" s="93">
        <v>5.5206738171093122</v>
      </c>
      <c r="G205" s="93">
        <v>6.7931036680182295</v>
      </c>
      <c r="H205" s="93">
        <v>4.3049714434278394</v>
      </c>
      <c r="I205" s="93">
        <v>5.1154454902784972</v>
      </c>
      <c r="J205" s="93">
        <v>8.5244750599243542</v>
      </c>
      <c r="K205" s="93">
        <v>3.2170987477610566</v>
      </c>
      <c r="L205" s="93">
        <v>10.328259283951192</v>
      </c>
      <c r="M205" s="93">
        <v>7.235291143494285</v>
      </c>
      <c r="N205" s="93">
        <v>10.409343106953948</v>
      </c>
      <c r="O205" s="93">
        <v>2.094104675703139</v>
      </c>
      <c r="P205" s="130">
        <v>6.2683839869715401</v>
      </c>
    </row>
    <row r="206" spans="1:16" ht="12.65" customHeight="1" x14ac:dyDescent="0.35">
      <c r="A206" s="62">
        <v>205</v>
      </c>
      <c r="B206" s="66" t="s">
        <v>631</v>
      </c>
      <c r="C206" s="94">
        <v>0.4</v>
      </c>
      <c r="D206" s="94">
        <v>1</v>
      </c>
      <c r="E206" s="94">
        <v>0.7</v>
      </c>
      <c r="F206" s="94">
        <v>1</v>
      </c>
      <c r="G206" s="94">
        <v>0.4</v>
      </c>
      <c r="H206" s="94">
        <v>0.2</v>
      </c>
      <c r="I206" s="94">
        <v>0.9</v>
      </c>
      <c r="J206" s="94">
        <v>0.5</v>
      </c>
      <c r="K206" s="94">
        <v>0.6</v>
      </c>
      <c r="L206" s="94">
        <v>5.0999999999999996</v>
      </c>
      <c r="M206" s="94">
        <v>0.4</v>
      </c>
      <c r="N206" s="94">
        <v>0.4</v>
      </c>
      <c r="O206" s="94">
        <v>0.9</v>
      </c>
      <c r="P206" s="130">
        <v>0.5</v>
      </c>
    </row>
    <row r="207" spans="1:16" ht="12.65" customHeight="1" x14ac:dyDescent="0.35">
      <c r="A207" s="62">
        <v>206</v>
      </c>
      <c r="B207" s="73" t="s">
        <v>634</v>
      </c>
      <c r="C207" s="69">
        <v>4.3693020615169793</v>
      </c>
      <c r="D207" s="69">
        <v>2.9682343485170901</v>
      </c>
      <c r="E207" s="69">
        <v>3.7683051447299789</v>
      </c>
      <c r="F207" s="69">
        <v>3.013803690801991</v>
      </c>
      <c r="G207" s="69">
        <v>3.5843863895959656</v>
      </c>
      <c r="H207" s="69">
        <v>5.1795245678619484</v>
      </c>
      <c r="I207" s="69">
        <v>1.4468041628816966</v>
      </c>
      <c r="J207" s="69">
        <v>2.1305257283279961</v>
      </c>
      <c r="K207" s="69">
        <v>1.8673744522672391</v>
      </c>
      <c r="L207" s="69">
        <v>5.7238879557305493</v>
      </c>
      <c r="M207" s="69">
        <v>0.54010150474131424</v>
      </c>
      <c r="N207" s="69">
        <v>2.164888511712725</v>
      </c>
      <c r="O207" s="69">
        <v>2.3201429779206806</v>
      </c>
      <c r="P207" s="130">
        <v>3.9080935781220107</v>
      </c>
    </row>
    <row r="208" spans="1:16" ht="12.65" customHeight="1" x14ac:dyDescent="0.35">
      <c r="A208" s="62">
        <v>207</v>
      </c>
      <c r="B208" s="269" t="s">
        <v>636</v>
      </c>
      <c r="C208" s="270"/>
      <c r="D208" s="270"/>
      <c r="E208" s="270"/>
      <c r="F208" s="270"/>
      <c r="G208" s="270"/>
      <c r="H208" s="270"/>
      <c r="I208" s="270"/>
      <c r="J208" s="270"/>
      <c r="K208" s="270"/>
      <c r="L208" s="270"/>
      <c r="M208" s="270"/>
      <c r="N208" s="270"/>
      <c r="O208" s="270"/>
      <c r="P208" s="271"/>
    </row>
    <row r="209" spans="1:16" ht="12.65" customHeight="1" x14ac:dyDescent="0.35">
      <c r="A209" s="62">
        <v>208</v>
      </c>
      <c r="B209" s="73" t="s">
        <v>639</v>
      </c>
      <c r="C209" s="69">
        <v>47.058604698282792</v>
      </c>
      <c r="D209" s="69">
        <v>48.300235652715308</v>
      </c>
      <c r="E209" s="69">
        <v>48.492638703406044</v>
      </c>
      <c r="F209" s="69">
        <v>46.95624088276805</v>
      </c>
      <c r="G209" s="69">
        <v>47.591785586879944</v>
      </c>
      <c r="H209" s="69">
        <v>57.62401896643744</v>
      </c>
      <c r="I209" s="69">
        <v>47.035104878206752</v>
      </c>
      <c r="J209" s="69">
        <v>48.275439420920343</v>
      </c>
      <c r="K209" s="69">
        <v>40.997900416903718</v>
      </c>
      <c r="L209" s="69">
        <v>54.555469497472068</v>
      </c>
      <c r="M209" s="69">
        <v>48.940324738754867</v>
      </c>
      <c r="N209" s="69">
        <v>58.650785215866328</v>
      </c>
      <c r="O209" s="69">
        <v>39.482990422742667</v>
      </c>
      <c r="P209" s="130">
        <v>50.016626510399441</v>
      </c>
    </row>
    <row r="210" spans="1:16" ht="12.65" customHeight="1" x14ac:dyDescent="0.35">
      <c r="A210" s="62">
        <v>209</v>
      </c>
      <c r="B210" s="70" t="s">
        <v>642</v>
      </c>
      <c r="C210" s="67">
        <v>8.3436091153225718</v>
      </c>
      <c r="D210" s="67">
        <v>7.1229772596207237</v>
      </c>
      <c r="E210" s="67">
        <v>8.7257072945213352</v>
      </c>
      <c r="F210" s="67">
        <v>8.3100153643908872</v>
      </c>
      <c r="G210" s="67">
        <v>11.355433712871349</v>
      </c>
      <c r="H210" s="67">
        <v>7.1977640751167584</v>
      </c>
      <c r="I210" s="67">
        <v>11.986774556878045</v>
      </c>
      <c r="J210" s="67">
        <v>7.5340075632837245</v>
      </c>
      <c r="K210" s="67">
        <v>11.217222908421778</v>
      </c>
      <c r="L210" s="67">
        <v>12.161317469080036</v>
      </c>
      <c r="M210" s="67">
        <v>5.2209588105571978</v>
      </c>
      <c r="N210" s="67">
        <v>8.2846151536265253</v>
      </c>
      <c r="O210" s="67">
        <v>8.2395891027306085</v>
      </c>
      <c r="P210" s="130">
        <v>9.2189094289085869</v>
      </c>
    </row>
    <row r="211" spans="1:16" ht="12.65" customHeight="1" x14ac:dyDescent="0.35">
      <c r="A211" s="62">
        <v>210</v>
      </c>
      <c r="B211" s="68" t="s">
        <v>645</v>
      </c>
      <c r="C211" s="69">
        <v>14.246348143559517</v>
      </c>
      <c r="D211" s="69">
        <v>16.550073607227368</v>
      </c>
      <c r="E211" s="69">
        <v>18.052934177601465</v>
      </c>
      <c r="F211" s="69">
        <v>12.422788363558183</v>
      </c>
      <c r="G211" s="69">
        <v>19.281087297604291</v>
      </c>
      <c r="H211" s="69">
        <v>12.731069542104056</v>
      </c>
      <c r="I211" s="69">
        <v>15.547202609468727</v>
      </c>
      <c r="J211" s="69">
        <v>15.040192428924296</v>
      </c>
      <c r="K211" s="69">
        <v>9.5860174006444918</v>
      </c>
      <c r="L211" s="69">
        <v>20.142846957800423</v>
      </c>
      <c r="M211" s="69">
        <v>18.095978126981237</v>
      </c>
      <c r="N211" s="69">
        <v>24.373870433219203</v>
      </c>
      <c r="O211" s="69">
        <v>12.17324187091252</v>
      </c>
      <c r="P211" s="130">
        <v>16.270642420866611</v>
      </c>
    </row>
    <row r="212" spans="1:16" ht="12.65" customHeight="1" x14ac:dyDescent="0.35">
      <c r="A212" s="62">
        <v>211</v>
      </c>
      <c r="B212" s="70" t="s">
        <v>648</v>
      </c>
      <c r="C212" s="67">
        <v>33.852213337312357</v>
      </c>
      <c r="D212" s="67">
        <v>35.322565128288844</v>
      </c>
      <c r="E212" s="67">
        <v>37.531037428722307</v>
      </c>
      <c r="F212" s="67">
        <v>29.962471846131834</v>
      </c>
      <c r="G212" s="67">
        <v>31.811895313421601</v>
      </c>
      <c r="H212" s="67">
        <v>46.525909031836612</v>
      </c>
      <c r="I212" s="67">
        <v>33.894156932499236</v>
      </c>
      <c r="J212" s="67">
        <v>32.971414549780903</v>
      </c>
      <c r="K212" s="67">
        <v>29.930427995486959</v>
      </c>
      <c r="L212" s="67">
        <v>39.299995585358857</v>
      </c>
      <c r="M212" s="67">
        <v>33.21119251798568</v>
      </c>
      <c r="N212" s="67">
        <v>37.10989911188183</v>
      </c>
      <c r="O212" s="67">
        <v>27.520334689419673</v>
      </c>
      <c r="P212" s="130">
        <v>36.20004893763722</v>
      </c>
    </row>
    <row r="213" spans="1:16" ht="12.65" customHeight="1" x14ac:dyDescent="0.35">
      <c r="A213" s="62">
        <v>212</v>
      </c>
      <c r="B213" s="68" t="s">
        <v>651</v>
      </c>
      <c r="C213" s="69">
        <v>9.8945113108572507</v>
      </c>
      <c r="D213" s="69">
        <v>10.349457704244429</v>
      </c>
      <c r="E213" s="69">
        <v>10.491765605407098</v>
      </c>
      <c r="F213" s="69">
        <v>12.429172029859039</v>
      </c>
      <c r="G213" s="69">
        <v>11.189593362846985</v>
      </c>
      <c r="H213" s="69">
        <v>10.170744101574892</v>
      </c>
      <c r="I213" s="69">
        <v>13.399296992216705</v>
      </c>
      <c r="J213" s="69">
        <v>12.30549171680001</v>
      </c>
      <c r="K213" s="69">
        <v>9.7918024475161118</v>
      </c>
      <c r="L213" s="69">
        <v>14.134671614461311</v>
      </c>
      <c r="M213" s="69">
        <v>7.0017083897782122</v>
      </c>
      <c r="N213" s="69">
        <v>18.658126304359115</v>
      </c>
      <c r="O213" s="69">
        <v>4.5838020612171553</v>
      </c>
      <c r="P213" s="130">
        <v>10.815361873913847</v>
      </c>
    </row>
    <row r="214" spans="1:16" ht="12.65" customHeight="1" x14ac:dyDescent="0.35">
      <c r="A214" s="62">
        <v>213</v>
      </c>
      <c r="B214" s="70" t="s">
        <v>654</v>
      </c>
      <c r="C214" s="67">
        <v>10.663605280065296</v>
      </c>
      <c r="D214" s="67">
        <v>9.972554402606848</v>
      </c>
      <c r="E214" s="67">
        <v>13.604561472569959</v>
      </c>
      <c r="F214" s="67">
        <v>10.028834778151102</v>
      </c>
      <c r="G214" s="67">
        <v>12.751592962161148</v>
      </c>
      <c r="H214" s="67">
        <v>12.958754525005475</v>
      </c>
      <c r="I214" s="67">
        <v>9.7617370773161536</v>
      </c>
      <c r="J214" s="67">
        <v>12.900151483681977</v>
      </c>
      <c r="K214" s="67">
        <v>5.9754715303316033</v>
      </c>
      <c r="L214" s="67">
        <v>12.024711332727483</v>
      </c>
      <c r="M214" s="67">
        <v>13.126712432138469</v>
      </c>
      <c r="N214" s="67">
        <v>8.7177018126956991</v>
      </c>
      <c r="O214" s="67">
        <v>9.9642173317316143</v>
      </c>
      <c r="P214" s="130">
        <v>12.019879475579129</v>
      </c>
    </row>
    <row r="215" spans="1:16" ht="12.65" customHeight="1" x14ac:dyDescent="0.35">
      <c r="A215" s="62">
        <v>214</v>
      </c>
      <c r="B215" s="269" t="s">
        <v>656</v>
      </c>
      <c r="C215" s="270"/>
      <c r="D215" s="270"/>
      <c r="E215" s="270"/>
      <c r="F215" s="270"/>
      <c r="G215" s="270"/>
      <c r="H215" s="270"/>
      <c r="I215" s="270"/>
      <c r="J215" s="270"/>
      <c r="K215" s="270"/>
      <c r="L215" s="270"/>
      <c r="M215" s="270"/>
      <c r="N215" s="270"/>
      <c r="O215" s="270"/>
      <c r="P215" s="271"/>
    </row>
    <row r="216" spans="1:16" ht="12.65" customHeight="1" x14ac:dyDescent="0.35">
      <c r="A216" s="62">
        <v>215</v>
      </c>
      <c r="B216" s="84" t="s">
        <v>659</v>
      </c>
      <c r="C216" s="94">
        <v>25.24167166402389</v>
      </c>
      <c r="D216" s="94">
        <v>30.300444544245835</v>
      </c>
      <c r="E216" s="94">
        <v>38.529115775031933</v>
      </c>
      <c r="F216" s="94">
        <v>37.3407350920018</v>
      </c>
      <c r="G216" s="94">
        <v>26.800763918601607</v>
      </c>
      <c r="H216" s="94">
        <v>31.012302076213512</v>
      </c>
      <c r="I216" s="94">
        <v>32.104273475480952</v>
      </c>
      <c r="J216" s="94">
        <v>25.962117895443015</v>
      </c>
      <c r="K216" s="94">
        <v>28.482206924441204</v>
      </c>
      <c r="L216" s="94">
        <v>35.717049449680779</v>
      </c>
      <c r="M216" s="94">
        <v>25.912642205390352</v>
      </c>
      <c r="N216" s="94">
        <v>33.558986516888638</v>
      </c>
      <c r="O216" s="94">
        <v>27.699045229927872</v>
      </c>
      <c r="P216" s="130">
        <v>28.935306328975031</v>
      </c>
    </row>
    <row r="217" spans="1:16" ht="12.65" customHeight="1" x14ac:dyDescent="0.35">
      <c r="A217" s="62">
        <v>216</v>
      </c>
      <c r="B217" s="78" t="s">
        <v>661</v>
      </c>
      <c r="C217" s="69">
        <v>4.6599983237220801</v>
      </c>
      <c r="D217" s="69">
        <v>2.4573635321137397</v>
      </c>
      <c r="E217" s="69">
        <v>2.5724869928293881</v>
      </c>
      <c r="F217" s="69">
        <v>3.437702129919642</v>
      </c>
      <c r="G217" s="69">
        <v>3.7797252533174022</v>
      </c>
      <c r="H217" s="69">
        <v>22.665503260004346</v>
      </c>
      <c r="I217" s="69">
        <v>3.8555778410844574</v>
      </c>
      <c r="J217" s="69">
        <v>2.2940914532495489</v>
      </c>
      <c r="K217" s="69">
        <v>1.2629478883240248</v>
      </c>
      <c r="L217" s="69">
        <v>1.7318240121477833</v>
      </c>
      <c r="M217" s="69">
        <v>4.2872538144419128</v>
      </c>
      <c r="N217" s="69">
        <v>5.1855656887677863</v>
      </c>
      <c r="O217" s="69">
        <v>9.2966746038834795</v>
      </c>
      <c r="P217" s="130">
        <v>8.0227557782945613</v>
      </c>
    </row>
    <row r="218" spans="1:16" ht="12.65" customHeight="1" x14ac:dyDescent="0.35">
      <c r="A218" s="62">
        <v>217</v>
      </c>
      <c r="B218" s="79" t="s">
        <v>664</v>
      </c>
      <c r="C218" s="67">
        <v>4.6646612904762055</v>
      </c>
      <c r="D218" s="67">
        <v>4.0741682119494351</v>
      </c>
      <c r="E218" s="67">
        <v>4.5483779461756191</v>
      </c>
      <c r="F218" s="67">
        <v>4.3377206057952131</v>
      </c>
      <c r="G218" s="67">
        <v>4.2134212854854161</v>
      </c>
      <c r="H218" s="67">
        <v>3.7019860115787111</v>
      </c>
      <c r="I218" s="67">
        <v>5.3667220291192521</v>
      </c>
      <c r="J218" s="67">
        <v>3.869933435250565</v>
      </c>
      <c r="K218" s="67">
        <v>3.3764196254256098</v>
      </c>
      <c r="L218" s="67">
        <v>7.4168378089469194</v>
      </c>
      <c r="M218" s="67">
        <v>2.4781994579100148</v>
      </c>
      <c r="N218" s="67">
        <v>3.1476247734817155</v>
      </c>
      <c r="O218" s="67">
        <v>7.9336954469996996</v>
      </c>
      <c r="P218" s="130">
        <v>4.2128568104654374</v>
      </c>
    </row>
    <row r="219" spans="1:16" ht="12.65" customHeight="1" x14ac:dyDescent="0.35">
      <c r="A219" s="62">
        <v>218</v>
      </c>
      <c r="B219" s="68" t="s">
        <v>667</v>
      </c>
      <c r="C219" s="69">
        <v>0.69957241885013999</v>
      </c>
      <c r="D219" s="69">
        <v>1.2591694147224639</v>
      </c>
      <c r="E219" s="69">
        <v>1.6005318711531853</v>
      </c>
      <c r="F219" s="69">
        <v>1.1402824605565971</v>
      </c>
      <c r="G219" s="69">
        <v>1.617141445073297</v>
      </c>
      <c r="H219" s="69">
        <v>1.747530671116311</v>
      </c>
      <c r="I219" s="69">
        <v>2.0332130767760059</v>
      </c>
      <c r="J219" s="69">
        <v>1.0686852723012572</v>
      </c>
      <c r="K219" s="69">
        <v>0.68679050218044624</v>
      </c>
      <c r="L219" s="69">
        <v>0.58892813752535322</v>
      </c>
      <c r="M219" s="69">
        <v>0.88235137952824494</v>
      </c>
      <c r="N219" s="69">
        <v>0.90910503490041983</v>
      </c>
      <c r="O219" s="69">
        <v>5.0365027378062912</v>
      </c>
      <c r="P219" s="130">
        <v>1.4424022700657764</v>
      </c>
    </row>
    <row r="220" spans="1:16" ht="12.65" customHeight="1" x14ac:dyDescent="0.35">
      <c r="A220" s="62">
        <v>219</v>
      </c>
      <c r="B220" s="77" t="s">
        <v>1077</v>
      </c>
      <c r="C220" s="67">
        <v>1.3617965038800245E-2</v>
      </c>
      <c r="D220" s="67">
        <v>0.28868573834978994</v>
      </c>
      <c r="E220" s="67">
        <v>1.7538430074489696E-2</v>
      </c>
      <c r="F220" s="67">
        <v>0</v>
      </c>
      <c r="G220" s="67">
        <v>4.4106477073717627E-2</v>
      </c>
      <c r="H220" s="67">
        <v>0.19258097076397246</v>
      </c>
      <c r="I220" s="67">
        <v>0</v>
      </c>
      <c r="J220" s="67">
        <v>0.16955532726178996</v>
      </c>
      <c r="K220" s="67">
        <v>0</v>
      </c>
      <c r="L220" s="67">
        <v>0</v>
      </c>
      <c r="M220" s="67">
        <v>0.17902700418726811</v>
      </c>
      <c r="N220" s="67">
        <v>0.33330919485095317</v>
      </c>
      <c r="O220" s="67">
        <v>0</v>
      </c>
      <c r="P220" s="130">
        <v>0.10246680696961175</v>
      </c>
    </row>
    <row r="221" spans="1:16" ht="12.65" customHeight="1" x14ac:dyDescent="0.35">
      <c r="A221" s="62">
        <v>220</v>
      </c>
      <c r="B221" s="68" t="s">
        <v>673</v>
      </c>
      <c r="C221" s="69">
        <v>2.043768284432423</v>
      </c>
      <c r="D221" s="69">
        <v>1.1251715786439287</v>
      </c>
      <c r="E221" s="69">
        <v>1.7539541231945481</v>
      </c>
      <c r="F221" s="69">
        <v>1.0419964792990712</v>
      </c>
      <c r="G221" s="69">
        <v>1.6795270166008842</v>
      </c>
      <c r="H221" s="69">
        <v>1.1168742750702911</v>
      </c>
      <c r="I221" s="69">
        <v>1.356196377715001</v>
      </c>
      <c r="J221" s="69">
        <v>2.6779876214761109</v>
      </c>
      <c r="K221" s="69">
        <v>1.1553804551466824</v>
      </c>
      <c r="L221" s="69">
        <v>3.0405252791036159</v>
      </c>
      <c r="M221" s="69">
        <v>0.70463762765693461</v>
      </c>
      <c r="N221" s="69">
        <v>1.2890421768890348</v>
      </c>
      <c r="O221" s="69">
        <v>0.48822803055816938</v>
      </c>
      <c r="P221" s="130">
        <v>1.5486656487812964</v>
      </c>
    </row>
    <row r="222" spans="1:16" ht="12.65" customHeight="1" x14ac:dyDescent="0.35">
      <c r="A222" s="62">
        <v>221</v>
      </c>
      <c r="B222" s="71" t="s">
        <v>676</v>
      </c>
      <c r="C222" s="67">
        <v>1.1638253361076858</v>
      </c>
      <c r="D222" s="67">
        <v>3.1250933420997025</v>
      </c>
      <c r="E222" s="67">
        <v>1.5839259281221465</v>
      </c>
      <c r="F222" s="67">
        <v>1.8342404254155631</v>
      </c>
      <c r="G222" s="67">
        <v>2.9356636428660448</v>
      </c>
      <c r="H222" s="67">
        <v>0.87965196778866506</v>
      </c>
      <c r="I222" s="67">
        <v>0.21676050119370702</v>
      </c>
      <c r="J222" s="67">
        <v>0.62612862622750232</v>
      </c>
      <c r="K222" s="67">
        <v>1.15947926841015</v>
      </c>
      <c r="L222" s="67">
        <v>1.8151096223858458</v>
      </c>
      <c r="M222" s="67">
        <v>0.351699262493537</v>
      </c>
      <c r="N222" s="67">
        <v>0.38969887700453232</v>
      </c>
      <c r="O222" s="67">
        <v>0</v>
      </c>
      <c r="P222" s="130">
        <v>2.0078988688654507</v>
      </c>
    </row>
    <row r="223" spans="1:16" ht="12.65" customHeight="1" x14ac:dyDescent="0.35">
      <c r="A223" s="62">
        <v>222</v>
      </c>
      <c r="B223" s="78" t="s">
        <v>679</v>
      </c>
      <c r="C223" s="69">
        <v>9.3786585451479709</v>
      </c>
      <c r="D223" s="69">
        <v>6.3184981456206923</v>
      </c>
      <c r="E223" s="69">
        <v>2.5067399983514909</v>
      </c>
      <c r="F223" s="69">
        <v>3.5363142932799048</v>
      </c>
      <c r="G223" s="69">
        <v>9.8964984905553219</v>
      </c>
      <c r="H223" s="69">
        <v>5.981588631206491</v>
      </c>
      <c r="I223" s="69">
        <v>3.3350411671084434</v>
      </c>
      <c r="J223" s="69">
        <v>4.9003014692747691</v>
      </c>
      <c r="K223" s="69">
        <v>3.8837964608674111</v>
      </c>
      <c r="L223" s="69">
        <v>4.936482291110444</v>
      </c>
      <c r="M223" s="69">
        <v>3.7585497846884164</v>
      </c>
      <c r="N223" s="69">
        <v>2.6944641417435355</v>
      </c>
      <c r="O223" s="69">
        <v>1.8733688168469815</v>
      </c>
      <c r="P223" s="130">
        <v>7.6597161053936116</v>
      </c>
    </row>
    <row r="224" spans="1:16" ht="12.65" customHeight="1" x14ac:dyDescent="0.35">
      <c r="A224" s="62">
        <v>223</v>
      </c>
      <c r="B224" s="72" t="s">
        <v>682</v>
      </c>
      <c r="C224" s="67">
        <v>0.2469856957650883</v>
      </c>
      <c r="D224" s="67">
        <v>0.24938182925852456</v>
      </c>
      <c r="E224" s="67">
        <v>0.33738698013529628</v>
      </c>
      <c r="F224" s="67">
        <v>9.118115453453525E-2</v>
      </c>
      <c r="G224" s="67">
        <v>0.25840619570054313</v>
      </c>
      <c r="H224" s="67">
        <v>0.88805514555043152</v>
      </c>
      <c r="I224" s="67">
        <v>0.12550553845943122</v>
      </c>
      <c r="J224" s="67">
        <v>0.29054726195623209</v>
      </c>
      <c r="K224" s="67">
        <v>0</v>
      </c>
      <c r="L224" s="67">
        <v>0.10943149024897551</v>
      </c>
      <c r="M224" s="67">
        <v>0.17709531709503618</v>
      </c>
      <c r="N224" s="67">
        <v>0</v>
      </c>
      <c r="O224" s="67">
        <v>0</v>
      </c>
      <c r="P224" s="130">
        <v>0.39250028204252263</v>
      </c>
    </row>
    <row r="225" spans="1:16" ht="12.65" customHeight="1" x14ac:dyDescent="0.35">
      <c r="A225" s="62">
        <v>224</v>
      </c>
      <c r="B225" s="73" t="s">
        <v>684</v>
      </c>
      <c r="C225" s="69">
        <v>20.672395720202648</v>
      </c>
      <c r="D225" s="69">
        <v>24.70836236740767</v>
      </c>
      <c r="E225" s="69">
        <v>28.976229616881678</v>
      </c>
      <c r="F225" s="69">
        <v>20.962459131996937</v>
      </c>
      <c r="G225" s="69">
        <v>20.853507632817191</v>
      </c>
      <c r="H225" s="69">
        <v>13.554366071857796</v>
      </c>
      <c r="I225" s="69">
        <v>16.563437843880045</v>
      </c>
      <c r="J225" s="69">
        <v>10.966810665387735</v>
      </c>
      <c r="K225" s="69">
        <v>13.469671686261661</v>
      </c>
      <c r="L225" s="69">
        <v>16.438312680408519</v>
      </c>
      <c r="M225" s="69">
        <v>24.517398090824997</v>
      </c>
      <c r="N225" s="69">
        <v>24.523004278131616</v>
      </c>
      <c r="O225" s="69">
        <v>18.331963973538532</v>
      </c>
      <c r="P225" s="130">
        <v>19.392451656222455</v>
      </c>
    </row>
    <row r="226" spans="1:16" ht="12.65" customHeight="1" x14ac:dyDescent="0.35">
      <c r="A226" s="62">
        <v>225</v>
      </c>
      <c r="B226" s="79" t="s">
        <v>1078</v>
      </c>
      <c r="C226" s="67">
        <v>3.2</v>
      </c>
      <c r="D226" s="67">
        <v>3.4</v>
      </c>
      <c r="E226" s="67">
        <v>5.6</v>
      </c>
      <c r="F226" s="67">
        <v>5.2</v>
      </c>
      <c r="G226" s="67">
        <v>2.2999999999999998</v>
      </c>
      <c r="H226" s="67">
        <v>3.9</v>
      </c>
      <c r="I226" s="67">
        <v>4.2</v>
      </c>
      <c r="J226" s="67">
        <v>3.9</v>
      </c>
      <c r="K226" s="67">
        <v>0.1</v>
      </c>
      <c r="L226" s="67">
        <v>1.3</v>
      </c>
      <c r="M226" s="67" t="s">
        <v>1079</v>
      </c>
      <c r="N226" s="67" t="s">
        <v>1079</v>
      </c>
      <c r="O226" s="67" t="s">
        <v>1079</v>
      </c>
      <c r="P226" s="130">
        <v>3.2</v>
      </c>
    </row>
    <row r="227" spans="1:16" ht="12.65" customHeight="1" x14ac:dyDescent="0.35">
      <c r="A227" s="62">
        <v>226</v>
      </c>
      <c r="B227" s="78" t="s">
        <v>1080</v>
      </c>
      <c r="C227" s="69">
        <v>3.1</v>
      </c>
      <c r="D227" s="69">
        <v>4.8</v>
      </c>
      <c r="E227" s="69">
        <v>6.6</v>
      </c>
      <c r="F227" s="69">
        <v>2.2999999999999998</v>
      </c>
      <c r="G227" s="69">
        <v>2.2000000000000002</v>
      </c>
      <c r="H227" s="69">
        <v>4.0999999999999996</v>
      </c>
      <c r="I227" s="69">
        <v>4.5</v>
      </c>
      <c r="J227" s="69">
        <v>3.3</v>
      </c>
      <c r="K227" s="69">
        <v>2.4</v>
      </c>
      <c r="L227" s="69">
        <v>14.5</v>
      </c>
      <c r="M227" s="69" t="s">
        <v>1079</v>
      </c>
      <c r="N227" s="69" t="s">
        <v>1079</v>
      </c>
      <c r="O227" s="69" t="s">
        <v>1079</v>
      </c>
      <c r="P227" s="130">
        <v>3.4</v>
      </c>
    </row>
    <row r="228" spans="1:16" ht="12.65" customHeight="1" x14ac:dyDescent="0.35">
      <c r="A228" s="62">
        <v>227</v>
      </c>
      <c r="B228" s="84" t="s">
        <v>693</v>
      </c>
      <c r="C228" s="86">
        <v>2.4</v>
      </c>
      <c r="D228" s="86">
        <v>5.9</v>
      </c>
      <c r="E228" s="86">
        <v>10.199999999999999</v>
      </c>
      <c r="F228" s="86">
        <v>12</v>
      </c>
      <c r="G228" s="86">
        <v>9.6999999999999993</v>
      </c>
      <c r="H228" s="86">
        <v>9.5</v>
      </c>
      <c r="I228" s="86">
        <v>12</v>
      </c>
      <c r="J228" s="86">
        <v>11.1</v>
      </c>
      <c r="K228" s="86">
        <v>7.8</v>
      </c>
      <c r="L228" s="86">
        <v>18.899999999999999</v>
      </c>
      <c r="M228" s="86">
        <v>2.2999999999999998</v>
      </c>
      <c r="N228" s="86">
        <v>5.7</v>
      </c>
      <c r="O228" s="86">
        <v>9.4</v>
      </c>
      <c r="P228" s="130">
        <v>8.5</v>
      </c>
    </row>
    <row r="229" spans="1:16" ht="12.65" customHeight="1" x14ac:dyDescent="0.35">
      <c r="A229" s="62">
        <v>228</v>
      </c>
      <c r="B229" s="78" t="s">
        <v>696</v>
      </c>
      <c r="C229" s="69">
        <v>9.4</v>
      </c>
      <c r="D229" s="69">
        <v>8.4</v>
      </c>
      <c r="E229" s="69">
        <v>8.3000000000000007</v>
      </c>
      <c r="F229" s="69">
        <v>15</v>
      </c>
      <c r="G229" s="69">
        <v>12.2</v>
      </c>
      <c r="H229" s="69">
        <v>11.5</v>
      </c>
      <c r="I229" s="69">
        <v>14.5</v>
      </c>
      <c r="J229" s="69">
        <v>10.6</v>
      </c>
      <c r="K229" s="69">
        <v>11.4</v>
      </c>
      <c r="L229" s="69">
        <v>13.7</v>
      </c>
      <c r="M229" s="69">
        <v>16.3</v>
      </c>
      <c r="N229" s="69">
        <v>9.3000000000000007</v>
      </c>
      <c r="O229" s="69">
        <v>6.6</v>
      </c>
      <c r="P229" s="130">
        <v>11.3</v>
      </c>
    </row>
    <row r="230" spans="1:16" ht="12.65" customHeight="1" x14ac:dyDescent="0.35">
      <c r="A230" s="62">
        <v>229</v>
      </c>
      <c r="B230" s="84" t="s">
        <v>698</v>
      </c>
      <c r="C230" s="86">
        <v>7.2</v>
      </c>
      <c r="D230" s="86">
        <v>7.5</v>
      </c>
      <c r="E230" s="86">
        <v>6.8</v>
      </c>
      <c r="F230" s="86">
        <v>13.9</v>
      </c>
      <c r="G230" s="86">
        <v>8.9</v>
      </c>
      <c r="H230" s="86">
        <v>12.4</v>
      </c>
      <c r="I230" s="86">
        <v>10.1</v>
      </c>
      <c r="J230" s="86">
        <v>13.8</v>
      </c>
      <c r="K230" s="86">
        <v>16.8</v>
      </c>
      <c r="L230" s="86">
        <v>13.4</v>
      </c>
      <c r="M230" s="86">
        <v>12.9</v>
      </c>
      <c r="N230" s="86">
        <v>13.8</v>
      </c>
      <c r="O230" s="86">
        <v>11.8</v>
      </c>
      <c r="P230" s="130">
        <v>9.6999999999999993</v>
      </c>
    </row>
    <row r="231" spans="1:16" ht="12.65" customHeight="1" x14ac:dyDescent="0.35">
      <c r="A231" s="62">
        <v>230</v>
      </c>
      <c r="B231" s="78" t="s">
        <v>700</v>
      </c>
      <c r="C231" s="69">
        <v>2.2000000000000002</v>
      </c>
      <c r="D231" s="69">
        <v>2.4</v>
      </c>
      <c r="E231" s="69">
        <v>3</v>
      </c>
      <c r="F231" s="69">
        <v>5.8</v>
      </c>
      <c r="G231" s="69">
        <v>3.8</v>
      </c>
      <c r="H231" s="69">
        <v>2</v>
      </c>
      <c r="I231" s="69">
        <v>0.3</v>
      </c>
      <c r="J231" s="69">
        <v>2.5</v>
      </c>
      <c r="K231" s="69">
        <v>0.3</v>
      </c>
      <c r="L231" s="69">
        <v>0.8</v>
      </c>
      <c r="M231" s="69">
        <v>2.5</v>
      </c>
      <c r="N231" s="69">
        <v>0.6</v>
      </c>
      <c r="O231" s="69">
        <v>1.1000000000000001</v>
      </c>
      <c r="P231" s="130">
        <v>2.9</v>
      </c>
    </row>
    <row r="232" spans="1:16" ht="12.65" customHeight="1" x14ac:dyDescent="0.35">
      <c r="A232" s="62">
        <v>231</v>
      </c>
      <c r="B232" s="84" t="s">
        <v>703</v>
      </c>
      <c r="C232" s="86">
        <v>32.6</v>
      </c>
      <c r="D232" s="86">
        <v>28.6</v>
      </c>
      <c r="E232" s="86">
        <v>33.9</v>
      </c>
      <c r="F232" s="86">
        <v>31.1</v>
      </c>
      <c r="G232" s="86">
        <v>27.6</v>
      </c>
      <c r="H232" s="86">
        <v>38.4</v>
      </c>
      <c r="I232" s="86">
        <v>26.8</v>
      </c>
      <c r="J232" s="86">
        <v>20.7</v>
      </c>
      <c r="K232" s="86">
        <v>20.3</v>
      </c>
      <c r="L232" s="86">
        <v>19.2</v>
      </c>
      <c r="M232" s="86">
        <v>28.7</v>
      </c>
      <c r="N232" s="86">
        <v>25.8</v>
      </c>
      <c r="O232" s="86">
        <v>22.4</v>
      </c>
      <c r="P232" s="130">
        <v>30.8</v>
      </c>
    </row>
    <row r="233" spans="1:16" ht="12.65" customHeight="1" x14ac:dyDescent="0.35">
      <c r="A233" s="62">
        <v>232</v>
      </c>
      <c r="B233" s="78" t="s">
        <v>1081</v>
      </c>
      <c r="C233" s="69">
        <v>1.1000000000000001</v>
      </c>
      <c r="D233" s="69">
        <v>6.1</v>
      </c>
      <c r="E233" s="69">
        <v>0.5</v>
      </c>
      <c r="F233" s="69">
        <v>1.2</v>
      </c>
      <c r="G233" s="69">
        <v>4.0999999999999996</v>
      </c>
      <c r="H233" s="69">
        <v>2.6</v>
      </c>
      <c r="I233" s="69">
        <v>5</v>
      </c>
      <c r="J233" s="69">
        <v>4.9000000000000004</v>
      </c>
      <c r="K233" s="69">
        <v>4.9000000000000004</v>
      </c>
      <c r="L233" s="69">
        <v>1.8</v>
      </c>
      <c r="M233" s="69">
        <v>0.1</v>
      </c>
      <c r="N233" s="69">
        <v>4.9000000000000004</v>
      </c>
      <c r="O233" s="69">
        <v>4.5</v>
      </c>
      <c r="P233" s="130">
        <v>3.4</v>
      </c>
    </row>
    <row r="234" spans="1:16" ht="12.65" customHeight="1" x14ac:dyDescent="0.35">
      <c r="A234" s="62">
        <v>233</v>
      </c>
      <c r="B234" s="269" t="s">
        <v>707</v>
      </c>
      <c r="C234" s="270"/>
      <c r="D234" s="270"/>
      <c r="E234" s="270"/>
      <c r="F234" s="270"/>
      <c r="G234" s="270"/>
      <c r="H234" s="270"/>
      <c r="I234" s="270"/>
      <c r="J234" s="270"/>
      <c r="K234" s="270"/>
      <c r="L234" s="270"/>
      <c r="M234" s="270"/>
      <c r="N234" s="270"/>
      <c r="O234" s="270"/>
      <c r="P234" s="271"/>
    </row>
    <row r="235" spans="1:16" ht="12.65" customHeight="1" x14ac:dyDescent="0.35">
      <c r="A235" s="62">
        <v>234</v>
      </c>
      <c r="B235" s="79" t="s">
        <v>710</v>
      </c>
      <c r="C235" s="94">
        <v>63.513819500939228</v>
      </c>
      <c r="D235" s="94">
        <v>51.787360654171032</v>
      </c>
      <c r="E235" s="94">
        <v>48.12567641750563</v>
      </c>
      <c r="F235" s="94">
        <v>45.818647116773946</v>
      </c>
      <c r="G235" s="94">
        <v>58.30114731794562</v>
      </c>
      <c r="H235" s="94">
        <v>66.78623875942327</v>
      </c>
      <c r="I235" s="94">
        <v>58.419649136285422</v>
      </c>
      <c r="J235" s="94">
        <v>57.161442543167631</v>
      </c>
      <c r="K235" s="94">
        <v>53.865859370699866</v>
      </c>
      <c r="L235" s="94">
        <v>56.90415533297265</v>
      </c>
      <c r="M235" s="94">
        <v>56.615021984241245</v>
      </c>
      <c r="N235" s="94">
        <v>57.384563670062469</v>
      </c>
      <c r="O235" s="94">
        <v>68.553782298963924</v>
      </c>
      <c r="P235" s="130">
        <v>59.405299989884163</v>
      </c>
    </row>
    <row r="236" spans="1:16" ht="12.65" customHeight="1" x14ac:dyDescent="0.35">
      <c r="A236" s="62">
        <v>235</v>
      </c>
      <c r="B236" s="68" t="s">
        <v>713</v>
      </c>
      <c r="C236" s="69">
        <v>54.274851480081999</v>
      </c>
      <c r="D236" s="69">
        <v>41.03420795102312</v>
      </c>
      <c r="E236" s="69">
        <v>31.112483686716491</v>
      </c>
      <c r="F236" s="69">
        <v>33.971257642706838</v>
      </c>
      <c r="G236" s="69">
        <v>48.956746032889839</v>
      </c>
      <c r="H236" s="69">
        <v>56.165713736039244</v>
      </c>
      <c r="I236" s="69">
        <v>44.975162516670323</v>
      </c>
      <c r="J236" s="69">
        <v>45.029129041253626</v>
      </c>
      <c r="K236" s="69">
        <v>41.790261543728988</v>
      </c>
      <c r="L236" s="69">
        <v>41.498640664669935</v>
      </c>
      <c r="M236" s="69">
        <v>44.151110182983331</v>
      </c>
      <c r="N236" s="69">
        <v>39.010322230856588</v>
      </c>
      <c r="O236" s="69">
        <v>58.203194295581994</v>
      </c>
      <c r="P236" s="130">
        <v>49.007399776778655</v>
      </c>
    </row>
    <row r="237" spans="1:16" ht="12.65" customHeight="1" x14ac:dyDescent="0.35">
      <c r="A237" s="62">
        <v>236</v>
      </c>
      <c r="B237" s="80" t="s">
        <v>716</v>
      </c>
      <c r="C237" s="67">
        <v>12.929456203920516</v>
      </c>
      <c r="D237" s="67">
        <v>9.0211520493007367</v>
      </c>
      <c r="E237" s="67">
        <v>4.5005269605676839</v>
      </c>
      <c r="F237" s="67">
        <v>6.5534998645911351</v>
      </c>
      <c r="G237" s="67">
        <v>10.834692857553659</v>
      </c>
      <c r="H237" s="67">
        <v>18.258256195136177</v>
      </c>
      <c r="I237" s="67">
        <v>6.729943578134101</v>
      </c>
      <c r="J237" s="67">
        <v>10.743696127825663</v>
      </c>
      <c r="K237" s="67">
        <v>5.0962572895631073</v>
      </c>
      <c r="L237" s="67">
        <v>6.5286328376991314</v>
      </c>
      <c r="M237" s="67">
        <v>9.3221936204196076</v>
      </c>
      <c r="N237" s="67">
        <v>3.4982713841601969</v>
      </c>
      <c r="O237" s="67">
        <v>17.015462239984807</v>
      </c>
      <c r="P237" s="130">
        <v>12.103601492811462</v>
      </c>
    </row>
    <row r="238" spans="1:16" ht="12.65" customHeight="1" x14ac:dyDescent="0.35">
      <c r="A238" s="62">
        <v>237</v>
      </c>
      <c r="B238" s="81" t="s">
        <v>719</v>
      </c>
      <c r="C238" s="69">
        <v>16.816203886484452</v>
      </c>
      <c r="D238" s="69">
        <v>9.6829383568365532</v>
      </c>
      <c r="E238" s="69">
        <v>4.8690268529837706</v>
      </c>
      <c r="F238" s="69">
        <v>7.4165197547206256</v>
      </c>
      <c r="G238" s="69">
        <v>11.789634597561246</v>
      </c>
      <c r="H238" s="69">
        <v>16.345213922023071</v>
      </c>
      <c r="I238" s="69">
        <v>3.9133680319558035</v>
      </c>
      <c r="J238" s="69">
        <v>6.5283855455030269</v>
      </c>
      <c r="K238" s="69">
        <v>3.8476219455048843</v>
      </c>
      <c r="L238" s="69">
        <v>6.396804640098873</v>
      </c>
      <c r="M238" s="69">
        <v>9.4274631265237794</v>
      </c>
      <c r="N238" s="69">
        <v>10.878772409486864</v>
      </c>
      <c r="O238" s="69">
        <v>14.401060599310053</v>
      </c>
      <c r="P238" s="130">
        <v>12.481338867592861</v>
      </c>
    </row>
    <row r="239" spans="1:16" ht="12.65" customHeight="1" x14ac:dyDescent="0.35">
      <c r="A239" s="62">
        <v>238</v>
      </c>
      <c r="B239" s="70" t="s">
        <v>722</v>
      </c>
      <c r="C239" s="67">
        <v>27.466991086749271</v>
      </c>
      <c r="D239" s="67">
        <v>24.422989725377864</v>
      </c>
      <c r="E239" s="67">
        <v>21.041055724677129</v>
      </c>
      <c r="F239" s="67">
        <v>18.228179023639296</v>
      </c>
      <c r="G239" s="67">
        <v>26.075037054558685</v>
      </c>
      <c r="H239" s="67">
        <v>40.267933717229702</v>
      </c>
      <c r="I239" s="67">
        <v>25.393277202892573</v>
      </c>
      <c r="J239" s="67">
        <v>22.869915838737104</v>
      </c>
      <c r="K239" s="67">
        <v>24.323221306796015</v>
      </c>
      <c r="L239" s="67">
        <v>21.841550729339794</v>
      </c>
      <c r="M239" s="67">
        <v>27.692236816498184</v>
      </c>
      <c r="N239" s="67">
        <v>31.070164382201742</v>
      </c>
      <c r="O239" s="67">
        <v>30.745746155620445</v>
      </c>
      <c r="P239" s="130">
        <v>28.758169129629596</v>
      </c>
    </row>
    <row r="240" spans="1:16" ht="12.65" customHeight="1" x14ac:dyDescent="0.35">
      <c r="A240" s="62">
        <v>239</v>
      </c>
      <c r="B240" s="81" t="s">
        <v>725</v>
      </c>
      <c r="C240" s="69">
        <v>6.0516976612227618</v>
      </c>
      <c r="D240" s="69">
        <v>5.086659928562737</v>
      </c>
      <c r="E240" s="69">
        <v>2.9483322301949872</v>
      </c>
      <c r="F240" s="69">
        <v>2.8281982196593622</v>
      </c>
      <c r="G240" s="69">
        <v>3.9378194192815297</v>
      </c>
      <c r="H240" s="69">
        <v>4.8794671915181329</v>
      </c>
      <c r="I240" s="69">
        <v>4.726539524850204</v>
      </c>
      <c r="J240" s="69">
        <v>5.9807667797873174</v>
      </c>
      <c r="K240" s="69">
        <v>10.268870889727484</v>
      </c>
      <c r="L240" s="69">
        <v>4.5759389187358162</v>
      </c>
      <c r="M240" s="69">
        <v>4.1130225303058525</v>
      </c>
      <c r="N240" s="69">
        <v>8.8140599104496271</v>
      </c>
      <c r="O240" s="69">
        <v>4.3902460299712178</v>
      </c>
      <c r="P240" s="130">
        <v>4.617715221297253</v>
      </c>
    </row>
    <row r="241" spans="1:16" ht="12.65" customHeight="1" x14ac:dyDescent="0.35">
      <c r="A241" s="62">
        <v>240</v>
      </c>
      <c r="B241" s="82" t="s">
        <v>728</v>
      </c>
      <c r="C241" s="67">
        <v>4.9711419416876366</v>
      </c>
      <c r="D241" s="67">
        <v>3.0109846858185176</v>
      </c>
      <c r="E241" s="67">
        <v>2.625492566588473</v>
      </c>
      <c r="F241" s="67">
        <v>1.7063844099967584</v>
      </c>
      <c r="G241" s="67">
        <v>2.5011361458691055</v>
      </c>
      <c r="H241" s="67">
        <v>3.106329291556738</v>
      </c>
      <c r="I241" s="67">
        <v>5.2636367444177834</v>
      </c>
      <c r="J241" s="67">
        <v>2.6480213849937022</v>
      </c>
      <c r="K241" s="67">
        <v>6.3665793292583777</v>
      </c>
      <c r="L241" s="67">
        <v>0.98902619156887883</v>
      </c>
      <c r="M241" s="67">
        <v>1.2887114416093415</v>
      </c>
      <c r="N241" s="67">
        <v>4.4066531522706356</v>
      </c>
      <c r="O241" s="67">
        <v>1.1906927708432065</v>
      </c>
      <c r="P241" s="130">
        <v>3.0666385428225538</v>
      </c>
    </row>
    <row r="242" spans="1:16" ht="12.65" customHeight="1" x14ac:dyDescent="0.35">
      <c r="A242" s="62">
        <v>241</v>
      </c>
      <c r="B242" s="81" t="s">
        <v>731</v>
      </c>
      <c r="C242" s="69">
        <v>24.148038239698444</v>
      </c>
      <c r="D242" s="69">
        <v>23.056871303646847</v>
      </c>
      <c r="E242" s="69">
        <v>18.987361124213859</v>
      </c>
      <c r="F242" s="69">
        <v>16.149475939212738</v>
      </c>
      <c r="G242" s="69">
        <v>23.979091164885794</v>
      </c>
      <c r="H242" s="69">
        <v>36.854629913927681</v>
      </c>
      <c r="I242" s="69">
        <v>18.474526717536914</v>
      </c>
      <c r="J242" s="69">
        <v>14.090065775214278</v>
      </c>
      <c r="K242" s="69">
        <v>8.7558212528110158</v>
      </c>
      <c r="L242" s="69">
        <v>17.565340055023356</v>
      </c>
      <c r="M242" s="69">
        <v>24.487401643797536</v>
      </c>
      <c r="N242" s="69">
        <v>28.458809754347254</v>
      </c>
      <c r="O242" s="69">
        <v>28.20157680361249</v>
      </c>
      <c r="P242" s="130">
        <v>25.903255814056426</v>
      </c>
    </row>
    <row r="243" spans="1:16" ht="12.65" customHeight="1" x14ac:dyDescent="0.35">
      <c r="A243" s="62">
        <v>242</v>
      </c>
      <c r="B243" s="82" t="s">
        <v>734</v>
      </c>
      <c r="C243" s="67">
        <v>4.5190792796794472</v>
      </c>
      <c r="D243" s="67">
        <v>3.565035138516274</v>
      </c>
      <c r="E243" s="67">
        <v>2.8050546132440495</v>
      </c>
      <c r="F243" s="67">
        <v>2.0277214741163889</v>
      </c>
      <c r="G243" s="67">
        <v>2.6768247004716694</v>
      </c>
      <c r="H243" s="67">
        <v>4.38856453647736</v>
      </c>
      <c r="I243" s="67">
        <v>2.9850582813936604</v>
      </c>
      <c r="J243" s="67">
        <v>2.5719020075369063</v>
      </c>
      <c r="K243" s="67">
        <v>5.4176028916494126</v>
      </c>
      <c r="L243" s="67">
        <v>0.63268159461200113</v>
      </c>
      <c r="M243" s="67">
        <v>2.6722150771470399</v>
      </c>
      <c r="N243" s="67">
        <v>4.4325748512138521</v>
      </c>
      <c r="O243" s="67">
        <v>4.8525832082750853</v>
      </c>
      <c r="P243" s="130">
        <v>3.3949704866608226</v>
      </c>
    </row>
    <row r="244" spans="1:16" ht="12.65" customHeight="1" x14ac:dyDescent="0.35">
      <c r="A244" s="62">
        <v>243</v>
      </c>
      <c r="B244" s="209" t="s">
        <v>737</v>
      </c>
      <c r="C244" s="69">
        <v>1.4587997421085159</v>
      </c>
      <c r="D244" s="69">
        <v>0.47943371286090031</v>
      </c>
      <c r="E244" s="69">
        <v>6.5151129601233412E-2</v>
      </c>
      <c r="F244" s="69">
        <v>0.85259650207341919</v>
      </c>
      <c r="G244" s="69">
        <v>1.2859231079834732</v>
      </c>
      <c r="H244" s="69">
        <v>2.5566777485557672</v>
      </c>
      <c r="I244" s="69">
        <v>1.6609249104628081</v>
      </c>
      <c r="J244" s="69">
        <v>1.024562087434306</v>
      </c>
      <c r="K244" s="69">
        <v>4.0229065566219511</v>
      </c>
      <c r="L244" s="69">
        <v>0.18453753872181225</v>
      </c>
      <c r="M244" s="69">
        <v>1.7888895989424491</v>
      </c>
      <c r="N244" s="69">
        <v>0.9486201038922617</v>
      </c>
      <c r="O244" s="69">
        <v>0.52209696487285218</v>
      </c>
      <c r="P244" s="130">
        <v>1.4524445714142082</v>
      </c>
    </row>
    <row r="245" spans="1:16" ht="12.65" customHeight="1" x14ac:dyDescent="0.35">
      <c r="A245" s="62">
        <v>244</v>
      </c>
      <c r="B245" s="156" t="s">
        <v>740</v>
      </c>
      <c r="C245" s="86">
        <v>3.1</v>
      </c>
      <c r="D245" s="86">
        <v>1.8</v>
      </c>
      <c r="E245" s="86">
        <v>1.7</v>
      </c>
      <c r="F245" s="86">
        <v>2.2000000000000002</v>
      </c>
      <c r="G245" s="86">
        <v>2.4</v>
      </c>
      <c r="H245" s="86">
        <v>6.2</v>
      </c>
      <c r="I245" s="86">
        <v>7.1</v>
      </c>
      <c r="J245" s="86">
        <v>5.9</v>
      </c>
      <c r="K245" s="86">
        <v>7.7</v>
      </c>
      <c r="L245" s="86">
        <v>5</v>
      </c>
      <c r="M245" s="86">
        <v>3.4</v>
      </c>
      <c r="N245" s="86">
        <v>5.3</v>
      </c>
      <c r="O245" s="86">
        <v>0.9</v>
      </c>
      <c r="P245" s="130">
        <v>3.5</v>
      </c>
    </row>
    <row r="246" spans="1:16" ht="12.65" customHeight="1" x14ac:dyDescent="0.35">
      <c r="A246" s="62">
        <v>245</v>
      </c>
      <c r="B246" s="83" t="s">
        <v>743</v>
      </c>
      <c r="C246" s="69">
        <v>4.0999999999999996</v>
      </c>
      <c r="D246" s="69">
        <v>2.2999999999999998</v>
      </c>
      <c r="E246" s="69">
        <v>1.4</v>
      </c>
      <c r="F246" s="69">
        <v>3.3</v>
      </c>
      <c r="G246" s="69">
        <v>2.5</v>
      </c>
      <c r="H246" s="69">
        <v>3.5</v>
      </c>
      <c r="I246" s="69">
        <v>1.1000000000000001</v>
      </c>
      <c r="J246" s="69">
        <v>2.1</v>
      </c>
      <c r="K246" s="69">
        <v>1.8</v>
      </c>
      <c r="L246" s="69">
        <v>2.2999999999999998</v>
      </c>
      <c r="M246" s="69">
        <v>3.5</v>
      </c>
      <c r="N246" s="69">
        <v>0.8</v>
      </c>
      <c r="O246" s="69">
        <v>0.5</v>
      </c>
      <c r="P246" s="130">
        <v>2.9</v>
      </c>
    </row>
    <row r="247" spans="1:16" ht="12.65" customHeight="1" x14ac:dyDescent="0.35">
      <c r="A247" s="62">
        <v>246</v>
      </c>
      <c r="B247" s="156" t="s">
        <v>746</v>
      </c>
      <c r="C247" s="86">
        <v>2</v>
      </c>
      <c r="D247" s="86">
        <v>2.2999999999999998</v>
      </c>
      <c r="E247" s="86">
        <v>0.5</v>
      </c>
      <c r="F247" s="86">
        <v>0.8</v>
      </c>
      <c r="G247" s="86">
        <v>2.8</v>
      </c>
      <c r="H247" s="86">
        <v>1.4</v>
      </c>
      <c r="I247" s="86">
        <v>6.2</v>
      </c>
      <c r="J247" s="86">
        <v>8.9</v>
      </c>
      <c r="K247" s="86">
        <v>9.9</v>
      </c>
      <c r="L247" s="86">
        <v>3.2</v>
      </c>
      <c r="M247" s="86">
        <v>0.5</v>
      </c>
      <c r="N247" s="86">
        <v>3</v>
      </c>
      <c r="O247" s="86">
        <v>2.2000000000000002</v>
      </c>
      <c r="P247" s="130">
        <v>2.4</v>
      </c>
    </row>
    <row r="248" spans="1:16" ht="12.65" customHeight="1" x14ac:dyDescent="0.35">
      <c r="A248" s="62">
        <v>247</v>
      </c>
      <c r="B248" s="269" t="s">
        <v>748</v>
      </c>
      <c r="C248" s="270"/>
      <c r="D248" s="270"/>
      <c r="E248" s="270"/>
      <c r="F248" s="270"/>
      <c r="G248" s="270"/>
      <c r="H248" s="270"/>
      <c r="I248" s="270"/>
      <c r="J248" s="270"/>
      <c r="K248" s="270"/>
      <c r="L248" s="270"/>
      <c r="M248" s="270"/>
      <c r="N248" s="270"/>
      <c r="O248" s="270"/>
      <c r="P248" s="271"/>
    </row>
    <row r="249" spans="1:16" ht="12.65" customHeight="1" x14ac:dyDescent="0.35">
      <c r="A249" s="62">
        <v>248</v>
      </c>
      <c r="B249" s="76" t="s">
        <v>751</v>
      </c>
      <c r="C249" s="69">
        <v>88.617514684849127</v>
      </c>
      <c r="D249" s="69">
        <v>86.488183158976412</v>
      </c>
      <c r="E249" s="69">
        <v>87.1897919333082</v>
      </c>
      <c r="F249" s="69">
        <v>86.526763907020538</v>
      </c>
      <c r="G249" s="69">
        <v>88.469620507334298</v>
      </c>
      <c r="H249" s="69">
        <v>88.523127887135175</v>
      </c>
      <c r="I249" s="69">
        <v>84.923944995631047</v>
      </c>
      <c r="J249" s="69">
        <v>89.000256892784606</v>
      </c>
      <c r="K249" s="69">
        <v>84.484539859445192</v>
      </c>
      <c r="L249" s="69">
        <v>88.489377090696536</v>
      </c>
      <c r="M249" s="69">
        <v>88.595326423094306</v>
      </c>
      <c r="N249" s="69">
        <v>88.34506614018855</v>
      </c>
      <c r="O249" s="69">
        <v>91.769816528559929</v>
      </c>
      <c r="P249" s="130">
        <v>88.091442505349377</v>
      </c>
    </row>
    <row r="250" spans="1:16" ht="12.65" customHeight="1" x14ac:dyDescent="0.35">
      <c r="A250" s="62">
        <v>249</v>
      </c>
      <c r="B250" s="82" t="s">
        <v>754</v>
      </c>
      <c r="C250" s="67">
        <v>25.825480764489221</v>
      </c>
      <c r="D250" s="67">
        <v>25.598421517817609</v>
      </c>
      <c r="E250" s="67">
        <v>22.944431978437148</v>
      </c>
      <c r="F250" s="67">
        <v>24.279769864712144</v>
      </c>
      <c r="G250" s="67">
        <v>23.588357620301331</v>
      </c>
      <c r="H250" s="67">
        <v>32.177615001797285</v>
      </c>
      <c r="I250" s="67">
        <v>25.169092910854324</v>
      </c>
      <c r="J250" s="67">
        <v>25.627673957974096</v>
      </c>
      <c r="K250" s="67">
        <v>22.179630389173244</v>
      </c>
      <c r="L250" s="67">
        <v>26.423036412155295</v>
      </c>
      <c r="M250" s="67">
        <v>26.97104294571507</v>
      </c>
      <c r="N250" s="67">
        <v>37.471650015952527</v>
      </c>
      <c r="O250" s="67">
        <v>37.809619415087681</v>
      </c>
      <c r="P250" s="130">
        <v>26.279667612265413</v>
      </c>
    </row>
    <row r="251" spans="1:16" ht="12.65" customHeight="1" x14ac:dyDescent="0.35">
      <c r="A251" s="62">
        <v>250</v>
      </c>
      <c r="B251" s="269" t="s">
        <v>1082</v>
      </c>
      <c r="C251" s="270"/>
      <c r="D251" s="270"/>
      <c r="E251" s="270"/>
      <c r="F251" s="270"/>
      <c r="G251" s="270"/>
      <c r="H251" s="270"/>
      <c r="I251" s="270"/>
      <c r="J251" s="270"/>
      <c r="K251" s="270"/>
      <c r="L251" s="270"/>
      <c r="M251" s="270"/>
      <c r="N251" s="270"/>
      <c r="O251" s="270"/>
      <c r="P251" s="271"/>
    </row>
    <row r="252" spans="1:16" ht="12.65" customHeight="1" x14ac:dyDescent="0.35">
      <c r="A252" s="62">
        <v>251</v>
      </c>
      <c r="B252" s="79" t="s">
        <v>759</v>
      </c>
      <c r="C252" s="67">
        <v>58.209323962588201</v>
      </c>
      <c r="D252" s="67">
        <v>60.240495459544363</v>
      </c>
      <c r="E252" s="67">
        <v>59.626405616167574</v>
      </c>
      <c r="F252" s="67">
        <v>54.152467995240414</v>
      </c>
      <c r="G252" s="67">
        <v>57.551664793159986</v>
      </c>
      <c r="H252" s="67">
        <v>52.540838230815702</v>
      </c>
      <c r="I252" s="67">
        <v>57.652731898654217</v>
      </c>
      <c r="J252" s="67">
        <v>55.907771628965484</v>
      </c>
      <c r="K252" s="67">
        <v>69.028079576581902</v>
      </c>
      <c r="L252" s="67">
        <v>63.218200237562947</v>
      </c>
      <c r="M252" s="67">
        <v>55.511136383592039</v>
      </c>
      <c r="N252" s="67">
        <v>48.255794845019871</v>
      </c>
      <c r="O252" s="67">
        <v>51.229329945928889</v>
      </c>
      <c r="P252" s="130">
        <v>56.798434276811982</v>
      </c>
    </row>
    <row r="253" spans="1:16" ht="12.65" customHeight="1" x14ac:dyDescent="0.35">
      <c r="A253" s="62">
        <v>252</v>
      </c>
      <c r="B253" s="78" t="s">
        <v>761</v>
      </c>
      <c r="C253" s="69">
        <v>42.455704355599977</v>
      </c>
      <c r="D253" s="69">
        <v>45.425256179221329</v>
      </c>
      <c r="E253" s="69">
        <v>48.622000020058444</v>
      </c>
      <c r="F253" s="69">
        <v>41.192690663829879</v>
      </c>
      <c r="G253" s="69">
        <v>46.194219219410407</v>
      </c>
      <c r="H253" s="69">
        <v>48.936911074184664</v>
      </c>
      <c r="I253" s="69">
        <v>45.860852239080174</v>
      </c>
      <c r="J253" s="69">
        <v>37.336034787250355</v>
      </c>
      <c r="K253" s="69">
        <v>42.212554445003221</v>
      </c>
      <c r="L253" s="69">
        <v>56.52767491398005</v>
      </c>
      <c r="M253" s="69">
        <v>39.489137263194671</v>
      </c>
      <c r="N253" s="69">
        <v>39.775743406496744</v>
      </c>
      <c r="O253" s="69">
        <v>34.347303947227751</v>
      </c>
      <c r="P253" s="130">
        <v>45.989120407024032</v>
      </c>
    </row>
    <row r="254" spans="1:16" ht="21" customHeight="1" x14ac:dyDescent="0.35">
      <c r="A254" s="62">
        <v>253</v>
      </c>
      <c r="B254" s="72" t="s">
        <v>764</v>
      </c>
      <c r="C254" s="67">
        <v>3.8212678144302044</v>
      </c>
      <c r="D254" s="67">
        <v>3.0910982939515925</v>
      </c>
      <c r="E254" s="67">
        <v>4.4192049074541</v>
      </c>
      <c r="F254" s="67">
        <v>5.4710318174944863</v>
      </c>
      <c r="G254" s="67">
        <v>4.4246798880488898</v>
      </c>
      <c r="H254" s="67">
        <v>4.8243627252535912</v>
      </c>
      <c r="I254" s="67">
        <v>4.9363772562650983</v>
      </c>
      <c r="J254" s="67">
        <v>7.1062137526500244</v>
      </c>
      <c r="K254" s="67">
        <v>2.7595248955865479</v>
      </c>
      <c r="L254" s="67">
        <v>5.9020052492951898</v>
      </c>
      <c r="M254" s="67">
        <v>4.3627658988053657</v>
      </c>
      <c r="N254" s="67">
        <v>10.093912443475727</v>
      </c>
      <c r="O254" s="67">
        <v>4.4060989135744153</v>
      </c>
      <c r="P254" s="130">
        <v>4.4246258862296761</v>
      </c>
    </row>
    <row r="255" spans="1:16" ht="12.65" customHeight="1" x14ac:dyDescent="0.35">
      <c r="A255" s="62">
        <v>254</v>
      </c>
      <c r="B255" s="73" t="s">
        <v>767</v>
      </c>
      <c r="C255" s="69">
        <v>66.284113844757954</v>
      </c>
      <c r="D255" s="69">
        <v>65.505843636304434</v>
      </c>
      <c r="E255" s="69">
        <v>64.134441486901963</v>
      </c>
      <c r="F255" s="69">
        <v>60.551846712252022</v>
      </c>
      <c r="G255" s="69">
        <v>66.054513185143605</v>
      </c>
      <c r="H255" s="69">
        <v>71.591730354752315</v>
      </c>
      <c r="I255" s="69">
        <v>64.407582275695802</v>
      </c>
      <c r="J255" s="69">
        <v>63.504806364869694</v>
      </c>
      <c r="K255" s="69">
        <v>63.109803250862562</v>
      </c>
      <c r="L255" s="69">
        <v>68.369275975662475</v>
      </c>
      <c r="M255" s="69">
        <v>72.510494275737329</v>
      </c>
      <c r="N255" s="69">
        <v>65.879821815569372</v>
      </c>
      <c r="O255" s="69">
        <v>67.349715432714049</v>
      </c>
      <c r="P255" s="130">
        <v>66.978427913746728</v>
      </c>
    </row>
    <row r="256" spans="1:16" ht="12.65" customHeight="1" x14ac:dyDescent="0.35">
      <c r="A256" s="62">
        <v>255</v>
      </c>
      <c r="B256" s="72" t="s">
        <v>770</v>
      </c>
      <c r="C256" s="207">
        <v>78.099999999999994</v>
      </c>
      <c r="D256" s="207">
        <v>73.5</v>
      </c>
      <c r="E256" s="207">
        <v>71.8</v>
      </c>
      <c r="F256" s="207">
        <v>77.3</v>
      </c>
      <c r="G256" s="207">
        <v>72</v>
      </c>
      <c r="H256" s="207">
        <v>76.8</v>
      </c>
      <c r="I256" s="207">
        <v>77</v>
      </c>
      <c r="J256" s="207">
        <v>77.2</v>
      </c>
      <c r="K256" s="207">
        <v>74.5</v>
      </c>
      <c r="L256" s="207">
        <v>81</v>
      </c>
      <c r="M256" s="207">
        <v>71.5</v>
      </c>
      <c r="N256" s="207">
        <v>69.8</v>
      </c>
      <c r="O256" s="207">
        <v>65.7</v>
      </c>
      <c r="P256" s="205">
        <v>74.7</v>
      </c>
    </row>
    <row r="257" spans="1:16" ht="12.65" customHeight="1" x14ac:dyDescent="0.35">
      <c r="A257" s="62">
        <v>256</v>
      </c>
      <c r="B257" s="73" t="s">
        <v>773</v>
      </c>
      <c r="C257" s="69">
        <v>3.1</v>
      </c>
      <c r="D257" s="69">
        <v>4.5999999999999996</v>
      </c>
      <c r="E257" s="69">
        <v>3.6</v>
      </c>
      <c r="F257" s="69">
        <v>2.7</v>
      </c>
      <c r="G257" s="69">
        <v>2.6</v>
      </c>
      <c r="H257" s="69">
        <v>1.4</v>
      </c>
      <c r="I257" s="69">
        <v>1.3</v>
      </c>
      <c r="J257" s="69">
        <v>0.8</v>
      </c>
      <c r="K257" s="69">
        <v>1.4</v>
      </c>
      <c r="L257" s="69">
        <v>4.7</v>
      </c>
      <c r="M257" s="69">
        <v>6.7</v>
      </c>
      <c r="N257" s="69">
        <v>3.2</v>
      </c>
      <c r="O257" s="69">
        <v>13.3</v>
      </c>
      <c r="P257" s="130">
        <v>2.6</v>
      </c>
    </row>
    <row r="258" spans="1:16" ht="12.65" customHeight="1" x14ac:dyDescent="0.35">
      <c r="A258" s="62">
        <v>257</v>
      </c>
      <c r="B258" s="72" t="s">
        <v>776</v>
      </c>
      <c r="C258" s="86">
        <v>21.7</v>
      </c>
      <c r="D258" s="86">
        <v>15.9</v>
      </c>
      <c r="E258" s="86">
        <v>13.3</v>
      </c>
      <c r="F258" s="86">
        <v>17.8</v>
      </c>
      <c r="G258" s="86">
        <v>13.1</v>
      </c>
      <c r="H258" s="86">
        <v>14.4</v>
      </c>
      <c r="I258" s="86">
        <v>11.9</v>
      </c>
      <c r="J258" s="86">
        <v>12.7</v>
      </c>
      <c r="K258" s="86">
        <v>10.4</v>
      </c>
      <c r="L258" s="86">
        <v>17.600000000000001</v>
      </c>
      <c r="M258" s="86">
        <v>23.7</v>
      </c>
      <c r="N258" s="86">
        <v>11.4</v>
      </c>
      <c r="O258" s="86">
        <v>20.399999999999999</v>
      </c>
      <c r="P258" s="130">
        <v>15</v>
      </c>
    </row>
    <row r="259" spans="1:16" ht="12.65" customHeight="1" x14ac:dyDescent="0.35">
      <c r="A259" s="62">
        <v>258</v>
      </c>
      <c r="B259" s="73" t="s">
        <v>779</v>
      </c>
      <c r="C259" s="69">
        <v>31.1</v>
      </c>
      <c r="D259" s="69">
        <v>29.9</v>
      </c>
      <c r="E259" s="69">
        <v>30.3</v>
      </c>
      <c r="F259" s="69">
        <v>34.5</v>
      </c>
      <c r="G259" s="69">
        <v>21.8</v>
      </c>
      <c r="H259" s="69">
        <v>15.9</v>
      </c>
      <c r="I259" s="69">
        <v>20.100000000000001</v>
      </c>
      <c r="J259" s="69">
        <v>27.5</v>
      </c>
      <c r="K259" s="69">
        <v>21.4</v>
      </c>
      <c r="L259" s="69">
        <v>24.8</v>
      </c>
      <c r="M259" s="69">
        <v>40.299999999999997</v>
      </c>
      <c r="N259" s="69">
        <v>21.6</v>
      </c>
      <c r="O259" s="69">
        <v>13.8</v>
      </c>
      <c r="P259" s="130">
        <v>23.4</v>
      </c>
    </row>
    <row r="260" spans="1:16" ht="12.65" customHeight="1" x14ac:dyDescent="0.35">
      <c r="A260" s="62">
        <v>259</v>
      </c>
      <c r="B260" s="269" t="s">
        <v>781</v>
      </c>
      <c r="C260" s="270"/>
      <c r="D260" s="270"/>
      <c r="E260" s="270"/>
      <c r="F260" s="270"/>
      <c r="G260" s="270"/>
      <c r="H260" s="270"/>
      <c r="I260" s="270"/>
      <c r="J260" s="270"/>
      <c r="K260" s="270"/>
      <c r="L260" s="270"/>
      <c r="M260" s="270"/>
      <c r="N260" s="270"/>
      <c r="O260" s="270"/>
      <c r="P260" s="271"/>
    </row>
    <row r="261" spans="1:16" ht="12.65" customHeight="1" x14ac:dyDescent="0.35">
      <c r="A261" s="62">
        <v>260</v>
      </c>
      <c r="B261" s="71" t="s">
        <v>784</v>
      </c>
      <c r="C261" s="67">
        <v>88.890211548259757</v>
      </c>
      <c r="D261" s="67">
        <v>89.604180679978498</v>
      </c>
      <c r="E261" s="67">
        <v>89.671039432889117</v>
      </c>
      <c r="F261" s="67">
        <v>88.523587348516187</v>
      </c>
      <c r="G261" s="67">
        <v>88.355992186111678</v>
      </c>
      <c r="H261" s="67">
        <v>92.514289091970298</v>
      </c>
      <c r="I261" s="67">
        <v>92.415442496837187</v>
      </c>
      <c r="J261" s="67">
        <v>88.376212124892291</v>
      </c>
      <c r="K261" s="67">
        <v>89.50371927458383</v>
      </c>
      <c r="L261" s="67">
        <v>91.48043369317233</v>
      </c>
      <c r="M261" s="67">
        <v>91.530167938126553</v>
      </c>
      <c r="N261" s="67">
        <v>92.612217422680516</v>
      </c>
      <c r="O261" s="67">
        <v>88.999055341358627</v>
      </c>
      <c r="P261" s="130">
        <v>89.728484432411221</v>
      </c>
    </row>
    <row r="262" spans="1:16" ht="12.65" customHeight="1" x14ac:dyDescent="0.35">
      <c r="A262" s="62">
        <v>261</v>
      </c>
      <c r="B262" s="68" t="s">
        <v>787</v>
      </c>
      <c r="C262" s="69">
        <v>15.350431051377816</v>
      </c>
      <c r="D262" s="69">
        <v>15.198624653266309</v>
      </c>
      <c r="E262" s="69">
        <v>10.131860758780688</v>
      </c>
      <c r="F262" s="69">
        <v>10.571585218198358</v>
      </c>
      <c r="G262" s="69">
        <v>13.597092645506734</v>
      </c>
      <c r="H262" s="69">
        <v>14.963292613336018</v>
      </c>
      <c r="I262" s="69">
        <v>9.6940271932453665</v>
      </c>
      <c r="J262" s="69">
        <v>6.6739231253383808</v>
      </c>
      <c r="K262" s="69">
        <v>4.2815513016884132</v>
      </c>
      <c r="L262" s="69">
        <v>8.2524198978106735</v>
      </c>
      <c r="M262" s="69">
        <v>17.840134678421286</v>
      </c>
      <c r="N262" s="69">
        <v>9.8648614036697335</v>
      </c>
      <c r="O262" s="69">
        <v>2.8467153878032674</v>
      </c>
      <c r="P262" s="130">
        <v>13.736881619281554</v>
      </c>
    </row>
    <row r="263" spans="1:16" ht="12.65" customHeight="1" x14ac:dyDescent="0.35">
      <c r="A263" s="62">
        <v>262</v>
      </c>
      <c r="B263" s="70" t="s">
        <v>789</v>
      </c>
      <c r="C263" s="67">
        <v>33.246743705336264</v>
      </c>
      <c r="D263" s="67">
        <v>24.525552903720953</v>
      </c>
      <c r="E263" s="67">
        <v>28.210338838542231</v>
      </c>
      <c r="F263" s="67">
        <v>31.355065462034855</v>
      </c>
      <c r="G263" s="67">
        <v>32.070099977853388</v>
      </c>
      <c r="H263" s="67">
        <v>29.892136871897112</v>
      </c>
      <c r="I263" s="67">
        <v>21.735462739881132</v>
      </c>
      <c r="J263" s="67">
        <v>23.000004137550452</v>
      </c>
      <c r="K263" s="67">
        <v>17.338382712385684</v>
      </c>
      <c r="L263" s="67">
        <v>20.795020452048838</v>
      </c>
      <c r="M263" s="67">
        <v>35.163448157030793</v>
      </c>
      <c r="N263" s="67">
        <v>37.085477123050175</v>
      </c>
      <c r="O263" s="67">
        <v>21.504272596176421</v>
      </c>
      <c r="P263" s="130">
        <v>30.037830716403914</v>
      </c>
    </row>
    <row r="264" spans="1:16" ht="12.65" customHeight="1" x14ac:dyDescent="0.35">
      <c r="A264" s="62">
        <v>263</v>
      </c>
      <c r="B264" s="68" t="s">
        <v>791</v>
      </c>
      <c r="C264" s="69">
        <v>23.265002537029865</v>
      </c>
      <c r="D264" s="69">
        <v>17.028896565560974</v>
      </c>
      <c r="E264" s="69">
        <v>13.149672305354285</v>
      </c>
      <c r="F264" s="69">
        <v>14.200998750153671</v>
      </c>
      <c r="G264" s="69">
        <v>22.51107540182409</v>
      </c>
      <c r="H264" s="69">
        <v>35.838729677687603</v>
      </c>
      <c r="I264" s="69">
        <v>16.421981476999321</v>
      </c>
      <c r="J264" s="69">
        <v>11.911136052154742</v>
      </c>
      <c r="K264" s="69">
        <v>16.387768236045254</v>
      </c>
      <c r="L264" s="69">
        <v>15.135637350789692</v>
      </c>
      <c r="M264" s="69">
        <v>23.992892105900918</v>
      </c>
      <c r="N264" s="69">
        <v>19.065080895268522</v>
      </c>
      <c r="O264" s="69">
        <v>14.704167381177594</v>
      </c>
      <c r="P264" s="130">
        <v>24.07394763890305</v>
      </c>
    </row>
    <row r="265" spans="1:16" ht="12.65" customHeight="1" x14ac:dyDescent="0.35">
      <c r="A265" s="62">
        <v>264</v>
      </c>
      <c r="B265" s="66" t="s">
        <v>794</v>
      </c>
      <c r="C265" s="94">
        <v>12.32102379154203</v>
      </c>
      <c r="D265" s="94">
        <v>8.3590773752995506</v>
      </c>
      <c r="E265" s="94">
        <v>7.0447664246022432</v>
      </c>
      <c r="F265" s="94">
        <v>7.6947208372144402</v>
      </c>
      <c r="G265" s="94">
        <v>14.014460461313194</v>
      </c>
      <c r="H265" s="94">
        <v>12.965966588754968</v>
      </c>
      <c r="I265" s="94">
        <v>6.6093925118856687</v>
      </c>
      <c r="J265" s="94">
        <v>8.3698368099172544</v>
      </c>
      <c r="K265" s="94">
        <v>5.4023691963200653</v>
      </c>
      <c r="L265" s="94">
        <v>10.727072146027723</v>
      </c>
      <c r="M265" s="94">
        <v>20.246764222832191</v>
      </c>
      <c r="N265" s="94">
        <v>13.219503246084152</v>
      </c>
      <c r="O265" s="94">
        <v>12.173586180585641</v>
      </c>
      <c r="P265" s="130">
        <v>12.085634068761088</v>
      </c>
    </row>
    <row r="266" spans="1:16" ht="20.149999999999999" customHeight="1" x14ac:dyDescent="0.35">
      <c r="A266" s="62">
        <v>265</v>
      </c>
      <c r="B266" s="68" t="s">
        <v>797</v>
      </c>
      <c r="C266" s="69">
        <v>4.7722831008577593</v>
      </c>
      <c r="D266" s="69">
        <v>5.8076074985762487</v>
      </c>
      <c r="E266" s="69">
        <v>4.5204011638768726</v>
      </c>
      <c r="F266" s="69">
        <v>5.2983049127738058</v>
      </c>
      <c r="G266" s="69">
        <v>4.6704086801378626</v>
      </c>
      <c r="H266" s="69">
        <v>7.2142891561106897</v>
      </c>
      <c r="I266" s="69">
        <v>3.1457591607401469</v>
      </c>
      <c r="J266" s="69">
        <v>4.2997713776911484</v>
      </c>
      <c r="K266" s="69">
        <v>1.7659628488973869</v>
      </c>
      <c r="L266" s="69">
        <v>6.598053100752681</v>
      </c>
      <c r="M266" s="69">
        <v>7.3964503944029856</v>
      </c>
      <c r="N266" s="69">
        <v>12.196957830573044</v>
      </c>
      <c r="O266" s="69">
        <v>0.47662056344249987</v>
      </c>
      <c r="P266" s="130">
        <v>5.4178430522989398</v>
      </c>
    </row>
    <row r="267" spans="1:16" ht="13" customHeight="1" x14ac:dyDescent="0.35">
      <c r="A267" s="62">
        <v>266</v>
      </c>
      <c r="B267" s="66" t="s">
        <v>800</v>
      </c>
      <c r="C267" s="86">
        <v>75.5</v>
      </c>
      <c r="D267" s="86">
        <v>76.8</v>
      </c>
      <c r="E267" s="86">
        <v>72.3</v>
      </c>
      <c r="F267" s="86">
        <v>75.900000000000006</v>
      </c>
      <c r="G267" s="86">
        <v>69.099999999999994</v>
      </c>
      <c r="H267" s="86">
        <v>74</v>
      </c>
      <c r="I267" s="86">
        <v>68.599999999999994</v>
      </c>
      <c r="J267" s="86">
        <v>76.3</v>
      </c>
      <c r="K267" s="86">
        <v>78.3</v>
      </c>
      <c r="L267" s="86">
        <v>73.3</v>
      </c>
      <c r="M267" s="86">
        <v>83</v>
      </c>
      <c r="N267" s="86">
        <v>67.2</v>
      </c>
      <c r="O267" s="86">
        <v>58.2</v>
      </c>
      <c r="P267" s="130">
        <v>72.599999999999994</v>
      </c>
    </row>
    <row r="268" spans="1:16" ht="13" customHeight="1" x14ac:dyDescent="0.35">
      <c r="A268" s="62">
        <v>267</v>
      </c>
      <c r="B268" s="68" t="s">
        <v>802</v>
      </c>
      <c r="C268" s="69">
        <v>43.4</v>
      </c>
      <c r="D268" s="69">
        <v>45</v>
      </c>
      <c r="E268" s="69">
        <v>43.8</v>
      </c>
      <c r="F268" s="69">
        <v>52.2</v>
      </c>
      <c r="G268" s="69">
        <v>45.1</v>
      </c>
      <c r="H268" s="69">
        <v>54</v>
      </c>
      <c r="I268" s="69">
        <v>48.6</v>
      </c>
      <c r="J268" s="69">
        <v>56</v>
      </c>
      <c r="K268" s="69">
        <v>48.9</v>
      </c>
      <c r="L268" s="69">
        <v>51.9</v>
      </c>
      <c r="M268" s="69">
        <v>47.1</v>
      </c>
      <c r="N268" s="69">
        <v>44.5</v>
      </c>
      <c r="O268" s="69">
        <v>45.5</v>
      </c>
      <c r="P268" s="130">
        <v>47.6</v>
      </c>
    </row>
    <row r="269" spans="1:16" ht="13" customHeight="1" x14ac:dyDescent="0.35">
      <c r="A269" s="62">
        <v>268</v>
      </c>
      <c r="B269" s="66" t="s">
        <v>804</v>
      </c>
      <c r="C269" s="86">
        <v>47</v>
      </c>
      <c r="D269" s="86">
        <v>40</v>
      </c>
      <c r="E269" s="86">
        <v>33.799999999999997</v>
      </c>
      <c r="F269" s="86">
        <v>42</v>
      </c>
      <c r="G269" s="86">
        <v>41.9</v>
      </c>
      <c r="H269" s="86">
        <v>35</v>
      </c>
      <c r="I269" s="86">
        <v>37.299999999999997</v>
      </c>
      <c r="J269" s="86">
        <v>39.700000000000003</v>
      </c>
      <c r="K269" s="86">
        <v>38.700000000000003</v>
      </c>
      <c r="L269" s="86">
        <v>32.200000000000003</v>
      </c>
      <c r="M269" s="86">
        <v>39.799999999999997</v>
      </c>
      <c r="N269" s="86">
        <v>39.299999999999997</v>
      </c>
      <c r="O269" s="86">
        <v>34.299999999999997</v>
      </c>
      <c r="P269" s="130">
        <v>40.1</v>
      </c>
    </row>
    <row r="270" spans="1:16" ht="13" customHeight="1" x14ac:dyDescent="0.35">
      <c r="A270" s="62">
        <v>269</v>
      </c>
      <c r="B270" s="68" t="s">
        <v>806</v>
      </c>
      <c r="C270" s="69">
        <v>28.9</v>
      </c>
      <c r="D270" s="69">
        <v>24</v>
      </c>
      <c r="E270" s="69">
        <v>20.8</v>
      </c>
      <c r="F270" s="69">
        <v>20.9</v>
      </c>
      <c r="G270" s="69">
        <v>22.8</v>
      </c>
      <c r="H270" s="69">
        <v>32.6</v>
      </c>
      <c r="I270" s="69">
        <v>21.4</v>
      </c>
      <c r="J270" s="69">
        <v>13.1</v>
      </c>
      <c r="K270" s="69">
        <v>21</v>
      </c>
      <c r="L270" s="69">
        <v>17.8</v>
      </c>
      <c r="M270" s="69">
        <v>23.8</v>
      </c>
      <c r="N270" s="69">
        <v>18.100000000000001</v>
      </c>
      <c r="O270" s="69">
        <v>13.7</v>
      </c>
      <c r="P270" s="130">
        <v>25.5</v>
      </c>
    </row>
    <row r="271" spans="1:16" ht="13" customHeight="1" x14ac:dyDescent="0.35">
      <c r="A271" s="62">
        <v>270</v>
      </c>
      <c r="B271" s="66" t="s">
        <v>809</v>
      </c>
      <c r="C271" s="86">
        <v>27.4</v>
      </c>
      <c r="D271" s="86">
        <v>34.1</v>
      </c>
      <c r="E271" s="86">
        <v>44.4</v>
      </c>
      <c r="F271" s="86">
        <v>41.7</v>
      </c>
      <c r="G271" s="86">
        <v>33.6</v>
      </c>
      <c r="H271" s="86">
        <v>42.5</v>
      </c>
      <c r="I271" s="86">
        <v>46.8</v>
      </c>
      <c r="J271" s="86">
        <v>39.6</v>
      </c>
      <c r="K271" s="86">
        <v>30.2</v>
      </c>
      <c r="L271" s="86">
        <v>44.6</v>
      </c>
      <c r="M271" s="86">
        <v>18.7</v>
      </c>
      <c r="N271" s="86">
        <v>29.9</v>
      </c>
      <c r="O271" s="86">
        <v>38.1</v>
      </c>
      <c r="P271" s="130">
        <v>36.1</v>
      </c>
    </row>
    <row r="272" spans="1:16" ht="13" customHeight="1" x14ac:dyDescent="0.35">
      <c r="A272" s="62">
        <v>271</v>
      </c>
      <c r="B272" s="68" t="s">
        <v>812</v>
      </c>
      <c r="C272" s="69">
        <v>8.6</v>
      </c>
      <c r="D272" s="69">
        <v>3.6</v>
      </c>
      <c r="E272" s="69">
        <v>2.5</v>
      </c>
      <c r="F272" s="69">
        <v>2.5</v>
      </c>
      <c r="G272" s="69">
        <v>5.6</v>
      </c>
      <c r="H272" s="69">
        <v>6.1</v>
      </c>
      <c r="I272" s="69">
        <v>2.5</v>
      </c>
      <c r="J272" s="69">
        <v>7.2</v>
      </c>
      <c r="K272" s="69">
        <v>0.7</v>
      </c>
      <c r="L272" s="69">
        <v>2.2999999999999998</v>
      </c>
      <c r="M272" s="69">
        <v>4.4000000000000004</v>
      </c>
      <c r="N272" s="69">
        <v>4.2</v>
      </c>
      <c r="O272" s="69">
        <v>2.1</v>
      </c>
      <c r="P272" s="130">
        <v>5.6</v>
      </c>
    </row>
    <row r="273" spans="1:16" ht="13" customHeight="1" x14ac:dyDescent="0.35">
      <c r="A273" s="62">
        <v>272</v>
      </c>
      <c r="B273" s="66" t="s">
        <v>815</v>
      </c>
      <c r="C273" s="86">
        <v>12.4</v>
      </c>
      <c r="D273" s="86">
        <v>13.8</v>
      </c>
      <c r="E273" s="86">
        <v>18.100000000000001</v>
      </c>
      <c r="F273" s="86">
        <v>14.6</v>
      </c>
      <c r="G273" s="86">
        <v>13.7</v>
      </c>
      <c r="H273" s="86">
        <v>13.4</v>
      </c>
      <c r="I273" s="86">
        <v>6.4</v>
      </c>
      <c r="J273" s="86">
        <v>6.8</v>
      </c>
      <c r="K273" s="86">
        <v>5.3</v>
      </c>
      <c r="L273" s="86">
        <v>4.9000000000000004</v>
      </c>
      <c r="M273" s="86">
        <v>14.6</v>
      </c>
      <c r="N273" s="86">
        <v>7.9</v>
      </c>
      <c r="O273" s="86">
        <v>7</v>
      </c>
      <c r="P273" s="130">
        <v>13.1</v>
      </c>
    </row>
    <row r="274" spans="1:16" ht="13" customHeight="1" x14ac:dyDescent="0.35">
      <c r="A274" s="62">
        <v>273</v>
      </c>
      <c r="B274" s="68" t="s">
        <v>818</v>
      </c>
      <c r="C274" s="69">
        <v>6</v>
      </c>
      <c r="D274" s="69">
        <v>5.6</v>
      </c>
      <c r="E274" s="69">
        <v>4</v>
      </c>
      <c r="F274" s="69">
        <v>3.1</v>
      </c>
      <c r="G274" s="69">
        <v>11.4</v>
      </c>
      <c r="H274" s="69">
        <v>9.4</v>
      </c>
      <c r="I274" s="69">
        <v>5.8</v>
      </c>
      <c r="J274" s="69">
        <v>5.5</v>
      </c>
      <c r="K274" s="69">
        <v>5.0999999999999996</v>
      </c>
      <c r="L274" s="69">
        <v>2.5</v>
      </c>
      <c r="M274" s="69">
        <v>11.3</v>
      </c>
      <c r="N274" s="69">
        <v>6.7</v>
      </c>
      <c r="O274" s="69">
        <v>6.5</v>
      </c>
      <c r="P274" s="130">
        <v>8.6</v>
      </c>
    </row>
    <row r="275" spans="1:16" ht="14.5" x14ac:dyDescent="0.35">
      <c r="A275" s="62">
        <v>274</v>
      </c>
      <c r="B275" s="269" t="s">
        <v>1083</v>
      </c>
      <c r="C275" s="270"/>
      <c r="D275" s="270"/>
      <c r="E275" s="270"/>
      <c r="F275" s="270"/>
      <c r="G275" s="270"/>
      <c r="H275" s="270"/>
      <c r="I275" s="270"/>
      <c r="J275" s="270"/>
      <c r="K275" s="270"/>
      <c r="L275" s="270"/>
      <c r="M275" s="270"/>
      <c r="N275" s="270"/>
      <c r="O275" s="270"/>
      <c r="P275" s="271"/>
    </row>
    <row r="276" spans="1:16" ht="14.5" x14ac:dyDescent="0.35">
      <c r="A276" s="62">
        <v>275</v>
      </c>
      <c r="B276" s="73" t="s">
        <v>822</v>
      </c>
      <c r="C276" s="69">
        <v>25.040545598145048</v>
      </c>
      <c r="D276" s="69">
        <v>20.746146701616468</v>
      </c>
      <c r="E276" s="69">
        <v>14.357413199350358</v>
      </c>
      <c r="F276" s="69">
        <v>18.624301286042289</v>
      </c>
      <c r="G276" s="69">
        <v>21.17588013683681</v>
      </c>
      <c r="H276" s="69">
        <v>23.817385592926986</v>
      </c>
      <c r="I276" s="69">
        <v>19.511332547844813</v>
      </c>
      <c r="J276" s="69">
        <v>20.381153456210825</v>
      </c>
      <c r="K276" s="69">
        <v>14.609211581058565</v>
      </c>
      <c r="L276" s="69">
        <v>17.06226959094657</v>
      </c>
      <c r="M276" s="69">
        <v>21.848365897270082</v>
      </c>
      <c r="N276" s="69">
        <v>10.200991398088973</v>
      </c>
      <c r="O276" s="69">
        <v>13.389197153902488</v>
      </c>
      <c r="P276" s="130">
        <v>21.806472639330543</v>
      </c>
    </row>
    <row r="277" spans="1:16" ht="12.65" customHeight="1" x14ac:dyDescent="0.35">
      <c r="A277" s="62">
        <v>276</v>
      </c>
      <c r="B277" s="71" t="s">
        <v>825</v>
      </c>
      <c r="C277" s="67">
        <v>17.045497129882907</v>
      </c>
      <c r="D277" s="67">
        <v>15.10231240308805</v>
      </c>
      <c r="E277" s="67">
        <v>15.884170894168831</v>
      </c>
      <c r="F277" s="67">
        <v>14.424463168542163</v>
      </c>
      <c r="G277" s="67">
        <v>14.569419665006619</v>
      </c>
      <c r="H277" s="67">
        <v>20.224642174440188</v>
      </c>
      <c r="I277" s="67">
        <v>15.028612215350428</v>
      </c>
      <c r="J277" s="67">
        <v>13.288592564603388</v>
      </c>
      <c r="K277" s="67">
        <v>12.793503158255087</v>
      </c>
      <c r="L277" s="67">
        <v>16.72090579276081</v>
      </c>
      <c r="M277" s="67">
        <v>13.385297326589779</v>
      </c>
      <c r="N277" s="67">
        <v>16.161156466073429</v>
      </c>
      <c r="O277" s="67">
        <v>15.193721904912048</v>
      </c>
      <c r="P277" s="130">
        <v>16.318520528812702</v>
      </c>
    </row>
    <row r="278" spans="1:16" ht="12.65" customHeight="1" x14ac:dyDescent="0.35">
      <c r="A278" s="62">
        <v>277</v>
      </c>
      <c r="B278" s="269" t="s">
        <v>827</v>
      </c>
      <c r="C278" s="270"/>
      <c r="D278" s="270"/>
      <c r="E278" s="270"/>
      <c r="F278" s="270"/>
      <c r="G278" s="270"/>
      <c r="H278" s="270"/>
      <c r="I278" s="270"/>
      <c r="J278" s="270"/>
      <c r="K278" s="270"/>
      <c r="L278" s="270"/>
      <c r="M278" s="270"/>
      <c r="N278" s="270"/>
      <c r="O278" s="270"/>
      <c r="P278" s="271"/>
    </row>
    <row r="279" spans="1:16" ht="12.65" customHeight="1" x14ac:dyDescent="0.35">
      <c r="A279" s="62">
        <v>278</v>
      </c>
      <c r="B279" s="71" t="s">
        <v>830</v>
      </c>
      <c r="C279" s="67">
        <v>70.769589891724365</v>
      </c>
      <c r="D279" s="67">
        <v>72.749714215496553</v>
      </c>
      <c r="E279" s="67">
        <v>73.278056692279364</v>
      </c>
      <c r="F279" s="67">
        <v>72.94330481542049</v>
      </c>
      <c r="G279" s="67">
        <v>69.622386514375265</v>
      </c>
      <c r="H279" s="67">
        <v>62.675086005203454</v>
      </c>
      <c r="I279" s="67">
        <v>66.046130958735077</v>
      </c>
      <c r="J279" s="67">
        <v>71.000335430810409</v>
      </c>
      <c r="K279" s="67">
        <v>66.457289470384978</v>
      </c>
      <c r="L279" s="67">
        <v>70.716557471844368</v>
      </c>
      <c r="M279" s="67">
        <v>81.947208006730733</v>
      </c>
      <c r="N279" s="67">
        <v>67.606120359664416</v>
      </c>
      <c r="O279" s="67">
        <v>74.348295486270814</v>
      </c>
      <c r="P279" s="130">
        <v>68.745152804459565</v>
      </c>
    </row>
    <row r="280" spans="1:16" ht="21" customHeight="1" x14ac:dyDescent="0.35">
      <c r="A280" s="62">
        <v>279</v>
      </c>
      <c r="B280" s="73" t="s">
        <v>833</v>
      </c>
      <c r="C280" s="69">
        <v>13.448329110189503</v>
      </c>
      <c r="D280" s="69">
        <v>12.12208557053823</v>
      </c>
      <c r="E280" s="69">
        <v>10.038274887974588</v>
      </c>
      <c r="F280" s="69">
        <v>12.131298548887953</v>
      </c>
      <c r="G280" s="69">
        <v>12.730100132797967</v>
      </c>
      <c r="H280" s="69">
        <v>23.126244089213095</v>
      </c>
      <c r="I280" s="69">
        <v>14.43678409949791</v>
      </c>
      <c r="J280" s="69">
        <v>18.236848221615915</v>
      </c>
      <c r="K280" s="69">
        <v>12.386202629657618</v>
      </c>
      <c r="L280" s="69">
        <v>12.792725122025711</v>
      </c>
      <c r="M280" s="69">
        <v>17.580542089753926</v>
      </c>
      <c r="N280" s="69">
        <v>20.497547426982216</v>
      </c>
      <c r="O280" s="69">
        <v>24.734577861257694</v>
      </c>
      <c r="P280" s="130">
        <v>15.267422562237057</v>
      </c>
    </row>
    <row r="281" spans="1:16" ht="12.65" customHeight="1" x14ac:dyDescent="0.35">
      <c r="A281" s="62">
        <v>280</v>
      </c>
      <c r="B281" s="71" t="s">
        <v>836</v>
      </c>
      <c r="C281" s="67">
        <v>11.457503973759653</v>
      </c>
      <c r="D281" s="67">
        <v>9.3670873528952523</v>
      </c>
      <c r="E281" s="67">
        <v>6.6510319798643955</v>
      </c>
      <c r="F281" s="67">
        <v>8.1516785001993561</v>
      </c>
      <c r="G281" s="67">
        <v>8.9581446185110902</v>
      </c>
      <c r="H281" s="67">
        <v>9.3498539332781458</v>
      </c>
      <c r="I281" s="67">
        <v>7.1629879412690558</v>
      </c>
      <c r="J281" s="67">
        <v>7.9493180502994534</v>
      </c>
      <c r="K281" s="67">
        <v>6.7907488022543987</v>
      </c>
      <c r="L281" s="67">
        <v>6.7214868162883521</v>
      </c>
      <c r="M281" s="67">
        <v>12.753532994711648</v>
      </c>
      <c r="N281" s="67">
        <v>6.5768348900651032</v>
      </c>
      <c r="O281" s="67">
        <v>21.786516919390252</v>
      </c>
      <c r="P281" s="130">
        <v>9.245133675360762</v>
      </c>
    </row>
    <row r="282" spans="1:16" ht="12.65" customHeight="1" x14ac:dyDescent="0.35">
      <c r="A282" s="62">
        <v>281</v>
      </c>
      <c r="B282" s="73" t="s">
        <v>839</v>
      </c>
      <c r="C282" s="69">
        <v>23.557698550683245</v>
      </c>
      <c r="D282" s="69">
        <v>14.731248336384123</v>
      </c>
      <c r="E282" s="69">
        <v>10.099205220669589</v>
      </c>
      <c r="F282" s="69">
        <v>12.49197389306101</v>
      </c>
      <c r="G282" s="69">
        <v>17.537971442975277</v>
      </c>
      <c r="H282" s="69">
        <v>20.872650268007288</v>
      </c>
      <c r="I282" s="69">
        <v>9.7411359940473137</v>
      </c>
      <c r="J282" s="69">
        <v>17.956997415767752</v>
      </c>
      <c r="K282" s="69">
        <v>9.8052668342881315</v>
      </c>
      <c r="L282" s="69">
        <v>9.4657878644688047</v>
      </c>
      <c r="M282" s="69">
        <v>22.178802526391678</v>
      </c>
      <c r="N282" s="69">
        <v>12.539338048148288</v>
      </c>
      <c r="O282" s="69">
        <v>28.022338114919627</v>
      </c>
      <c r="P282" s="130">
        <v>18.107882351231353</v>
      </c>
    </row>
    <row r="283" spans="1:16" ht="12.65" customHeight="1" x14ac:dyDescent="0.35">
      <c r="A283" s="62">
        <v>282</v>
      </c>
      <c r="B283" s="70" t="s">
        <v>842</v>
      </c>
      <c r="C283" s="67">
        <v>19.926811903133601</v>
      </c>
      <c r="D283" s="67">
        <v>11.597482527121151</v>
      </c>
      <c r="E283" s="67">
        <v>7.0846035990651606</v>
      </c>
      <c r="F283" s="67">
        <v>8.9705405715962812</v>
      </c>
      <c r="G283" s="67">
        <v>13.649426917885101</v>
      </c>
      <c r="H283" s="67">
        <v>17.488990065102691</v>
      </c>
      <c r="I283" s="67">
        <v>5.256432974774687</v>
      </c>
      <c r="J283" s="67">
        <v>11.362671425280375</v>
      </c>
      <c r="K283" s="67">
        <v>8.7323017886328334</v>
      </c>
      <c r="L283" s="67">
        <v>6.1595409013928224</v>
      </c>
      <c r="M283" s="67">
        <v>17.922823144154666</v>
      </c>
      <c r="N283" s="67">
        <v>11.01942845485345</v>
      </c>
      <c r="O283" s="67">
        <v>22.197186270985036</v>
      </c>
      <c r="P283" s="130">
        <v>14.430708833146783</v>
      </c>
    </row>
    <row r="284" spans="1:16" ht="12.65" customHeight="1" x14ac:dyDescent="0.35">
      <c r="A284" s="62">
        <v>283</v>
      </c>
      <c r="B284" s="68" t="s">
        <v>844</v>
      </c>
      <c r="C284" s="93">
        <v>7.1128140476504136</v>
      </c>
      <c r="D284" s="93">
        <v>3.742620511711451</v>
      </c>
      <c r="E284" s="93">
        <v>2.7757305147817894</v>
      </c>
      <c r="F284" s="93">
        <v>4.5447374334757846</v>
      </c>
      <c r="G284" s="93">
        <v>6.4656600232893213</v>
      </c>
      <c r="H284" s="93">
        <v>6.9479313144010364</v>
      </c>
      <c r="I284" s="93">
        <v>4.0207839487970878</v>
      </c>
      <c r="J284" s="93">
        <v>7.0832546705876425</v>
      </c>
      <c r="K284" s="93">
        <v>4.3283155991818134</v>
      </c>
      <c r="L284" s="93">
        <v>4.0016580734693177</v>
      </c>
      <c r="M284" s="93">
        <v>8.1690475374114921</v>
      </c>
      <c r="N284" s="93">
        <v>3.5988089668158683</v>
      </c>
      <c r="O284" s="93">
        <v>8.9313267844486433</v>
      </c>
      <c r="P284" s="130">
        <v>6.0874242376010219</v>
      </c>
    </row>
    <row r="285" spans="1:16" ht="12.65" customHeight="1" x14ac:dyDescent="0.35">
      <c r="A285" s="62">
        <v>284</v>
      </c>
      <c r="B285" s="72" t="s">
        <v>847</v>
      </c>
      <c r="C285" s="67">
        <v>25.453212677696158</v>
      </c>
      <c r="D285" s="67">
        <v>18.833728214314593</v>
      </c>
      <c r="E285" s="67">
        <v>13.181540012217868</v>
      </c>
      <c r="F285" s="67">
        <v>15.478490189312641</v>
      </c>
      <c r="G285" s="67">
        <v>26.905080732153586</v>
      </c>
      <c r="H285" s="67">
        <v>27.70675776636687</v>
      </c>
      <c r="I285" s="67">
        <v>13.485286644410795</v>
      </c>
      <c r="J285" s="67">
        <v>19.944691690756905</v>
      </c>
      <c r="K285" s="67">
        <v>16.255665783895854</v>
      </c>
      <c r="L285" s="67">
        <v>13.197600042384755</v>
      </c>
      <c r="M285" s="67">
        <v>25.418949859492358</v>
      </c>
      <c r="N285" s="67">
        <v>22.148893691596516</v>
      </c>
      <c r="O285" s="67">
        <v>13.490844718221847</v>
      </c>
      <c r="P285" s="130">
        <v>24.399483855398472</v>
      </c>
    </row>
    <row r="286" spans="1:16" ht="12.65" customHeight="1" x14ac:dyDescent="0.35">
      <c r="A286" s="62">
        <v>285</v>
      </c>
      <c r="B286" s="73" t="s">
        <v>850</v>
      </c>
      <c r="C286" s="69">
        <v>18.447252863197797</v>
      </c>
      <c r="D286" s="69">
        <v>19.513705836677442</v>
      </c>
      <c r="E286" s="69">
        <v>17.07656675048181</v>
      </c>
      <c r="F286" s="69">
        <v>17.589624057921949</v>
      </c>
      <c r="G286" s="69">
        <v>17.816003132540992</v>
      </c>
      <c r="H286" s="69">
        <v>11.450648221480234</v>
      </c>
      <c r="I286" s="69">
        <v>17.212567236714374</v>
      </c>
      <c r="J286" s="69">
        <v>15.47809468872372</v>
      </c>
      <c r="K286" s="69">
        <v>10.112621488827722</v>
      </c>
      <c r="L286" s="69">
        <v>13.524367632049824</v>
      </c>
      <c r="M286" s="69">
        <v>19.431713644903297</v>
      </c>
      <c r="N286" s="69">
        <v>10.526033909995638</v>
      </c>
      <c r="O286" s="69">
        <v>14.493317883861792</v>
      </c>
      <c r="P286" s="130">
        <v>16.412330552338965</v>
      </c>
    </row>
    <row r="287" spans="1:16" ht="12.65" customHeight="1" x14ac:dyDescent="0.35">
      <c r="A287" s="62">
        <v>286</v>
      </c>
      <c r="B287" s="70" t="s">
        <v>853</v>
      </c>
      <c r="C287" s="67">
        <v>4.3516902822261443</v>
      </c>
      <c r="D287" s="67">
        <v>4.8362815353572088</v>
      </c>
      <c r="E287" s="67">
        <v>3.3296408559657014</v>
      </c>
      <c r="F287" s="67">
        <v>2.9319070018852549</v>
      </c>
      <c r="G287" s="67">
        <v>4.2095117101637287</v>
      </c>
      <c r="H287" s="67">
        <v>3.6632552051719993</v>
      </c>
      <c r="I287" s="67">
        <v>5.0395696716872065</v>
      </c>
      <c r="J287" s="67">
        <v>5.3116964517145648</v>
      </c>
      <c r="K287" s="67">
        <v>3.5635034257254978</v>
      </c>
      <c r="L287" s="67">
        <v>4.2035834451317635</v>
      </c>
      <c r="M287" s="67">
        <v>6.1678692404985611</v>
      </c>
      <c r="N287" s="67">
        <v>3.3256087509457521</v>
      </c>
      <c r="O287" s="67">
        <v>2.9843366223310563</v>
      </c>
      <c r="P287" s="130">
        <v>4.1450656376375594</v>
      </c>
    </row>
    <row r="288" spans="1:16" ht="12.65" customHeight="1" x14ac:dyDescent="0.35">
      <c r="A288" s="62">
        <v>287</v>
      </c>
      <c r="B288" s="68" t="s">
        <v>856</v>
      </c>
      <c r="C288" s="69">
        <v>13.871925066876333</v>
      </c>
      <c r="D288" s="69">
        <v>13.51116348061332</v>
      </c>
      <c r="E288" s="69">
        <v>12.023046859292808</v>
      </c>
      <c r="F288" s="69">
        <v>13.483594767043904</v>
      </c>
      <c r="G288" s="69">
        <v>12.66267491055619</v>
      </c>
      <c r="H288" s="69">
        <v>7.4404247383884696</v>
      </c>
      <c r="I288" s="69">
        <v>11.075052104965541</v>
      </c>
      <c r="J288" s="69">
        <v>9.5590972401521839</v>
      </c>
      <c r="K288" s="69">
        <v>6.4944575373291125</v>
      </c>
      <c r="L288" s="69">
        <v>8.5001808817717581</v>
      </c>
      <c r="M288" s="69">
        <v>14.941040888865059</v>
      </c>
      <c r="N288" s="69">
        <v>7.2786954938200532</v>
      </c>
      <c r="O288" s="69">
        <v>8.1484729747769524</v>
      </c>
      <c r="P288" s="130">
        <v>11.509776632766409</v>
      </c>
    </row>
    <row r="289" spans="1:16" ht="12.65" customHeight="1" x14ac:dyDescent="0.35">
      <c r="A289" s="62">
        <v>288</v>
      </c>
      <c r="B289" s="70" t="s">
        <v>859</v>
      </c>
      <c r="C289" s="67">
        <v>5.7859035519407005</v>
      </c>
      <c r="D289" s="67">
        <v>5.7779728266356782</v>
      </c>
      <c r="E289" s="67">
        <v>3.6861668554115954</v>
      </c>
      <c r="F289" s="67">
        <v>3.2699139962718573</v>
      </c>
      <c r="G289" s="67">
        <v>4.7848988166929756</v>
      </c>
      <c r="H289" s="67">
        <v>1.9576615511300199</v>
      </c>
      <c r="I289" s="67">
        <v>2.6992032128931926</v>
      </c>
      <c r="J289" s="67">
        <v>5.0829760306154981</v>
      </c>
      <c r="K289" s="67">
        <v>3.4630362209032866</v>
      </c>
      <c r="L289" s="67">
        <v>3.8746855182147684</v>
      </c>
      <c r="M289" s="67">
        <v>5.1776613244933278</v>
      </c>
      <c r="N289" s="67">
        <v>3.0013806766979756</v>
      </c>
      <c r="O289" s="67">
        <v>1.5765520393498524</v>
      </c>
      <c r="P289" s="130">
        <v>4.2256521816791235</v>
      </c>
    </row>
    <row r="290" spans="1:16" ht="12.65" customHeight="1" x14ac:dyDescent="0.35">
      <c r="A290" s="62">
        <v>289</v>
      </c>
      <c r="B290" s="73" t="s">
        <v>862</v>
      </c>
      <c r="C290" s="69">
        <v>7.629543668211265</v>
      </c>
      <c r="D290" s="69">
        <v>6.5957510571293732</v>
      </c>
      <c r="E290" s="69">
        <v>5.0539936583479896</v>
      </c>
      <c r="F290" s="69">
        <v>9.0042384517714797</v>
      </c>
      <c r="G290" s="69">
        <v>7.1007378654191875</v>
      </c>
      <c r="H290" s="69">
        <v>2.5643421079616284</v>
      </c>
      <c r="I290" s="69">
        <v>6.4324519386317682</v>
      </c>
      <c r="J290" s="69">
        <v>6.6626304143673778</v>
      </c>
      <c r="K290" s="69">
        <v>7.6768345900529127</v>
      </c>
      <c r="L290" s="69">
        <v>6.4824117723975423</v>
      </c>
      <c r="M290" s="69">
        <v>6.7993394173446848</v>
      </c>
      <c r="N290" s="69">
        <v>3.5834019755510997</v>
      </c>
      <c r="O290" s="69">
        <v>6.3936950625330171</v>
      </c>
      <c r="P290" s="130">
        <v>6.0267644603588719</v>
      </c>
    </row>
    <row r="291" spans="1:16" ht="12.65" customHeight="1" x14ac:dyDescent="0.35">
      <c r="A291" s="62">
        <v>290</v>
      </c>
      <c r="B291" s="72" t="s">
        <v>1084</v>
      </c>
      <c r="C291" s="86">
        <v>17.899999999999999</v>
      </c>
      <c r="D291" s="86">
        <v>17.5</v>
      </c>
      <c r="E291" s="86">
        <v>25.9</v>
      </c>
      <c r="F291" s="86">
        <v>20.2</v>
      </c>
      <c r="G291" s="86">
        <v>21.8</v>
      </c>
      <c r="H291" s="86">
        <v>18.600000000000001</v>
      </c>
      <c r="I291" s="86">
        <v>22.4</v>
      </c>
      <c r="J291" s="86">
        <v>18.8</v>
      </c>
      <c r="K291" s="86">
        <v>30.6</v>
      </c>
      <c r="L291" s="86">
        <v>21.8</v>
      </c>
      <c r="M291" s="86">
        <v>19.399999999999999</v>
      </c>
      <c r="N291" s="86">
        <v>25.9</v>
      </c>
      <c r="O291" s="86">
        <v>33.9</v>
      </c>
      <c r="P291" s="130">
        <v>20.100000000000001</v>
      </c>
    </row>
    <row r="292" spans="1:16" ht="12.65" customHeight="1" x14ac:dyDescent="0.35">
      <c r="A292" s="62">
        <v>291</v>
      </c>
      <c r="B292" s="73" t="s">
        <v>1085</v>
      </c>
      <c r="C292" s="69">
        <v>3.2</v>
      </c>
      <c r="D292" s="69">
        <v>2.4</v>
      </c>
      <c r="E292" s="69">
        <v>2.7</v>
      </c>
      <c r="F292" s="69">
        <v>3.8</v>
      </c>
      <c r="G292" s="69">
        <v>3.9</v>
      </c>
      <c r="H292" s="69">
        <v>3.9</v>
      </c>
      <c r="I292" s="69">
        <v>6.1</v>
      </c>
      <c r="J292" s="69">
        <v>4.5999999999999996</v>
      </c>
      <c r="K292" s="69">
        <v>5.7</v>
      </c>
      <c r="L292" s="69">
        <v>1.6</v>
      </c>
      <c r="M292" s="69">
        <v>4</v>
      </c>
      <c r="N292" s="69">
        <v>3.4</v>
      </c>
      <c r="O292" s="69">
        <v>7.6</v>
      </c>
      <c r="P292" s="130">
        <v>3.6</v>
      </c>
    </row>
    <row r="293" spans="1:16" ht="12.65" customHeight="1" x14ac:dyDescent="0.35">
      <c r="A293" s="62">
        <v>292</v>
      </c>
      <c r="B293" s="72" t="s">
        <v>1086</v>
      </c>
      <c r="C293" s="86">
        <v>9.6</v>
      </c>
      <c r="D293" s="86">
        <v>9</v>
      </c>
      <c r="E293" s="86">
        <v>9.3000000000000007</v>
      </c>
      <c r="F293" s="86">
        <v>8.8000000000000007</v>
      </c>
      <c r="G293" s="86">
        <v>9.3000000000000007</v>
      </c>
      <c r="H293" s="86">
        <v>11.1</v>
      </c>
      <c r="I293" s="86">
        <v>14.4</v>
      </c>
      <c r="J293" s="86">
        <v>8.1</v>
      </c>
      <c r="K293" s="86">
        <v>8.9</v>
      </c>
      <c r="L293" s="86">
        <v>13.9</v>
      </c>
      <c r="M293" s="86">
        <v>6.3</v>
      </c>
      <c r="N293" s="86">
        <v>8.9</v>
      </c>
      <c r="O293" s="86">
        <v>15</v>
      </c>
      <c r="P293" s="130">
        <v>9.9</v>
      </c>
    </row>
    <row r="294" spans="1:16" ht="12.65" customHeight="1" x14ac:dyDescent="0.35">
      <c r="A294" s="62">
        <v>293</v>
      </c>
      <c r="B294" s="73" t="s">
        <v>1087</v>
      </c>
      <c r="C294" s="69">
        <v>5.2</v>
      </c>
      <c r="D294" s="69">
        <v>6.4</v>
      </c>
      <c r="E294" s="69">
        <v>3.9</v>
      </c>
      <c r="F294" s="69">
        <v>6</v>
      </c>
      <c r="G294" s="69">
        <v>7.8</v>
      </c>
      <c r="H294" s="69">
        <v>3.8</v>
      </c>
      <c r="I294" s="69">
        <v>5</v>
      </c>
      <c r="J294" s="69">
        <v>7</v>
      </c>
      <c r="K294" s="69">
        <v>11.8</v>
      </c>
      <c r="L294" s="69">
        <v>7</v>
      </c>
      <c r="M294" s="69">
        <v>12.8</v>
      </c>
      <c r="N294" s="69">
        <v>4.0999999999999996</v>
      </c>
      <c r="O294" s="69">
        <v>6.6</v>
      </c>
      <c r="P294" s="130">
        <v>6.1</v>
      </c>
    </row>
    <row r="295" spans="1:16" ht="19.5" customHeight="1" x14ac:dyDescent="0.35">
      <c r="A295" s="62">
        <v>294</v>
      </c>
      <c r="B295" s="72" t="s">
        <v>1088</v>
      </c>
      <c r="C295" s="86">
        <v>41</v>
      </c>
      <c r="D295" s="86">
        <v>43.3</v>
      </c>
      <c r="E295" s="86">
        <v>32.9</v>
      </c>
      <c r="F295" s="86">
        <v>36.1</v>
      </c>
      <c r="G295" s="86">
        <v>36.299999999999997</v>
      </c>
      <c r="H295" s="86">
        <v>34.4</v>
      </c>
      <c r="I295" s="86">
        <v>40.799999999999997</v>
      </c>
      <c r="J295" s="86">
        <v>37.4</v>
      </c>
      <c r="K295" s="86">
        <v>46.4</v>
      </c>
      <c r="L295" s="86">
        <v>50.9</v>
      </c>
      <c r="M295" s="86">
        <v>34.700000000000003</v>
      </c>
      <c r="N295" s="86">
        <v>44.9</v>
      </c>
      <c r="O295" s="86">
        <v>39.700000000000003</v>
      </c>
      <c r="P295" s="130">
        <v>37.5</v>
      </c>
    </row>
    <row r="296" spans="1:16" ht="12.65" customHeight="1" x14ac:dyDescent="0.35">
      <c r="A296" s="62">
        <v>295</v>
      </c>
      <c r="B296" s="73" t="s">
        <v>1089</v>
      </c>
      <c r="C296" s="69">
        <v>59.4</v>
      </c>
      <c r="D296" s="69">
        <v>54.5</v>
      </c>
      <c r="E296" s="69">
        <v>58.1</v>
      </c>
      <c r="F296" s="69">
        <v>56.6</v>
      </c>
      <c r="G296" s="69">
        <v>53.6</v>
      </c>
      <c r="H296" s="69">
        <v>48.9</v>
      </c>
      <c r="I296" s="69">
        <v>64.099999999999994</v>
      </c>
      <c r="J296" s="69">
        <v>49.1</v>
      </c>
      <c r="K296" s="69">
        <v>60.9</v>
      </c>
      <c r="L296" s="69">
        <v>58.7</v>
      </c>
      <c r="M296" s="69">
        <v>57.9</v>
      </c>
      <c r="N296" s="69">
        <v>59.8</v>
      </c>
      <c r="O296" s="69">
        <v>69.099999999999994</v>
      </c>
      <c r="P296" s="130">
        <v>53.9</v>
      </c>
    </row>
    <row r="297" spans="1:16" ht="19.5" customHeight="1" x14ac:dyDescent="0.35">
      <c r="A297" s="62">
        <v>296</v>
      </c>
      <c r="B297" s="72" t="s">
        <v>1090</v>
      </c>
      <c r="C297" s="86">
        <v>68.8</v>
      </c>
      <c r="D297" s="86">
        <v>66.3</v>
      </c>
      <c r="E297" s="86">
        <v>60.8</v>
      </c>
      <c r="F297" s="86">
        <v>66.599999999999994</v>
      </c>
      <c r="G297" s="86">
        <v>64</v>
      </c>
      <c r="H297" s="86">
        <v>59.5</v>
      </c>
      <c r="I297" s="86">
        <v>64.5</v>
      </c>
      <c r="J297" s="86">
        <v>65.5</v>
      </c>
      <c r="K297" s="86">
        <v>62.1</v>
      </c>
      <c r="L297" s="86">
        <v>64.599999999999994</v>
      </c>
      <c r="M297" s="86">
        <v>67.099999999999994</v>
      </c>
      <c r="N297" s="86">
        <v>71.400000000000006</v>
      </c>
      <c r="O297" s="86">
        <v>68.3</v>
      </c>
      <c r="P297" s="130">
        <v>63.9</v>
      </c>
    </row>
    <row r="298" spans="1:16" ht="12.65" customHeight="1" x14ac:dyDescent="0.35">
      <c r="A298" s="62">
        <v>297</v>
      </c>
      <c r="B298" s="73" t="s">
        <v>1091</v>
      </c>
      <c r="C298" s="69">
        <v>52.6</v>
      </c>
      <c r="D298" s="69">
        <v>54.6</v>
      </c>
      <c r="E298" s="69">
        <v>52</v>
      </c>
      <c r="F298" s="69">
        <v>61.1</v>
      </c>
      <c r="G298" s="69">
        <v>54.3</v>
      </c>
      <c r="H298" s="69">
        <v>53.7</v>
      </c>
      <c r="I298" s="69">
        <v>50.7</v>
      </c>
      <c r="J298" s="69">
        <v>60.7</v>
      </c>
      <c r="K298" s="69">
        <v>64.2</v>
      </c>
      <c r="L298" s="69">
        <v>54.6</v>
      </c>
      <c r="M298" s="69">
        <v>51.1</v>
      </c>
      <c r="N298" s="69">
        <v>52.5</v>
      </c>
      <c r="O298" s="69">
        <v>61.9</v>
      </c>
      <c r="P298" s="130">
        <v>54.3</v>
      </c>
    </row>
    <row r="299" spans="1:16" ht="12.65" customHeight="1" x14ac:dyDescent="0.35">
      <c r="A299" s="62">
        <v>298</v>
      </c>
      <c r="B299" s="72" t="s">
        <v>1092</v>
      </c>
      <c r="C299" s="86">
        <v>33.6</v>
      </c>
      <c r="D299" s="86">
        <v>37.9</v>
      </c>
      <c r="E299" s="86">
        <v>33.1</v>
      </c>
      <c r="F299" s="86">
        <v>30.4</v>
      </c>
      <c r="G299" s="86">
        <v>28.5</v>
      </c>
      <c r="H299" s="86">
        <v>18.899999999999999</v>
      </c>
      <c r="I299" s="86">
        <v>30.3</v>
      </c>
      <c r="J299" s="86">
        <v>33.4</v>
      </c>
      <c r="K299" s="86">
        <v>28.4</v>
      </c>
      <c r="L299" s="86">
        <v>34.4</v>
      </c>
      <c r="M299" s="86">
        <v>40.5</v>
      </c>
      <c r="N299" s="86">
        <v>44.1</v>
      </c>
      <c r="O299" s="86">
        <v>37.1</v>
      </c>
      <c r="P299" s="130">
        <v>28.5</v>
      </c>
    </row>
    <row r="300" spans="1:16" ht="12.65" customHeight="1" x14ac:dyDescent="0.35">
      <c r="A300" s="62">
        <v>299</v>
      </c>
      <c r="B300" s="73" t="s">
        <v>1093</v>
      </c>
      <c r="C300" s="69">
        <v>31.8</v>
      </c>
      <c r="D300" s="69">
        <v>31.6</v>
      </c>
      <c r="E300" s="69">
        <v>26.4</v>
      </c>
      <c r="F300" s="69">
        <v>27.4</v>
      </c>
      <c r="G300" s="69">
        <v>29.4</v>
      </c>
      <c r="H300" s="69">
        <v>22.1</v>
      </c>
      <c r="I300" s="69">
        <v>17.100000000000001</v>
      </c>
      <c r="J300" s="69">
        <v>23.1</v>
      </c>
      <c r="K300" s="69">
        <v>17.7</v>
      </c>
      <c r="L300" s="69">
        <v>18.600000000000001</v>
      </c>
      <c r="M300" s="69">
        <v>24.8</v>
      </c>
      <c r="N300" s="69">
        <v>25.8</v>
      </c>
      <c r="O300" s="69">
        <v>13.3</v>
      </c>
      <c r="P300" s="130">
        <v>27.4</v>
      </c>
    </row>
    <row r="301" spans="1:16" ht="12.65" customHeight="1" x14ac:dyDescent="0.35">
      <c r="A301" s="62">
        <v>300</v>
      </c>
      <c r="B301" s="72" t="s">
        <v>1094</v>
      </c>
      <c r="C301" s="86">
        <v>23.9</v>
      </c>
      <c r="D301" s="86">
        <v>14.7</v>
      </c>
      <c r="E301" s="86">
        <v>9.1999999999999993</v>
      </c>
      <c r="F301" s="86">
        <v>7.9</v>
      </c>
      <c r="G301" s="86">
        <v>16.2</v>
      </c>
      <c r="H301" s="86">
        <v>5.5</v>
      </c>
      <c r="I301" s="86">
        <v>8</v>
      </c>
      <c r="J301" s="86">
        <v>12.5</v>
      </c>
      <c r="K301" s="86">
        <v>7.7</v>
      </c>
      <c r="L301" s="86">
        <v>3.7</v>
      </c>
      <c r="M301" s="86">
        <v>8.9</v>
      </c>
      <c r="N301" s="86">
        <v>10.6</v>
      </c>
      <c r="O301" s="86">
        <v>6.3</v>
      </c>
      <c r="P301" s="130">
        <v>13.5</v>
      </c>
    </row>
    <row r="302" spans="1:16" ht="12.65" customHeight="1" x14ac:dyDescent="0.35">
      <c r="A302" s="62">
        <v>301</v>
      </c>
      <c r="B302" s="73" t="s">
        <v>1095</v>
      </c>
      <c r="C302" s="69">
        <v>24.7</v>
      </c>
      <c r="D302" s="69">
        <v>20.6</v>
      </c>
      <c r="E302" s="69">
        <v>16.8</v>
      </c>
      <c r="F302" s="69">
        <v>26.5</v>
      </c>
      <c r="G302" s="69">
        <v>15</v>
      </c>
      <c r="H302" s="69">
        <v>11.9</v>
      </c>
      <c r="I302" s="69">
        <v>13.6</v>
      </c>
      <c r="J302" s="69">
        <v>17</v>
      </c>
      <c r="K302" s="69">
        <v>12.8</v>
      </c>
      <c r="L302" s="69">
        <v>16.600000000000001</v>
      </c>
      <c r="M302" s="69">
        <v>22.6</v>
      </c>
      <c r="N302" s="69">
        <v>17</v>
      </c>
      <c r="O302" s="69">
        <v>19.600000000000001</v>
      </c>
      <c r="P302" s="130">
        <v>16.7</v>
      </c>
    </row>
    <row r="303" spans="1:16" ht="12.65" customHeight="1" x14ac:dyDescent="0.35">
      <c r="A303" s="62">
        <v>302</v>
      </c>
      <c r="B303" s="72" t="s">
        <v>1096</v>
      </c>
      <c r="C303" s="86">
        <v>56.6</v>
      </c>
      <c r="D303" s="86">
        <v>45.5</v>
      </c>
      <c r="E303" s="86">
        <v>50.1</v>
      </c>
      <c r="F303" s="86">
        <v>54.4</v>
      </c>
      <c r="G303" s="86">
        <v>53.5</v>
      </c>
      <c r="H303" s="86">
        <v>57.1</v>
      </c>
      <c r="I303" s="86">
        <v>52</v>
      </c>
      <c r="J303" s="86">
        <v>48.4</v>
      </c>
      <c r="K303" s="86">
        <v>53.8</v>
      </c>
      <c r="L303" s="86">
        <v>49.8</v>
      </c>
      <c r="M303" s="86">
        <v>65.7</v>
      </c>
      <c r="N303" s="86">
        <v>63.5</v>
      </c>
      <c r="O303" s="86">
        <v>82.5</v>
      </c>
      <c r="P303" s="130">
        <v>53.6</v>
      </c>
    </row>
    <row r="304" spans="1:16" ht="12.65" customHeight="1" x14ac:dyDescent="0.35">
      <c r="A304" s="62">
        <v>303</v>
      </c>
      <c r="B304" s="269" t="s">
        <v>886</v>
      </c>
      <c r="C304" s="270"/>
      <c r="D304" s="270"/>
      <c r="E304" s="270"/>
      <c r="F304" s="270"/>
      <c r="G304" s="270"/>
      <c r="H304" s="270"/>
      <c r="I304" s="270"/>
      <c r="J304" s="270"/>
      <c r="K304" s="270"/>
      <c r="L304" s="270"/>
      <c r="M304" s="270"/>
      <c r="N304" s="270"/>
      <c r="O304" s="270"/>
      <c r="P304" s="271"/>
    </row>
    <row r="305" spans="1:16" ht="12.65" customHeight="1" x14ac:dyDescent="0.35">
      <c r="A305" s="62">
        <v>304</v>
      </c>
      <c r="B305" s="73" t="s">
        <v>1097</v>
      </c>
      <c r="C305" s="69">
        <v>25.5</v>
      </c>
      <c r="D305" s="69">
        <v>24.9</v>
      </c>
      <c r="E305" s="69">
        <v>28.1</v>
      </c>
      <c r="F305" s="69">
        <v>24.6</v>
      </c>
      <c r="G305" s="69">
        <v>22.2</v>
      </c>
      <c r="H305" s="69">
        <v>20.9</v>
      </c>
      <c r="I305" s="69">
        <v>23.6</v>
      </c>
      <c r="J305" s="69">
        <v>27.2</v>
      </c>
      <c r="K305" s="69">
        <v>32.700000000000003</v>
      </c>
      <c r="L305" s="69">
        <v>19</v>
      </c>
      <c r="M305" s="69">
        <v>7</v>
      </c>
      <c r="N305" s="69">
        <v>27.5</v>
      </c>
      <c r="O305" s="69">
        <v>52.1</v>
      </c>
      <c r="P305" s="130">
        <v>23.1</v>
      </c>
    </row>
    <row r="306" spans="1:16" ht="12.65" customHeight="1" x14ac:dyDescent="0.35">
      <c r="A306" s="62">
        <v>305</v>
      </c>
      <c r="B306" s="66" t="s">
        <v>1098</v>
      </c>
      <c r="C306" s="86">
        <v>10.1</v>
      </c>
      <c r="D306" s="86">
        <v>9.1999999999999993</v>
      </c>
      <c r="E306" s="86">
        <v>12.4</v>
      </c>
      <c r="F306" s="86">
        <v>12</v>
      </c>
      <c r="G306" s="86">
        <v>9.9</v>
      </c>
      <c r="H306" s="86">
        <v>13.6</v>
      </c>
      <c r="I306" s="86">
        <v>9.4</v>
      </c>
      <c r="J306" s="86">
        <v>7.7</v>
      </c>
      <c r="K306" s="86">
        <v>18.399999999999999</v>
      </c>
      <c r="L306" s="86">
        <v>4.5999999999999996</v>
      </c>
      <c r="M306" s="86">
        <v>1.9</v>
      </c>
      <c r="N306" s="86">
        <v>6.3</v>
      </c>
      <c r="O306" s="86">
        <v>14.3</v>
      </c>
      <c r="P306" s="130">
        <v>10.9</v>
      </c>
    </row>
    <row r="307" spans="1:16" ht="12.65" customHeight="1" x14ac:dyDescent="0.35">
      <c r="A307" s="62">
        <v>306</v>
      </c>
      <c r="B307" s="68" t="s">
        <v>1099</v>
      </c>
      <c r="C307" s="69">
        <v>22</v>
      </c>
      <c r="D307" s="69">
        <v>20.9</v>
      </c>
      <c r="E307" s="69">
        <v>18</v>
      </c>
      <c r="F307" s="69">
        <v>16.7</v>
      </c>
      <c r="G307" s="69">
        <v>19.2</v>
      </c>
      <c r="H307" s="69">
        <v>14.4</v>
      </c>
      <c r="I307" s="69">
        <v>15.7</v>
      </c>
      <c r="J307" s="69">
        <v>22.3</v>
      </c>
      <c r="K307" s="69">
        <v>24.1</v>
      </c>
      <c r="L307" s="69">
        <v>19</v>
      </c>
      <c r="M307" s="69">
        <v>7</v>
      </c>
      <c r="N307" s="69">
        <v>25.8</v>
      </c>
      <c r="O307" s="69">
        <v>52.1</v>
      </c>
      <c r="P307" s="130">
        <v>18.5</v>
      </c>
    </row>
    <row r="308" spans="1:16" ht="12.65" customHeight="1" x14ac:dyDescent="0.35">
      <c r="A308" s="62">
        <v>307</v>
      </c>
      <c r="B308" s="72" t="s">
        <v>1100</v>
      </c>
      <c r="C308" s="86">
        <v>25.3</v>
      </c>
      <c r="D308" s="86">
        <v>22.4</v>
      </c>
      <c r="E308" s="86">
        <v>27.9</v>
      </c>
      <c r="F308" s="86">
        <v>28.3</v>
      </c>
      <c r="G308" s="86">
        <v>18.8</v>
      </c>
      <c r="H308" s="86">
        <v>18.899999999999999</v>
      </c>
      <c r="I308" s="86">
        <v>15.7</v>
      </c>
      <c r="J308" s="86">
        <v>18.399999999999999</v>
      </c>
      <c r="K308" s="86">
        <v>25.4</v>
      </c>
      <c r="L308" s="86">
        <v>13.3</v>
      </c>
      <c r="M308" s="86">
        <v>29.8</v>
      </c>
      <c r="N308" s="86">
        <v>24.6</v>
      </c>
      <c r="O308" s="86">
        <v>18.7</v>
      </c>
      <c r="P308" s="130">
        <v>20.5</v>
      </c>
    </row>
    <row r="309" spans="1:16" ht="12.65" customHeight="1" x14ac:dyDescent="0.35">
      <c r="A309" s="62">
        <v>308</v>
      </c>
      <c r="B309" s="73" t="s">
        <v>1101</v>
      </c>
      <c r="C309" s="69">
        <v>22</v>
      </c>
      <c r="D309" s="69">
        <v>15.8</v>
      </c>
      <c r="E309" s="69">
        <v>31.6</v>
      </c>
      <c r="F309" s="69">
        <v>24</v>
      </c>
      <c r="G309" s="69">
        <v>16.899999999999999</v>
      </c>
      <c r="H309" s="69">
        <v>34.1</v>
      </c>
      <c r="I309" s="69">
        <v>22.2</v>
      </c>
      <c r="J309" s="69">
        <v>21.3</v>
      </c>
      <c r="K309" s="69">
        <v>33.299999999999997</v>
      </c>
      <c r="L309" s="69">
        <v>17.600000000000001</v>
      </c>
      <c r="M309" s="69">
        <v>20.5</v>
      </c>
      <c r="N309" s="69">
        <v>31.1</v>
      </c>
      <c r="O309" s="69">
        <v>30.6</v>
      </c>
      <c r="P309" s="130">
        <v>22.9</v>
      </c>
    </row>
    <row r="310" spans="1:16" ht="12.65" customHeight="1" x14ac:dyDescent="0.35">
      <c r="A310" s="62">
        <v>309</v>
      </c>
      <c r="B310" s="269" t="s">
        <v>1102</v>
      </c>
      <c r="C310" s="270"/>
      <c r="D310" s="270"/>
      <c r="E310" s="270"/>
      <c r="F310" s="270"/>
      <c r="G310" s="270"/>
      <c r="H310" s="270"/>
      <c r="I310" s="270"/>
      <c r="J310" s="270"/>
      <c r="K310" s="270"/>
      <c r="L310" s="270"/>
      <c r="M310" s="270"/>
      <c r="N310" s="270"/>
      <c r="O310" s="270"/>
      <c r="P310" s="271"/>
    </row>
    <row r="311" spans="1:16" ht="12.65" customHeight="1" x14ac:dyDescent="0.35">
      <c r="A311" s="62">
        <v>310</v>
      </c>
      <c r="B311" s="73" t="s">
        <v>895</v>
      </c>
      <c r="C311" s="69">
        <v>21.58441629480733</v>
      </c>
      <c r="D311" s="69">
        <v>17.511004615395255</v>
      </c>
      <c r="E311" s="69">
        <v>20.58616256732947</v>
      </c>
      <c r="F311" s="69">
        <v>23.124487195046335</v>
      </c>
      <c r="G311" s="69">
        <v>24.535204997876541</v>
      </c>
      <c r="H311" s="69">
        <v>32.094687822812752</v>
      </c>
      <c r="I311" s="69">
        <v>22.123707687062868</v>
      </c>
      <c r="J311" s="69">
        <v>13.815595854087245</v>
      </c>
      <c r="K311" s="69">
        <v>25.620056382269681</v>
      </c>
      <c r="L311" s="69">
        <v>10.674236377738241</v>
      </c>
      <c r="M311" s="69">
        <v>12.863333577699487</v>
      </c>
      <c r="N311" s="69">
        <v>23.045185369187806</v>
      </c>
      <c r="O311" s="69">
        <v>17.143064484651848</v>
      </c>
      <c r="P311" s="130">
        <v>24.366628565758312</v>
      </c>
    </row>
    <row r="312" spans="1:16" ht="12.65" customHeight="1" x14ac:dyDescent="0.35">
      <c r="A312" s="62">
        <v>311</v>
      </c>
      <c r="B312" s="72" t="s">
        <v>1103</v>
      </c>
      <c r="C312" s="86">
        <v>20.092000181355001</v>
      </c>
      <c r="D312" s="86">
        <v>17.870230488519681</v>
      </c>
      <c r="E312" s="86">
        <v>20.297318580419148</v>
      </c>
      <c r="F312" s="86">
        <v>15.373959254213792</v>
      </c>
      <c r="G312" s="86">
        <v>16.43997876401799</v>
      </c>
      <c r="H312" s="86">
        <v>18.862914397353752</v>
      </c>
      <c r="I312" s="86">
        <v>18.795137951930659</v>
      </c>
      <c r="J312" s="86">
        <v>24.326088479393416</v>
      </c>
      <c r="K312" s="86">
        <v>17.258874260237612</v>
      </c>
      <c r="L312" s="86">
        <v>15.666922485104608</v>
      </c>
      <c r="M312" s="86">
        <v>17.150053741833403</v>
      </c>
      <c r="N312" s="86">
        <v>9.5504565357417022</v>
      </c>
      <c r="O312" s="86">
        <v>2.090251095227035</v>
      </c>
      <c r="P312" s="130">
        <v>17.980429856293963</v>
      </c>
    </row>
    <row r="313" spans="1:16" ht="18.75" customHeight="1" x14ac:dyDescent="0.35">
      <c r="A313" s="62">
        <v>312</v>
      </c>
      <c r="B313" s="68" t="s">
        <v>899</v>
      </c>
      <c r="C313" s="69">
        <v>13.153704735849198</v>
      </c>
      <c r="D313" s="69">
        <v>11.808035233546054</v>
      </c>
      <c r="E313" s="69">
        <v>12.450942111369772</v>
      </c>
      <c r="F313" s="69">
        <v>7.448692615113667</v>
      </c>
      <c r="G313" s="69">
        <v>11.277922205095752</v>
      </c>
      <c r="H313" s="69">
        <v>14.921623077980421</v>
      </c>
      <c r="I313" s="69">
        <v>11.122695726932493</v>
      </c>
      <c r="J313" s="69">
        <v>14.347072328192551</v>
      </c>
      <c r="K313" s="69">
        <v>12.253013384215194</v>
      </c>
      <c r="L313" s="69">
        <v>12.273861064696831</v>
      </c>
      <c r="M313" s="69">
        <v>9.859321220702471</v>
      </c>
      <c r="N313" s="69">
        <v>6.3958514102644664</v>
      </c>
      <c r="O313" s="69">
        <v>0.22335045250092156</v>
      </c>
      <c r="P313" s="130">
        <v>12.420241589474964</v>
      </c>
    </row>
    <row r="314" spans="1:16" ht="12.65" customHeight="1" x14ac:dyDescent="0.35">
      <c r="A314" s="62">
        <v>313</v>
      </c>
      <c r="B314" s="66" t="s">
        <v>901</v>
      </c>
      <c r="C314" s="94">
        <v>12.13028005871991</v>
      </c>
      <c r="D314" s="94">
        <v>9.0521773086750592</v>
      </c>
      <c r="E314" s="94">
        <v>11.484034305211486</v>
      </c>
      <c r="F314" s="94">
        <v>10.43014157229681</v>
      </c>
      <c r="G314" s="94">
        <v>8.6845291652066265</v>
      </c>
      <c r="H314" s="94">
        <v>9.0453491630842411</v>
      </c>
      <c r="I314" s="94">
        <v>11.932096632537176</v>
      </c>
      <c r="J314" s="94">
        <v>16.602493007578754</v>
      </c>
      <c r="K314" s="94">
        <v>11.157315321347848</v>
      </c>
      <c r="L314" s="94">
        <v>9.7173279073525123</v>
      </c>
      <c r="M314" s="94">
        <v>11.403693839600408</v>
      </c>
      <c r="N314" s="94">
        <v>7.5321199510027119</v>
      </c>
      <c r="O314" s="94">
        <v>0</v>
      </c>
      <c r="P314" s="130">
        <v>9.7265177180123565</v>
      </c>
    </row>
    <row r="315" spans="1:16" ht="12.65" customHeight="1" x14ac:dyDescent="0.35">
      <c r="A315" s="62">
        <v>314</v>
      </c>
      <c r="B315" s="68" t="s">
        <v>903</v>
      </c>
      <c r="C315" s="69">
        <v>6.7594167459056855</v>
      </c>
      <c r="D315" s="69">
        <v>8.6712033388356211</v>
      </c>
      <c r="E315" s="69">
        <v>13.076542501135593</v>
      </c>
      <c r="F315" s="69">
        <v>7.6683926327840659</v>
      </c>
      <c r="G315" s="69">
        <v>6.938790850079374</v>
      </c>
      <c r="H315" s="69">
        <v>7.3049532191402724</v>
      </c>
      <c r="I315" s="69">
        <v>9.0831352196176365</v>
      </c>
      <c r="J315" s="69">
        <v>12.435737317641536</v>
      </c>
      <c r="K315" s="69">
        <v>11.378433222600922</v>
      </c>
      <c r="L315" s="69">
        <v>7.0647069117346319</v>
      </c>
      <c r="M315" s="69">
        <v>6.4419713462314787</v>
      </c>
      <c r="N315" s="69">
        <v>2.5734869192043588</v>
      </c>
      <c r="O315" s="69">
        <v>1.8602490319906284</v>
      </c>
      <c r="P315" s="130">
        <v>7.6181147178652182</v>
      </c>
    </row>
    <row r="316" spans="1:16" ht="24" customHeight="1" x14ac:dyDescent="0.35">
      <c r="A316" s="62">
        <v>315</v>
      </c>
      <c r="B316" s="66" t="s">
        <v>905</v>
      </c>
      <c r="C316" s="86">
        <v>2.7133493247398848</v>
      </c>
      <c r="D316" s="86">
        <v>3.0096314351477251</v>
      </c>
      <c r="E316" s="86">
        <v>4.1531038765549146</v>
      </c>
      <c r="F316" s="86">
        <v>1.7565991685826536</v>
      </c>
      <c r="G316" s="86">
        <v>3.9985900807248926</v>
      </c>
      <c r="H316" s="86">
        <v>4.7503548377677367</v>
      </c>
      <c r="I316" s="86">
        <v>4.1637512340976928</v>
      </c>
      <c r="J316" s="86">
        <v>4.7495495471697309</v>
      </c>
      <c r="K316" s="86">
        <v>2.6841790739820848</v>
      </c>
      <c r="L316" s="86">
        <v>4.5779275703167315</v>
      </c>
      <c r="M316" s="86">
        <v>1.4122414202420532</v>
      </c>
      <c r="N316" s="86">
        <v>1.7355875389248914</v>
      </c>
      <c r="O316" s="86">
        <v>0</v>
      </c>
      <c r="P316" s="130">
        <v>3.8272828322602046</v>
      </c>
    </row>
    <row r="317" spans="1:16" ht="12.65" customHeight="1" x14ac:dyDescent="0.35">
      <c r="A317" s="62">
        <v>316</v>
      </c>
      <c r="B317" s="73" t="s">
        <v>908</v>
      </c>
      <c r="C317" s="69">
        <v>4.2787034606858638</v>
      </c>
      <c r="D317" s="69">
        <v>4.542544344747431</v>
      </c>
      <c r="E317" s="69">
        <v>3.5565615808897748</v>
      </c>
      <c r="F317" s="69">
        <v>2.6824622715641242</v>
      </c>
      <c r="G317" s="69">
        <v>3.6093641440445614</v>
      </c>
      <c r="H317" s="69">
        <v>5.4765294197550283</v>
      </c>
      <c r="I317" s="69">
        <v>1.8384891814099487</v>
      </c>
      <c r="J317" s="69">
        <v>3.8414380052186883</v>
      </c>
      <c r="K317" s="69">
        <v>2.219935716105276</v>
      </c>
      <c r="L317" s="69">
        <v>1.4797148461251088</v>
      </c>
      <c r="M317" s="69">
        <v>0.35075021164211395</v>
      </c>
      <c r="N317" s="69">
        <v>0</v>
      </c>
      <c r="O317" s="69">
        <v>0.6882730880517105</v>
      </c>
      <c r="P317" s="130">
        <v>4.1266286321653105</v>
      </c>
    </row>
    <row r="318" spans="1:16" ht="12.65" customHeight="1" x14ac:dyDescent="0.35">
      <c r="A318" s="62">
        <v>317</v>
      </c>
      <c r="B318" s="269" t="s">
        <v>1104</v>
      </c>
      <c r="C318" s="270"/>
      <c r="D318" s="270"/>
      <c r="E318" s="270"/>
      <c r="F318" s="270"/>
      <c r="G318" s="270"/>
      <c r="H318" s="270"/>
      <c r="I318" s="270"/>
      <c r="J318" s="270"/>
      <c r="K318" s="270"/>
      <c r="L318" s="270"/>
      <c r="M318" s="270"/>
      <c r="N318" s="270"/>
      <c r="O318" s="270"/>
      <c r="P318" s="271"/>
    </row>
    <row r="319" spans="1:16" ht="21" customHeight="1" x14ac:dyDescent="0.35">
      <c r="A319" s="62">
        <v>318</v>
      </c>
      <c r="B319" s="84" t="s">
        <v>1105</v>
      </c>
      <c r="C319" s="86">
        <v>85.166721495454539</v>
      </c>
      <c r="D319" s="86">
        <v>76.39546559152059</v>
      </c>
      <c r="E319" s="86">
        <v>74.5033482866844</v>
      </c>
      <c r="F319" s="86">
        <v>74.016853291630596</v>
      </c>
      <c r="G319" s="86">
        <v>74.298444829980667</v>
      </c>
      <c r="H319" s="86">
        <v>77.656472459511932</v>
      </c>
      <c r="I319" s="86">
        <v>70.301995596410364</v>
      </c>
      <c r="J319" s="86">
        <v>76.134240575712681</v>
      </c>
      <c r="K319" s="86">
        <v>68.125097365093097</v>
      </c>
      <c r="L319" s="86">
        <v>73.808789368449723</v>
      </c>
      <c r="M319" s="86">
        <v>89.762553593027519</v>
      </c>
      <c r="N319" s="86">
        <v>85.270443620243427</v>
      </c>
      <c r="O319" s="86">
        <v>87.147849591309196</v>
      </c>
      <c r="P319" s="130">
        <v>76.782503582536577</v>
      </c>
    </row>
    <row r="320" spans="1:16" ht="12.65" customHeight="1" x14ac:dyDescent="0.35">
      <c r="A320" s="62">
        <v>319</v>
      </c>
      <c r="B320" s="78" t="s">
        <v>914</v>
      </c>
      <c r="C320" s="69">
        <v>2.3662276310480785</v>
      </c>
      <c r="D320" s="69">
        <v>1.127966175070235</v>
      </c>
      <c r="E320" s="69">
        <v>0.56690685735973256</v>
      </c>
      <c r="F320" s="69">
        <v>0.92900885963408142</v>
      </c>
      <c r="G320" s="69">
        <v>1.5984764633975652</v>
      </c>
      <c r="H320" s="69">
        <v>1.0954944365865182</v>
      </c>
      <c r="I320" s="69">
        <v>0.22880639235521152</v>
      </c>
      <c r="J320" s="69">
        <v>2.4281098167498381</v>
      </c>
      <c r="K320" s="69">
        <v>1.7957238139089609</v>
      </c>
      <c r="L320" s="69">
        <v>0.47660305817470178</v>
      </c>
      <c r="M320" s="69">
        <v>2.4741280324451704</v>
      </c>
      <c r="N320" s="69">
        <v>0.18866919170954832</v>
      </c>
      <c r="O320" s="69">
        <v>0</v>
      </c>
      <c r="P320" s="130">
        <v>1.5</v>
      </c>
    </row>
    <row r="321" spans="1:16" ht="12.65" customHeight="1" x14ac:dyDescent="0.35">
      <c r="A321" s="62">
        <v>320</v>
      </c>
      <c r="B321" s="84" t="s">
        <v>917</v>
      </c>
      <c r="C321" s="86">
        <v>6.0355959346337347</v>
      </c>
      <c r="D321" s="86">
        <v>5.2349199821086572</v>
      </c>
      <c r="E321" s="86">
        <v>3.7139135749724517</v>
      </c>
      <c r="F321" s="86">
        <v>3.9289171435395605</v>
      </c>
      <c r="G321" s="86">
        <v>4.9485978133849473</v>
      </c>
      <c r="H321" s="86">
        <v>3.9458447220582733</v>
      </c>
      <c r="I321" s="86">
        <v>2.8597484157216995</v>
      </c>
      <c r="J321" s="86">
        <v>6.2597325167957782</v>
      </c>
      <c r="K321" s="86">
        <v>1.5641278461748245</v>
      </c>
      <c r="L321" s="86">
        <v>1.3938010783388073</v>
      </c>
      <c r="M321" s="86">
        <v>4.4640731928471737</v>
      </c>
      <c r="N321" s="86">
        <v>2.6769881337624537</v>
      </c>
      <c r="O321" s="86">
        <v>3.1602739072797323</v>
      </c>
      <c r="P321" s="130">
        <v>4.7</v>
      </c>
    </row>
    <row r="322" spans="1:16" ht="12.65" customHeight="1" x14ac:dyDescent="0.35">
      <c r="A322" s="62">
        <v>321</v>
      </c>
      <c r="B322" s="78" t="s">
        <v>920</v>
      </c>
      <c r="C322" s="69">
        <v>0.30230280630091316</v>
      </c>
      <c r="D322" s="69">
        <v>0.38671714858411588</v>
      </c>
      <c r="E322" s="69">
        <v>0.18419113664249692</v>
      </c>
      <c r="F322" s="69">
        <v>0.12327238507310442</v>
      </c>
      <c r="G322" s="69">
        <v>0.42726109373623938</v>
      </c>
      <c r="H322" s="69">
        <v>0.5961249343206324</v>
      </c>
      <c r="I322" s="69">
        <v>0.29121012152668108</v>
      </c>
      <c r="J322" s="69">
        <v>0</v>
      </c>
      <c r="K322" s="69">
        <v>5.6368855102396975E-2</v>
      </c>
      <c r="L322" s="69">
        <v>5.5699139886772296E-2</v>
      </c>
      <c r="M322" s="69">
        <v>0</v>
      </c>
      <c r="N322" s="69">
        <v>0</v>
      </c>
      <c r="O322" s="69">
        <v>0</v>
      </c>
      <c r="P322" s="130">
        <v>0.4</v>
      </c>
    </row>
    <row r="323" spans="1:16" ht="12.65" customHeight="1" x14ac:dyDescent="0.35">
      <c r="A323" s="62">
        <v>322</v>
      </c>
      <c r="B323" s="87" t="s">
        <v>923</v>
      </c>
      <c r="C323" s="86">
        <v>1.0206501098557408</v>
      </c>
      <c r="D323" s="86">
        <v>2.0446821036578315</v>
      </c>
      <c r="E323" s="86">
        <v>0.37810298310471768</v>
      </c>
      <c r="F323" s="86">
        <v>0.41908975756158734</v>
      </c>
      <c r="G323" s="86">
        <v>2.9412742678439332</v>
      </c>
      <c r="H323" s="86">
        <v>2.0576745946526556</v>
      </c>
      <c r="I323" s="86">
        <v>1.6056194734236335</v>
      </c>
      <c r="J323" s="86">
        <v>1.1920468215004743</v>
      </c>
      <c r="K323" s="86">
        <v>1.5102501546649232</v>
      </c>
      <c r="L323" s="86">
        <v>0.42546571033807584</v>
      </c>
      <c r="M323" s="86">
        <v>0.17401361741946075</v>
      </c>
      <c r="N323" s="86">
        <v>0.18866919170954832</v>
      </c>
      <c r="O323" s="86">
        <v>0</v>
      </c>
      <c r="P323" s="130">
        <v>2.1</v>
      </c>
    </row>
    <row r="324" spans="1:16" ht="12.65" customHeight="1" x14ac:dyDescent="0.35">
      <c r="A324" s="62">
        <v>323</v>
      </c>
      <c r="B324" s="269" t="s">
        <v>925</v>
      </c>
      <c r="C324" s="270"/>
      <c r="D324" s="270"/>
      <c r="E324" s="270"/>
      <c r="F324" s="270"/>
      <c r="G324" s="270"/>
      <c r="H324" s="270"/>
      <c r="I324" s="270"/>
      <c r="J324" s="270"/>
      <c r="K324" s="270"/>
      <c r="L324" s="270"/>
      <c r="M324" s="270"/>
      <c r="N324" s="270"/>
      <c r="O324" s="270"/>
      <c r="P324" s="271"/>
    </row>
    <row r="325" spans="1:16" ht="12.65" customHeight="1" x14ac:dyDescent="0.35">
      <c r="A325" s="62">
        <v>324</v>
      </c>
      <c r="B325" s="78" t="s">
        <v>927</v>
      </c>
      <c r="C325" s="69">
        <v>92.385369300016379</v>
      </c>
      <c r="D325" s="69">
        <v>90.210179465928135</v>
      </c>
      <c r="E325" s="69">
        <v>86.385757836365812</v>
      </c>
      <c r="F325" s="69">
        <v>82.975229439043076</v>
      </c>
      <c r="G325" s="69">
        <v>89.961070092057554</v>
      </c>
      <c r="H325" s="69">
        <v>89.46343851880296</v>
      </c>
      <c r="I325" s="69">
        <v>85.58699235034851</v>
      </c>
      <c r="J325" s="69">
        <v>85.874962543060249</v>
      </c>
      <c r="K325" s="69">
        <v>94.81257676827255</v>
      </c>
      <c r="L325" s="69">
        <v>83.368419850794552</v>
      </c>
      <c r="M325" s="69">
        <v>95.232153863953698</v>
      </c>
      <c r="N325" s="69">
        <v>94.168801454126509</v>
      </c>
      <c r="O325" s="69">
        <v>96.111554394401637</v>
      </c>
      <c r="P325" s="130">
        <v>89.582850815949286</v>
      </c>
    </row>
    <row r="326" spans="1:16" ht="12.65" customHeight="1" x14ac:dyDescent="0.35">
      <c r="A326" s="62">
        <v>325</v>
      </c>
      <c r="B326" s="272" t="s">
        <v>929</v>
      </c>
      <c r="C326" s="273"/>
      <c r="D326" s="273"/>
      <c r="E326" s="273"/>
      <c r="F326" s="273"/>
      <c r="G326" s="273"/>
      <c r="H326" s="273"/>
      <c r="I326" s="273"/>
      <c r="J326" s="273"/>
      <c r="K326" s="273"/>
      <c r="L326" s="273"/>
      <c r="M326" s="273"/>
      <c r="N326" s="273"/>
      <c r="O326" s="274"/>
      <c r="P326" s="214"/>
    </row>
    <row r="327" spans="1:16" ht="12.65" customHeight="1" x14ac:dyDescent="0.35">
      <c r="A327" s="62">
        <v>326</v>
      </c>
      <c r="B327" s="68" t="s">
        <v>931</v>
      </c>
      <c r="C327" s="69">
        <v>90.376545495014511</v>
      </c>
      <c r="D327" s="69">
        <v>87.139117894396747</v>
      </c>
      <c r="E327" s="69">
        <v>83.672423373390458</v>
      </c>
      <c r="F327" s="69">
        <v>78.807121740434766</v>
      </c>
      <c r="G327" s="69">
        <v>83.973980800460026</v>
      </c>
      <c r="H327" s="69">
        <v>83.838164610432358</v>
      </c>
      <c r="I327" s="69">
        <v>60.726952653906828</v>
      </c>
      <c r="J327" s="69">
        <v>62.940866321383446</v>
      </c>
      <c r="K327" s="69">
        <v>65.452978252852574</v>
      </c>
      <c r="L327" s="69">
        <v>76.829125219553987</v>
      </c>
      <c r="M327" s="69">
        <v>90.307883065710996</v>
      </c>
      <c r="N327" s="69">
        <v>92.949939633925908</v>
      </c>
      <c r="O327" s="69">
        <v>89.27238802341347</v>
      </c>
      <c r="P327" s="130">
        <v>83.8</v>
      </c>
    </row>
    <row r="328" spans="1:16" ht="12.65" customHeight="1" x14ac:dyDescent="0.35">
      <c r="A328" s="62">
        <v>327</v>
      </c>
      <c r="B328" s="66" t="s">
        <v>933</v>
      </c>
      <c r="C328" s="67">
        <v>6.7654650285031082</v>
      </c>
      <c r="D328" s="67">
        <v>6.1045782315004482</v>
      </c>
      <c r="E328" s="67">
        <v>8.9009789236101096</v>
      </c>
      <c r="F328" s="67">
        <v>12.987322405321923</v>
      </c>
      <c r="G328" s="67">
        <v>12.758040642386659</v>
      </c>
      <c r="H328" s="67">
        <v>13.11690638706148</v>
      </c>
      <c r="I328" s="67">
        <v>43.257091157372159</v>
      </c>
      <c r="J328" s="67">
        <v>35.372817141072829</v>
      </c>
      <c r="K328" s="67">
        <v>48.093353427785232</v>
      </c>
      <c r="L328" s="67">
        <v>12.047124478249597</v>
      </c>
      <c r="M328" s="67">
        <v>14.350183670875683</v>
      </c>
      <c r="N328" s="67">
        <v>0.18866919170954832</v>
      </c>
      <c r="O328" s="67">
        <v>0.21964845397038335</v>
      </c>
      <c r="P328" s="130">
        <v>12.5</v>
      </c>
    </row>
    <row r="329" spans="1:16" ht="12.65" customHeight="1" x14ac:dyDescent="0.35">
      <c r="A329" s="62">
        <v>328</v>
      </c>
      <c r="B329" s="68" t="s">
        <v>935</v>
      </c>
      <c r="C329" s="69">
        <v>1.7432174348835834</v>
      </c>
      <c r="D329" s="69">
        <v>2.3934637381842334</v>
      </c>
      <c r="E329" s="69">
        <v>1.9353163763174253</v>
      </c>
      <c r="F329" s="69">
        <v>3.7270556011313878</v>
      </c>
      <c r="G329" s="69">
        <v>1.2666231180813503</v>
      </c>
      <c r="H329" s="69">
        <v>0.32253280950930341</v>
      </c>
      <c r="I329" s="69">
        <v>0.70870787573907912</v>
      </c>
      <c r="J329" s="69">
        <v>2.0632854156479907</v>
      </c>
      <c r="K329" s="69">
        <v>7.3767970984963835E-2</v>
      </c>
      <c r="L329" s="69">
        <v>3.0963909730331842</v>
      </c>
      <c r="M329" s="69">
        <v>9.3356950960767495</v>
      </c>
      <c r="N329" s="69">
        <v>7.926379063764001</v>
      </c>
      <c r="O329" s="69">
        <v>26.228132395562465</v>
      </c>
      <c r="P329" s="130">
        <v>1.4</v>
      </c>
    </row>
    <row r="330" spans="1:16" ht="12.65" customHeight="1" x14ac:dyDescent="0.35">
      <c r="A330" s="62">
        <v>329</v>
      </c>
      <c r="B330" s="66" t="s">
        <v>937</v>
      </c>
      <c r="C330" s="67">
        <v>30.018366338271413</v>
      </c>
      <c r="D330" s="67">
        <v>41.713278103256066</v>
      </c>
      <c r="E330" s="67">
        <v>37.414688727978287</v>
      </c>
      <c r="F330" s="67">
        <v>44.955736951435895</v>
      </c>
      <c r="G330" s="67">
        <v>38.935714963973581</v>
      </c>
      <c r="H330" s="67">
        <v>35.786762234935424</v>
      </c>
      <c r="I330" s="67">
        <v>39.59388160823643</v>
      </c>
      <c r="J330" s="67">
        <v>43.200053786267375</v>
      </c>
      <c r="K330" s="67">
        <v>35.907006507519284</v>
      </c>
      <c r="L330" s="67">
        <v>46.809247689439523</v>
      </c>
      <c r="M330" s="67">
        <v>26.254176910478421</v>
      </c>
      <c r="N330" s="67">
        <v>33.268758589979328</v>
      </c>
      <c r="O330" s="67">
        <v>12.457051641950589</v>
      </c>
      <c r="P330" s="130">
        <v>37.700000000000003</v>
      </c>
    </row>
    <row r="331" spans="1:16" ht="12.65" customHeight="1" x14ac:dyDescent="0.35">
      <c r="A331" s="62">
        <v>330</v>
      </c>
      <c r="B331" s="68" t="s">
        <v>939</v>
      </c>
      <c r="C331" s="69">
        <v>1.1914013830318511</v>
      </c>
      <c r="D331" s="69">
        <v>1.9865699530874192</v>
      </c>
      <c r="E331" s="69">
        <v>2.3698712827402839</v>
      </c>
      <c r="F331" s="69">
        <v>0.22940955401501884</v>
      </c>
      <c r="G331" s="69">
        <v>0.74029460259626112</v>
      </c>
      <c r="H331" s="69">
        <v>0.32882940505962283</v>
      </c>
      <c r="I331" s="69">
        <v>8.4627126520490453E-2</v>
      </c>
      <c r="J331" s="69">
        <v>2.5343385389277104</v>
      </c>
      <c r="K331" s="69">
        <v>0</v>
      </c>
      <c r="L331" s="69">
        <v>0.50469443694372929</v>
      </c>
      <c r="M331" s="69">
        <v>0.6404448978051821</v>
      </c>
      <c r="N331" s="69">
        <v>0.37733838341909665</v>
      </c>
      <c r="O331" s="69">
        <v>0</v>
      </c>
      <c r="P331" s="130">
        <v>0.9</v>
      </c>
    </row>
    <row r="332" spans="1:16" ht="12.65" customHeight="1" x14ac:dyDescent="0.35">
      <c r="A332" s="62">
        <v>331</v>
      </c>
      <c r="B332" s="66" t="s">
        <v>941</v>
      </c>
      <c r="C332" s="86">
        <v>1.1900793002926562</v>
      </c>
      <c r="D332" s="86">
        <v>0.64655514346266008</v>
      </c>
      <c r="E332" s="86">
        <v>1.8323500637787018</v>
      </c>
      <c r="F332" s="86">
        <v>1.9234439806559847</v>
      </c>
      <c r="G332" s="86">
        <v>1.2773862212265439</v>
      </c>
      <c r="H332" s="86">
        <v>1.3084196701094877</v>
      </c>
      <c r="I332" s="86">
        <v>1.1663295779974963</v>
      </c>
      <c r="J332" s="86">
        <v>0.73789331463965624</v>
      </c>
      <c r="K332" s="86">
        <v>0.18199017470895779</v>
      </c>
      <c r="L332" s="86">
        <v>5.2147038254754818</v>
      </c>
      <c r="M332" s="86">
        <v>2.6067753253816663</v>
      </c>
      <c r="N332" s="86">
        <v>5.0354980981673307</v>
      </c>
      <c r="O332" s="86">
        <v>27.701948010101962</v>
      </c>
      <c r="P332" s="130">
        <v>1.3</v>
      </c>
    </row>
    <row r="333" spans="1:16" ht="12.65" customHeight="1" x14ac:dyDescent="0.35">
      <c r="A333" s="62">
        <v>332</v>
      </c>
      <c r="B333" s="68" t="s">
        <v>942</v>
      </c>
      <c r="C333" s="69">
        <v>5.4250317612279977</v>
      </c>
      <c r="D333" s="69">
        <v>6.0862677538061645</v>
      </c>
      <c r="E333" s="69">
        <v>7.4620771339875329</v>
      </c>
      <c r="F333" s="69">
        <v>7.4431426349305347</v>
      </c>
      <c r="G333" s="69">
        <v>6.0825027684622608</v>
      </c>
      <c r="H333" s="69">
        <v>4.4253863535576636</v>
      </c>
      <c r="I333" s="69">
        <v>4.2185463110872217</v>
      </c>
      <c r="J333" s="69">
        <v>4.9470249149650227</v>
      </c>
      <c r="K333" s="69">
        <v>5.5611170385392779</v>
      </c>
      <c r="L333" s="69">
        <v>6.0112756099037714</v>
      </c>
      <c r="M333" s="69">
        <v>4.7711400573669298</v>
      </c>
      <c r="N333" s="69">
        <v>2.6699239259769589</v>
      </c>
      <c r="O333" s="69">
        <v>24.406246705340486</v>
      </c>
      <c r="P333" s="130">
        <v>5.6</v>
      </c>
    </row>
    <row r="334" spans="1:16" ht="21" customHeight="1" x14ac:dyDescent="0.35">
      <c r="A334" s="62">
        <v>333</v>
      </c>
      <c r="B334" s="72" t="s">
        <v>944</v>
      </c>
      <c r="C334" s="86">
        <v>8.5617056272038869</v>
      </c>
      <c r="D334" s="86">
        <v>5.0959439731369596</v>
      </c>
      <c r="E334" s="86">
        <v>7.38518649358247</v>
      </c>
      <c r="F334" s="86">
        <v>6.1473834648796606</v>
      </c>
      <c r="G334" s="86">
        <v>6.3942251842941458</v>
      </c>
      <c r="H334" s="86">
        <v>5.7060614451216152</v>
      </c>
      <c r="I334" s="86">
        <v>3.5009307179948177</v>
      </c>
      <c r="J334" s="86">
        <v>7.9443134563056867</v>
      </c>
      <c r="K334" s="86">
        <v>3.1364792251271423</v>
      </c>
      <c r="L334" s="86">
        <v>5.9312241507365737</v>
      </c>
      <c r="M334" s="86">
        <v>12.254404109617848</v>
      </c>
      <c r="N334" s="86">
        <v>9.9746488845859993</v>
      </c>
      <c r="O334" s="86">
        <v>1.3370326602156175</v>
      </c>
      <c r="P334" s="130">
        <v>6.36819287755758</v>
      </c>
    </row>
    <row r="335" spans="1:16" ht="15.65" customHeight="1" x14ac:dyDescent="0.35">
      <c r="A335" s="62">
        <v>334</v>
      </c>
      <c r="B335" s="73" t="s">
        <v>1106</v>
      </c>
      <c r="C335" s="69">
        <v>3.2</v>
      </c>
      <c r="D335" s="69">
        <v>1.2</v>
      </c>
      <c r="E335" s="69">
        <v>1.4</v>
      </c>
      <c r="F335" s="69">
        <v>2.4</v>
      </c>
      <c r="G335" s="69">
        <v>2.7</v>
      </c>
      <c r="H335" s="69">
        <v>1.6</v>
      </c>
      <c r="I335" s="69">
        <v>6.2</v>
      </c>
      <c r="J335" s="69">
        <v>4.4000000000000004</v>
      </c>
      <c r="K335" s="69">
        <v>1.1000000000000001</v>
      </c>
      <c r="L335" s="69">
        <v>11.6</v>
      </c>
      <c r="M335" s="69">
        <v>4.3</v>
      </c>
      <c r="N335" s="69">
        <v>10.6</v>
      </c>
      <c r="O335" s="69">
        <v>29.6</v>
      </c>
      <c r="P335" s="206">
        <v>2.6</v>
      </c>
    </row>
    <row r="336" spans="1:16" ht="12" customHeight="1" x14ac:dyDescent="0.35">
      <c r="A336" s="62">
        <v>335</v>
      </c>
      <c r="B336" s="72" t="s">
        <v>1107</v>
      </c>
      <c r="C336" s="86">
        <v>18.600000000000001</v>
      </c>
      <c r="D336" s="86">
        <v>12.8</v>
      </c>
      <c r="E336" s="86">
        <v>9.9</v>
      </c>
      <c r="F336" s="86">
        <v>10.8</v>
      </c>
      <c r="G336" s="86">
        <v>13.3</v>
      </c>
      <c r="H336" s="86">
        <v>11.3</v>
      </c>
      <c r="I336" s="86">
        <v>12.9</v>
      </c>
      <c r="J336" s="86">
        <v>10.7</v>
      </c>
      <c r="K336" s="86">
        <v>11.4</v>
      </c>
      <c r="L336" s="86">
        <v>9.1</v>
      </c>
      <c r="M336" s="86">
        <v>21.4</v>
      </c>
      <c r="N336" s="86">
        <v>12.5</v>
      </c>
      <c r="O336" s="86">
        <v>1.1000000000000001</v>
      </c>
      <c r="P336" s="206">
        <v>13.1</v>
      </c>
    </row>
    <row r="337" spans="1:16" ht="12" customHeight="1" x14ac:dyDescent="0.35">
      <c r="A337" s="62">
        <v>336</v>
      </c>
      <c r="B337" s="73" t="s">
        <v>1108</v>
      </c>
      <c r="C337" s="69">
        <v>9.6</v>
      </c>
      <c r="D337" s="69">
        <v>2.5</v>
      </c>
      <c r="E337" s="69">
        <v>2.7</v>
      </c>
      <c r="F337" s="69">
        <v>2.5</v>
      </c>
      <c r="G337" s="69">
        <v>3.4</v>
      </c>
      <c r="H337" s="69">
        <v>2.9</v>
      </c>
      <c r="I337" s="69">
        <v>3.6</v>
      </c>
      <c r="J337" s="69">
        <v>5.4</v>
      </c>
      <c r="K337" s="69">
        <v>4.4000000000000004</v>
      </c>
      <c r="L337" s="69">
        <v>3.1</v>
      </c>
      <c r="M337" s="69">
        <v>5.8</v>
      </c>
      <c r="N337" s="69">
        <v>3.2</v>
      </c>
      <c r="O337" s="69">
        <v>0.8</v>
      </c>
      <c r="P337" s="206">
        <v>4</v>
      </c>
    </row>
    <row r="338" spans="1:16" ht="12" customHeight="1" x14ac:dyDescent="0.35">
      <c r="A338" s="62">
        <v>337</v>
      </c>
      <c r="B338" s="66" t="s">
        <v>1109</v>
      </c>
      <c r="C338" s="86">
        <v>6.7</v>
      </c>
      <c r="D338" s="86">
        <v>0.1</v>
      </c>
      <c r="E338" s="86">
        <v>0</v>
      </c>
      <c r="F338" s="86">
        <v>0</v>
      </c>
      <c r="G338" s="86">
        <v>0.5</v>
      </c>
      <c r="H338" s="86">
        <v>0.1</v>
      </c>
      <c r="I338" s="86">
        <v>0.8</v>
      </c>
      <c r="J338" s="86">
        <v>3.5</v>
      </c>
      <c r="K338" s="86">
        <v>3.8</v>
      </c>
      <c r="L338" s="86">
        <v>0.7</v>
      </c>
      <c r="M338" s="86">
        <v>0.4</v>
      </c>
      <c r="N338" s="86">
        <v>0</v>
      </c>
      <c r="O338" s="86">
        <v>0</v>
      </c>
      <c r="P338" s="206">
        <v>1.2</v>
      </c>
    </row>
    <row r="339" spans="1:16" ht="12" customHeight="1" x14ac:dyDescent="0.35">
      <c r="A339" s="62">
        <v>338</v>
      </c>
      <c r="B339" s="68" t="s">
        <v>1110</v>
      </c>
      <c r="C339" s="69">
        <v>3.3</v>
      </c>
      <c r="D339" s="69">
        <v>1.7</v>
      </c>
      <c r="E339" s="69">
        <v>2.7</v>
      </c>
      <c r="F339" s="69">
        <v>2.2000000000000002</v>
      </c>
      <c r="G339" s="69">
        <v>3</v>
      </c>
      <c r="H339" s="69">
        <v>2.4</v>
      </c>
      <c r="I339" s="69">
        <v>2.1</v>
      </c>
      <c r="J339" s="69">
        <v>2</v>
      </c>
      <c r="K339" s="69">
        <v>0.3</v>
      </c>
      <c r="L339" s="69">
        <v>2.1</v>
      </c>
      <c r="M339" s="69">
        <v>3.2</v>
      </c>
      <c r="N339" s="69">
        <v>1.9</v>
      </c>
      <c r="O339" s="69">
        <v>0.7</v>
      </c>
      <c r="P339" s="206">
        <v>2.6</v>
      </c>
    </row>
    <row r="340" spans="1:16" ht="12" customHeight="1" x14ac:dyDescent="0.35">
      <c r="A340" s="62">
        <v>339</v>
      </c>
      <c r="B340" s="66" t="s">
        <v>1111</v>
      </c>
      <c r="C340" s="86">
        <v>1</v>
      </c>
      <c r="D340" s="86">
        <v>0.8</v>
      </c>
      <c r="E340" s="86">
        <v>0</v>
      </c>
      <c r="F340" s="86">
        <v>0.4</v>
      </c>
      <c r="G340" s="86">
        <v>0.9</v>
      </c>
      <c r="H340" s="86">
        <v>0.7</v>
      </c>
      <c r="I340" s="86">
        <v>1.7</v>
      </c>
      <c r="J340" s="86">
        <v>0.7</v>
      </c>
      <c r="K340" s="86">
        <v>0.6</v>
      </c>
      <c r="L340" s="86">
        <v>1.5</v>
      </c>
      <c r="M340" s="86">
        <v>0.9</v>
      </c>
      <c r="N340" s="86">
        <v>1.4</v>
      </c>
      <c r="O340" s="86">
        <v>0.1</v>
      </c>
      <c r="P340" s="206">
        <v>0.8</v>
      </c>
    </row>
    <row r="341" spans="1:16" ht="12" customHeight="1" x14ac:dyDescent="0.35">
      <c r="A341" s="62">
        <v>340</v>
      </c>
      <c r="B341" s="68" t="s">
        <v>952</v>
      </c>
      <c r="C341" s="69">
        <v>0.2</v>
      </c>
      <c r="D341" s="69">
        <v>0.1</v>
      </c>
      <c r="E341" s="69">
        <v>0</v>
      </c>
      <c r="F341" s="69">
        <v>0</v>
      </c>
      <c r="G341" s="69">
        <v>0.5</v>
      </c>
      <c r="H341" s="69">
        <v>0.2</v>
      </c>
      <c r="I341" s="69">
        <v>0</v>
      </c>
      <c r="J341" s="69">
        <v>0</v>
      </c>
      <c r="K341" s="69">
        <v>0</v>
      </c>
      <c r="L341" s="69">
        <v>0.3</v>
      </c>
      <c r="M341" s="69">
        <v>2.2000000000000002</v>
      </c>
      <c r="N341" s="69">
        <v>0</v>
      </c>
      <c r="O341" s="69">
        <v>0</v>
      </c>
      <c r="P341" s="206">
        <v>0.3</v>
      </c>
    </row>
    <row r="342" spans="1:16" ht="12" customHeight="1" x14ac:dyDescent="0.35">
      <c r="A342" s="62">
        <v>341</v>
      </c>
      <c r="B342" s="66" t="s">
        <v>1112</v>
      </c>
      <c r="C342" s="86">
        <v>13</v>
      </c>
      <c r="D342" s="86">
        <v>10.1</v>
      </c>
      <c r="E342" s="86">
        <v>5.5</v>
      </c>
      <c r="F342" s="86">
        <v>8.3000000000000007</v>
      </c>
      <c r="G342" s="86">
        <v>9.3000000000000007</v>
      </c>
      <c r="H342" s="86">
        <v>9.4</v>
      </c>
      <c r="I342" s="86">
        <v>9</v>
      </c>
      <c r="J342" s="86">
        <v>7.3</v>
      </c>
      <c r="K342" s="86">
        <v>7.5</v>
      </c>
      <c r="L342" s="86">
        <v>6.6</v>
      </c>
      <c r="M342" s="86">
        <v>15.1</v>
      </c>
      <c r="N342" s="86">
        <v>9.9</v>
      </c>
      <c r="O342" s="86">
        <v>0.6</v>
      </c>
      <c r="P342" s="206">
        <v>9.6999999999999993</v>
      </c>
    </row>
    <row r="343" spans="1:16" ht="12" customHeight="1" x14ac:dyDescent="0.35">
      <c r="A343" s="62">
        <v>342</v>
      </c>
      <c r="B343" s="68" t="s">
        <v>1113</v>
      </c>
      <c r="C343" s="139">
        <v>5.7</v>
      </c>
      <c r="D343" s="139">
        <v>6.5</v>
      </c>
      <c r="E343" s="139">
        <v>3.7</v>
      </c>
      <c r="F343" s="139">
        <v>4.2</v>
      </c>
      <c r="G343" s="139">
        <v>3.3</v>
      </c>
      <c r="H343" s="139">
        <v>1.3</v>
      </c>
      <c r="I343" s="139">
        <v>2</v>
      </c>
      <c r="J343" s="139">
        <v>1</v>
      </c>
      <c r="K343" s="139">
        <v>1.8</v>
      </c>
      <c r="L343" s="139">
        <v>1.1000000000000001</v>
      </c>
      <c r="M343" s="139">
        <v>12.2</v>
      </c>
      <c r="N343" s="139">
        <v>6.3</v>
      </c>
      <c r="O343" s="139">
        <v>0</v>
      </c>
      <c r="P343" s="217">
        <v>3.4</v>
      </c>
    </row>
    <row r="344" spans="1:16" ht="12" customHeight="1" x14ac:dyDescent="0.35">
      <c r="A344" s="62">
        <v>343</v>
      </c>
      <c r="B344" s="66" t="s">
        <v>1114</v>
      </c>
      <c r="C344" s="86">
        <v>1.3</v>
      </c>
      <c r="D344" s="86">
        <v>1.5</v>
      </c>
      <c r="E344" s="86">
        <v>1.9</v>
      </c>
      <c r="F344" s="86">
        <v>1.2</v>
      </c>
      <c r="G344" s="86">
        <v>1.7</v>
      </c>
      <c r="H344" s="86">
        <v>1.9</v>
      </c>
      <c r="I344" s="86">
        <v>1.1000000000000001</v>
      </c>
      <c r="J344" s="86">
        <v>0.7</v>
      </c>
      <c r="K344" s="86">
        <v>0.8</v>
      </c>
      <c r="L344" s="86">
        <v>1.3</v>
      </c>
      <c r="M344" s="86">
        <v>1.6</v>
      </c>
      <c r="N344" s="86">
        <v>1.8</v>
      </c>
      <c r="O344" s="86">
        <v>0</v>
      </c>
      <c r="P344" s="206">
        <v>1.6</v>
      </c>
    </row>
    <row r="345" spans="1:16" ht="20.5" customHeight="1" x14ac:dyDescent="0.35">
      <c r="A345" s="62">
        <v>344</v>
      </c>
      <c r="B345" s="73" t="s">
        <v>1115</v>
      </c>
      <c r="C345" s="69">
        <v>25.5</v>
      </c>
      <c r="D345" s="69">
        <v>23</v>
      </c>
      <c r="E345" s="69">
        <v>18.5</v>
      </c>
      <c r="F345" s="69">
        <v>17.3</v>
      </c>
      <c r="G345" s="69">
        <v>20.3</v>
      </c>
      <c r="H345" s="69">
        <v>13.4</v>
      </c>
      <c r="I345" s="69">
        <v>15.3</v>
      </c>
      <c r="J345" s="69">
        <v>19.100000000000001</v>
      </c>
      <c r="K345" s="69">
        <v>15.1</v>
      </c>
      <c r="L345" s="69">
        <v>18.600000000000001</v>
      </c>
      <c r="M345" s="69">
        <v>28.9</v>
      </c>
      <c r="N345" s="69">
        <v>22.2</v>
      </c>
      <c r="O345" s="69">
        <v>3.9</v>
      </c>
      <c r="P345" s="206">
        <v>19.3</v>
      </c>
    </row>
    <row r="346" spans="1:16" ht="12.65" customHeight="1" x14ac:dyDescent="0.35">
      <c r="A346" s="62">
        <v>345</v>
      </c>
      <c r="B346" s="269" t="s">
        <v>957</v>
      </c>
      <c r="C346" s="270"/>
      <c r="D346" s="270"/>
      <c r="E346" s="270"/>
      <c r="F346" s="270"/>
      <c r="G346" s="270"/>
      <c r="H346" s="270"/>
      <c r="I346" s="270"/>
      <c r="J346" s="270"/>
      <c r="K346" s="270"/>
      <c r="L346" s="270"/>
      <c r="M346" s="270"/>
      <c r="N346" s="270"/>
      <c r="O346" s="270"/>
      <c r="P346" s="271"/>
    </row>
    <row r="347" spans="1:16" ht="21.65" customHeight="1" x14ac:dyDescent="0.35">
      <c r="A347" s="62">
        <v>346</v>
      </c>
      <c r="B347" s="73" t="s">
        <v>959</v>
      </c>
      <c r="C347" s="69">
        <v>66.8</v>
      </c>
      <c r="D347" s="69">
        <v>64.900000000000006</v>
      </c>
      <c r="E347" s="69">
        <v>67.2</v>
      </c>
      <c r="F347" s="69">
        <v>65.2</v>
      </c>
      <c r="G347" s="69">
        <v>62.8</v>
      </c>
      <c r="H347" s="69">
        <v>57.5</v>
      </c>
      <c r="I347" s="69">
        <v>76.2</v>
      </c>
      <c r="J347" s="69">
        <v>77.3</v>
      </c>
      <c r="K347" s="69">
        <v>74.900000000000006</v>
      </c>
      <c r="L347" s="69">
        <v>69.099999999999994</v>
      </c>
      <c r="M347" s="69">
        <v>70.2</v>
      </c>
      <c r="N347" s="69">
        <v>60.2</v>
      </c>
      <c r="O347" s="69">
        <v>40.5</v>
      </c>
      <c r="P347" s="206">
        <v>63.4</v>
      </c>
    </row>
    <row r="348" spans="1:16" ht="12.65" customHeight="1" x14ac:dyDescent="0.35">
      <c r="A348" s="62">
        <v>347</v>
      </c>
      <c r="B348" s="84" t="s">
        <v>962</v>
      </c>
      <c r="C348" s="86">
        <v>54.917912550411621</v>
      </c>
      <c r="D348" s="86">
        <v>55.480469642411755</v>
      </c>
      <c r="E348" s="86">
        <v>51.483112855985134</v>
      </c>
      <c r="F348" s="86">
        <v>51.402584622386883</v>
      </c>
      <c r="G348" s="86">
        <v>52.167131103672624</v>
      </c>
      <c r="H348" s="86">
        <v>53.708949101559234</v>
      </c>
      <c r="I348" s="86">
        <v>60.331729424425781</v>
      </c>
      <c r="J348" s="86">
        <v>59.40466530066125</v>
      </c>
      <c r="K348" s="86">
        <v>61.794027469673033</v>
      </c>
      <c r="L348" s="86">
        <v>66.232549790486189</v>
      </c>
      <c r="M348" s="86">
        <v>62.597978326119289</v>
      </c>
      <c r="N348" s="86">
        <v>59.480895665697922</v>
      </c>
      <c r="O348" s="86">
        <v>37.120831815573808</v>
      </c>
      <c r="P348" s="130">
        <v>53.839622173776732</v>
      </c>
    </row>
    <row r="349" spans="1:16" ht="14.5" x14ac:dyDescent="0.35">
      <c r="A349" s="62">
        <v>348</v>
      </c>
      <c r="B349" s="73" t="s">
        <v>965</v>
      </c>
      <c r="C349" s="69">
        <v>65.864900976235859</v>
      </c>
      <c r="D349" s="69">
        <v>65.449364459105723</v>
      </c>
      <c r="E349" s="69">
        <v>67.269228421449071</v>
      </c>
      <c r="F349" s="69">
        <v>61.126086116250455</v>
      </c>
      <c r="G349" s="69">
        <v>60.028515141851969</v>
      </c>
      <c r="H349" s="69">
        <v>63.003500829907935</v>
      </c>
      <c r="I349" s="69">
        <v>66.226987122592959</v>
      </c>
      <c r="J349" s="69">
        <v>65.792809764189343</v>
      </c>
      <c r="K349" s="69">
        <v>69.369165778063092</v>
      </c>
      <c r="L349" s="69">
        <v>73.615723505399913</v>
      </c>
      <c r="M349" s="69">
        <v>75.850126336925513</v>
      </c>
      <c r="N349" s="69">
        <v>66.372969113113228</v>
      </c>
      <c r="O349" s="69">
        <v>45.276376781865167</v>
      </c>
      <c r="P349" s="130">
        <v>62.921849267799146</v>
      </c>
    </row>
    <row r="350" spans="1:16" ht="14.5" x14ac:dyDescent="0.35">
      <c r="A350" s="62">
        <v>349</v>
      </c>
      <c r="B350" s="70" t="s">
        <v>971</v>
      </c>
      <c r="C350" s="86">
        <v>54.167783750579076</v>
      </c>
      <c r="D350" s="86">
        <v>54.124825302571786</v>
      </c>
      <c r="E350" s="86">
        <v>54.899219700359737</v>
      </c>
      <c r="F350" s="86">
        <v>50.134121126678444</v>
      </c>
      <c r="G350" s="86">
        <v>48.145577138529447</v>
      </c>
      <c r="H350" s="86">
        <v>42.757663739259193</v>
      </c>
      <c r="I350" s="86">
        <v>55.215155473720614</v>
      </c>
      <c r="J350" s="86">
        <v>50.076376743589734</v>
      </c>
      <c r="K350" s="86">
        <v>51.692752410696443</v>
      </c>
      <c r="L350" s="86">
        <v>55.965182534166971</v>
      </c>
      <c r="M350" s="86">
        <v>68.209139634744673</v>
      </c>
      <c r="N350" s="86">
        <v>56.831578763015131</v>
      </c>
      <c r="O350" s="86">
        <v>44.335977434927528</v>
      </c>
      <c r="P350" s="130">
        <v>49.043086747441812</v>
      </c>
    </row>
    <row r="351" spans="1:16" ht="12.65" customHeight="1" x14ac:dyDescent="0.35">
      <c r="A351" s="62">
        <v>350</v>
      </c>
      <c r="B351" s="68" t="s">
        <v>968</v>
      </c>
      <c r="C351" s="69">
        <v>32.114601682472404</v>
      </c>
      <c r="D351" s="69">
        <v>32.767572372305139</v>
      </c>
      <c r="E351" s="69">
        <v>38.636580844967988</v>
      </c>
      <c r="F351" s="69">
        <v>35.57868011622633</v>
      </c>
      <c r="G351" s="69">
        <v>31.02469960305358</v>
      </c>
      <c r="H351" s="69">
        <v>36.660610363926729</v>
      </c>
      <c r="I351" s="69">
        <v>38.952701756654577</v>
      </c>
      <c r="J351" s="69">
        <v>38.455787959760592</v>
      </c>
      <c r="K351" s="69">
        <v>45.60698008396416</v>
      </c>
      <c r="L351" s="69">
        <v>44.450673257332987</v>
      </c>
      <c r="M351" s="69">
        <v>34.888830107812126</v>
      </c>
      <c r="N351" s="69">
        <v>29.16519363126422</v>
      </c>
      <c r="O351" s="69">
        <v>9.1772049452478264</v>
      </c>
      <c r="P351" s="130">
        <v>33.67238989538685</v>
      </c>
    </row>
    <row r="352" spans="1:16" ht="12.65" customHeight="1" x14ac:dyDescent="0.35">
      <c r="A352" s="62">
        <v>351</v>
      </c>
      <c r="B352" s="66" t="s">
        <v>974</v>
      </c>
      <c r="C352" s="67">
        <v>2.114451364806941</v>
      </c>
      <c r="D352" s="67">
        <v>4.0388314252558288</v>
      </c>
      <c r="E352" s="67">
        <v>2.6457355093829147</v>
      </c>
      <c r="F352" s="67">
        <v>1.7889590553766481</v>
      </c>
      <c r="G352" s="67">
        <v>2.7002202760612897</v>
      </c>
      <c r="H352" s="67">
        <v>1.7589875927891421</v>
      </c>
      <c r="I352" s="67">
        <v>2.8409450601008568</v>
      </c>
      <c r="J352" s="67">
        <v>2.0091687363068975</v>
      </c>
      <c r="K352" s="67">
        <v>2.1391776754612439</v>
      </c>
      <c r="L352" s="67">
        <v>4.0800706203997184</v>
      </c>
      <c r="M352" s="67">
        <v>1.0183423047502254</v>
      </c>
      <c r="N352" s="67">
        <v>1.2794610810591718</v>
      </c>
      <c r="O352" s="67">
        <v>0</v>
      </c>
      <c r="P352" s="130">
        <v>2.5182679600222277</v>
      </c>
    </row>
    <row r="353" spans="1:16" ht="12.65" customHeight="1" x14ac:dyDescent="0.35">
      <c r="A353" s="62">
        <v>352</v>
      </c>
      <c r="B353" s="68" t="s">
        <v>976</v>
      </c>
      <c r="C353" s="69">
        <v>1.1000000000000001</v>
      </c>
      <c r="D353" s="69">
        <v>1.2</v>
      </c>
      <c r="E353" s="69">
        <v>2.5</v>
      </c>
      <c r="F353" s="69">
        <v>1.5</v>
      </c>
      <c r="G353" s="69">
        <v>2.1</v>
      </c>
      <c r="H353" s="69">
        <v>1.2</v>
      </c>
      <c r="I353" s="69">
        <v>4.2</v>
      </c>
      <c r="J353" s="69">
        <v>1.3</v>
      </c>
      <c r="K353" s="69">
        <v>0.9</v>
      </c>
      <c r="L353" s="69">
        <v>1</v>
      </c>
      <c r="M353" s="69">
        <v>5.2</v>
      </c>
      <c r="N353" s="69">
        <v>0.3</v>
      </c>
      <c r="O353" s="69">
        <v>0.3</v>
      </c>
      <c r="P353" s="130">
        <v>1.6</v>
      </c>
    </row>
    <row r="354" spans="1:16" ht="12.65" customHeight="1" x14ac:dyDescent="0.35">
      <c r="A354" s="62">
        <v>353</v>
      </c>
      <c r="B354" s="66" t="s">
        <v>978</v>
      </c>
      <c r="C354" s="67">
        <v>2.9</v>
      </c>
      <c r="D354" s="67">
        <v>0.7</v>
      </c>
      <c r="E354" s="67">
        <v>0.7</v>
      </c>
      <c r="F354" s="67">
        <v>0.8</v>
      </c>
      <c r="G354" s="67">
        <v>1</v>
      </c>
      <c r="H354" s="67">
        <v>0.9</v>
      </c>
      <c r="I354" s="67">
        <v>1.6</v>
      </c>
      <c r="J354" s="67">
        <v>0.9</v>
      </c>
      <c r="K354" s="67">
        <v>1</v>
      </c>
      <c r="L354" s="67">
        <v>0.7</v>
      </c>
      <c r="M354" s="67">
        <v>0.6</v>
      </c>
      <c r="N354" s="67">
        <v>0</v>
      </c>
      <c r="O354" s="67">
        <v>0.3</v>
      </c>
      <c r="P354" s="130">
        <v>1.2</v>
      </c>
    </row>
    <row r="355" spans="1:16" ht="12.65" customHeight="1" x14ac:dyDescent="0.35">
      <c r="A355" s="62">
        <v>354</v>
      </c>
      <c r="B355" s="68" t="s">
        <v>981</v>
      </c>
      <c r="C355" s="93">
        <v>2.0725228351392131</v>
      </c>
      <c r="D355" s="93">
        <v>3.3405821983553374</v>
      </c>
      <c r="E355" s="93">
        <v>4.2711978447714234</v>
      </c>
      <c r="F355" s="93">
        <v>1.8649446234589333</v>
      </c>
      <c r="G355" s="93">
        <v>2.745957359037976</v>
      </c>
      <c r="H355" s="93">
        <v>2.4622585472984357</v>
      </c>
      <c r="I355" s="93">
        <v>2.8709173096146769</v>
      </c>
      <c r="J355" s="93">
        <v>2.2311885157644955</v>
      </c>
      <c r="K355" s="93">
        <v>1.3707883677518333</v>
      </c>
      <c r="L355" s="93">
        <v>1.2560807829896978</v>
      </c>
      <c r="M355" s="93">
        <v>3.6585061665306307</v>
      </c>
      <c r="N355" s="93">
        <v>0.7587913297787966</v>
      </c>
      <c r="O355" s="93">
        <v>5.233512731268684</v>
      </c>
      <c r="P355" s="130">
        <v>2.6368850110235047</v>
      </c>
    </row>
    <row r="356" spans="1:16" ht="12.65" customHeight="1" x14ac:dyDescent="0.35">
      <c r="A356" s="62">
        <v>355</v>
      </c>
      <c r="B356" s="66" t="s">
        <v>984</v>
      </c>
      <c r="C356" s="86">
        <v>2.0324545801118523</v>
      </c>
      <c r="D356" s="86">
        <v>1.925661087915078</v>
      </c>
      <c r="E356" s="86">
        <v>1.8793281405746882</v>
      </c>
      <c r="F356" s="86">
        <v>0.85882356977694985</v>
      </c>
      <c r="G356" s="86">
        <v>2.2691411831628008</v>
      </c>
      <c r="H356" s="86">
        <v>3.3697472928251844</v>
      </c>
      <c r="I356" s="86">
        <v>2.2072679280502361</v>
      </c>
      <c r="J356" s="86">
        <v>1.9017519247736265</v>
      </c>
      <c r="K356" s="86">
        <v>0.29163341337685017</v>
      </c>
      <c r="L356" s="86">
        <v>1.6409566325765279</v>
      </c>
      <c r="M356" s="86">
        <v>1.6868149365314142</v>
      </c>
      <c r="N356" s="86">
        <v>0.87115192635308247</v>
      </c>
      <c r="O356" s="86">
        <v>0.54322428844430726</v>
      </c>
      <c r="P356" s="130">
        <v>2.3565517340230895</v>
      </c>
    </row>
    <row r="357" spans="1:16" ht="12.65" customHeight="1" x14ac:dyDescent="0.35">
      <c r="A357" s="62">
        <v>356</v>
      </c>
      <c r="B357" s="174" t="s">
        <v>987</v>
      </c>
      <c r="C357" s="69">
        <v>0.21578538218177973</v>
      </c>
      <c r="D357" s="69">
        <v>0.25473258606271715</v>
      </c>
      <c r="E357" s="69">
        <v>1.6922100647767224E-2</v>
      </c>
      <c r="F357" s="69">
        <v>0.10214709284417649</v>
      </c>
      <c r="G357" s="69">
        <v>0.36409664756279758</v>
      </c>
      <c r="H357" s="69">
        <v>2.3948903109853831E-2</v>
      </c>
      <c r="I357" s="69">
        <v>0</v>
      </c>
      <c r="J357" s="69">
        <v>0</v>
      </c>
      <c r="K357" s="69">
        <v>0</v>
      </c>
      <c r="L357" s="69">
        <v>7.2115290466668633E-2</v>
      </c>
      <c r="M357" s="69">
        <v>0.17895124309782406</v>
      </c>
      <c r="N357" s="69">
        <v>0</v>
      </c>
      <c r="O357" s="69">
        <v>1.1305002194498801</v>
      </c>
      <c r="P357" s="130">
        <v>0.20968700600689166</v>
      </c>
    </row>
    <row r="358" spans="1:16" ht="12.65" customHeight="1" x14ac:dyDescent="0.35">
      <c r="A358" s="62">
        <v>357</v>
      </c>
      <c r="B358" s="66" t="s">
        <v>990</v>
      </c>
      <c r="C358" s="86">
        <v>2.33059185623156</v>
      </c>
      <c r="D358" s="86">
        <v>2.5286082679846369</v>
      </c>
      <c r="E358" s="86">
        <v>1.6893088568680232</v>
      </c>
      <c r="F358" s="86">
        <v>1.4729507915030444</v>
      </c>
      <c r="G358" s="86">
        <v>2.930400393178779</v>
      </c>
      <c r="H358" s="86">
        <v>2.7404149189008664</v>
      </c>
      <c r="I358" s="86">
        <v>1.5879755541915734</v>
      </c>
      <c r="J358" s="86">
        <v>1.999016422039416</v>
      </c>
      <c r="K358" s="86">
        <v>2.956969117138962</v>
      </c>
      <c r="L358" s="86">
        <v>3.9799335266446008</v>
      </c>
      <c r="M358" s="86">
        <v>1.7895992931857503</v>
      </c>
      <c r="N358" s="86">
        <v>6.7685613006084537</v>
      </c>
      <c r="O358" s="86">
        <v>8.4259296531090477</v>
      </c>
      <c r="P358" s="130">
        <v>2.6385654919150765</v>
      </c>
    </row>
    <row r="359" spans="1:16" ht="12.65" customHeight="1" x14ac:dyDescent="0.35">
      <c r="A359" s="62">
        <v>358</v>
      </c>
      <c r="B359" s="68" t="s">
        <v>993</v>
      </c>
      <c r="C359" s="69">
        <v>3.7</v>
      </c>
      <c r="D359" s="69">
        <v>4.2</v>
      </c>
      <c r="E359" s="69">
        <v>3.7</v>
      </c>
      <c r="F359" s="69">
        <v>7.1</v>
      </c>
      <c r="G359" s="69">
        <v>5.8</v>
      </c>
      <c r="H359" s="69">
        <v>2.9</v>
      </c>
      <c r="I359" s="69">
        <v>5.2</v>
      </c>
      <c r="J359" s="69">
        <v>4.0999999999999996</v>
      </c>
      <c r="K359" s="69">
        <v>5.7</v>
      </c>
      <c r="L359" s="69">
        <v>3.9</v>
      </c>
      <c r="M359" s="69">
        <v>5.7</v>
      </c>
      <c r="N359" s="69">
        <v>4.8</v>
      </c>
      <c r="O359" s="69">
        <v>1.9</v>
      </c>
      <c r="P359" s="130">
        <v>4.5</v>
      </c>
    </row>
    <row r="360" spans="1:16" ht="14.5" x14ac:dyDescent="0.35">
      <c r="A360" s="62">
        <v>359</v>
      </c>
      <c r="B360" s="72" t="s">
        <v>996</v>
      </c>
      <c r="C360" s="86">
        <v>32.20241213280346</v>
      </c>
      <c r="D360" s="86">
        <v>33.69862740492318</v>
      </c>
      <c r="E360" s="86">
        <v>29.121472945680821</v>
      </c>
      <c r="F360" s="86">
        <v>29.99765989956995</v>
      </c>
      <c r="G360" s="86">
        <v>34.003258296594282</v>
      </c>
      <c r="H360" s="86">
        <v>33.853051060718819</v>
      </c>
      <c r="I360" s="86">
        <v>34.209140498408267</v>
      </c>
      <c r="J360" s="86">
        <v>35.161277613878987</v>
      </c>
      <c r="K360" s="86">
        <v>35.593315778222454</v>
      </c>
      <c r="L360" s="86">
        <v>35.585774138197529</v>
      </c>
      <c r="M360" s="86">
        <v>42.900378214424229</v>
      </c>
      <c r="N360" s="86">
        <v>42.333226216300496</v>
      </c>
      <c r="O360" s="86">
        <v>14.885113823062641</v>
      </c>
      <c r="P360" s="130">
        <v>33.461068971448476</v>
      </c>
    </row>
    <row r="361" spans="1:16" ht="12.65" customHeight="1" x14ac:dyDescent="0.35">
      <c r="A361" s="62">
        <v>360</v>
      </c>
      <c r="B361" s="210" t="s">
        <v>999</v>
      </c>
      <c r="C361" s="69">
        <v>2.6616365289812496</v>
      </c>
      <c r="D361" s="69">
        <v>3.048843650813529</v>
      </c>
      <c r="E361" s="69">
        <v>3.1531575359764954</v>
      </c>
      <c r="F361" s="69">
        <v>3.185738900684477</v>
      </c>
      <c r="G361" s="69">
        <v>2.8429409579129135</v>
      </c>
      <c r="H361" s="69">
        <v>1.2754404093096587</v>
      </c>
      <c r="I361" s="69">
        <v>2.1726057410661426</v>
      </c>
      <c r="J361" s="69">
        <v>3.0424506635413109</v>
      </c>
      <c r="K361" s="69">
        <v>6.0169188418136201</v>
      </c>
      <c r="L361" s="69">
        <v>4.1205340617164259</v>
      </c>
      <c r="M361" s="69">
        <v>4.7373557150704677</v>
      </c>
      <c r="N361" s="69">
        <v>12.282687654490024</v>
      </c>
      <c r="O361" s="69">
        <v>1.0191894840890301</v>
      </c>
      <c r="P361" s="130">
        <v>2.536932889993353</v>
      </c>
    </row>
    <row r="362" spans="1:16" ht="12.65" customHeight="1" x14ac:dyDescent="0.35">
      <c r="A362" s="62">
        <v>361</v>
      </c>
      <c r="B362" s="87" t="s">
        <v>1002</v>
      </c>
      <c r="C362" s="86">
        <v>48.775015040323524</v>
      </c>
      <c r="D362" s="86">
        <v>50.04127053912655</v>
      </c>
      <c r="E362" s="86">
        <v>46.885801991795553</v>
      </c>
      <c r="F362" s="86">
        <v>47.019311313395995</v>
      </c>
      <c r="G362" s="86">
        <v>48.312465814825302</v>
      </c>
      <c r="H362" s="86">
        <v>45.739240909317147</v>
      </c>
      <c r="I362" s="86">
        <v>58.16448911659753</v>
      </c>
      <c r="J362" s="86">
        <v>56.015678377762548</v>
      </c>
      <c r="K362" s="86">
        <v>53.665332550054622</v>
      </c>
      <c r="L362" s="86">
        <v>64.525459118989161</v>
      </c>
      <c r="M362" s="86">
        <v>59.494976945859392</v>
      </c>
      <c r="N362" s="86">
        <v>58.072199399037586</v>
      </c>
      <c r="O362" s="86">
        <v>40.120624516460495</v>
      </c>
      <c r="P362" s="130">
        <v>48.572944340525062</v>
      </c>
    </row>
    <row r="363" spans="1:16" ht="12.65" customHeight="1" x14ac:dyDescent="0.35">
      <c r="A363" s="62">
        <v>362</v>
      </c>
      <c r="B363" s="68" t="s">
        <v>1005</v>
      </c>
      <c r="C363" s="69">
        <v>45.424979942060652</v>
      </c>
      <c r="D363" s="69">
        <v>45.325414330932531</v>
      </c>
      <c r="E363" s="69">
        <v>45.208609891871362</v>
      </c>
      <c r="F363" s="69">
        <v>42.696862549002049</v>
      </c>
      <c r="G363" s="69">
        <v>44.689688684238376</v>
      </c>
      <c r="H363" s="69">
        <v>43.005370193579743</v>
      </c>
      <c r="I363" s="69">
        <v>52.093213364244853</v>
      </c>
      <c r="J363" s="69">
        <v>51.845898015324984</v>
      </c>
      <c r="K363" s="69">
        <v>52.127016383073233</v>
      </c>
      <c r="L363" s="69">
        <v>58.466486578301094</v>
      </c>
      <c r="M363" s="69">
        <v>55.296225462722091</v>
      </c>
      <c r="N363" s="69">
        <v>52.594273331120831</v>
      </c>
      <c r="O363" s="69">
        <v>34.667585523009365</v>
      </c>
      <c r="P363" s="130">
        <v>45.006635501093648</v>
      </c>
    </row>
    <row r="364" spans="1:16" ht="12.65" customHeight="1" x14ac:dyDescent="0.35">
      <c r="A364" s="62">
        <v>363</v>
      </c>
      <c r="B364" s="66" t="s">
        <v>1116</v>
      </c>
      <c r="C364" s="86">
        <v>14</v>
      </c>
      <c r="D364" s="86">
        <v>12.9</v>
      </c>
      <c r="E364" s="86">
        <v>9.6999999999999993</v>
      </c>
      <c r="F364" s="86">
        <v>12.2</v>
      </c>
      <c r="G364" s="86">
        <v>13.7</v>
      </c>
      <c r="H364" s="86">
        <v>6.9</v>
      </c>
      <c r="I364" s="86">
        <v>12.7</v>
      </c>
      <c r="J364" s="86">
        <v>22.3</v>
      </c>
      <c r="K364" s="86">
        <v>11.9</v>
      </c>
      <c r="L364" s="86">
        <v>18.2</v>
      </c>
      <c r="M364" s="86">
        <v>8.3000000000000007</v>
      </c>
      <c r="N364" s="86">
        <v>10.9</v>
      </c>
      <c r="O364" s="86">
        <v>9.4</v>
      </c>
      <c r="P364" s="130">
        <v>12.1</v>
      </c>
    </row>
    <row r="365" spans="1:16" ht="21" x14ac:dyDescent="0.35">
      <c r="A365" s="62">
        <v>364</v>
      </c>
      <c r="B365" s="68" t="s">
        <v>1011</v>
      </c>
      <c r="C365" s="69">
        <v>6.4558192505717997</v>
      </c>
      <c r="D365" s="69">
        <v>8.1826751500568857</v>
      </c>
      <c r="E365" s="69">
        <v>6.4185397141213851</v>
      </c>
      <c r="F365" s="69">
        <v>5.3601603501375514</v>
      </c>
      <c r="G365" s="69">
        <v>6.0476677870840438</v>
      </c>
      <c r="H365" s="69">
        <v>5.0986117591321536</v>
      </c>
      <c r="I365" s="69">
        <v>9.0107972121077946</v>
      </c>
      <c r="J365" s="69">
        <v>4.5435436751253073</v>
      </c>
      <c r="K365" s="69">
        <v>3.835219418929694</v>
      </c>
      <c r="L365" s="69">
        <v>4.3908958934378362</v>
      </c>
      <c r="M365" s="69">
        <v>5.8617584133873377</v>
      </c>
      <c r="N365" s="69">
        <v>7.9353205222991647</v>
      </c>
      <c r="O365" s="69">
        <v>1.6027696104721851</v>
      </c>
      <c r="P365" s="130">
        <v>6.1022649684856587</v>
      </c>
    </row>
    <row r="366" spans="1:16" ht="14.5" x14ac:dyDescent="0.35">
      <c r="A366" s="62">
        <v>365</v>
      </c>
      <c r="B366" s="211" t="s">
        <v>1014</v>
      </c>
      <c r="C366" s="86">
        <v>7.3985440897459771</v>
      </c>
      <c r="D366" s="86">
        <v>10.994678155985389</v>
      </c>
      <c r="E366" s="86">
        <v>7.461553020337508</v>
      </c>
      <c r="F366" s="86">
        <v>5.3411132084100386</v>
      </c>
      <c r="G366" s="86">
        <v>6.6670425953059578</v>
      </c>
      <c r="H366" s="86">
        <v>6.4072890788386143</v>
      </c>
      <c r="I366" s="86">
        <v>9.936249291653187</v>
      </c>
      <c r="J366" s="86">
        <v>7.5141860025013649</v>
      </c>
      <c r="K366" s="86">
        <v>5.3030942556024003</v>
      </c>
      <c r="L366" s="86">
        <v>11.729789955768089</v>
      </c>
      <c r="M366" s="86">
        <v>10.456227825016764</v>
      </c>
      <c r="N366" s="86">
        <v>6.3369556759609713</v>
      </c>
      <c r="O366" s="86">
        <v>7.2619901190353717</v>
      </c>
      <c r="P366" s="130">
        <v>7.3401227920500478</v>
      </c>
    </row>
    <row r="367" spans="1:16" ht="14.5" x14ac:dyDescent="0.35">
      <c r="A367" s="62">
        <v>366</v>
      </c>
      <c r="B367" s="68" t="s">
        <v>1017</v>
      </c>
      <c r="C367" s="69">
        <v>30.973409358949809</v>
      </c>
      <c r="D367" s="69">
        <v>31.555523652265432</v>
      </c>
      <c r="E367" s="69">
        <v>30.012299475011439</v>
      </c>
      <c r="F367" s="69">
        <v>29.400502787068749</v>
      </c>
      <c r="G367" s="69">
        <v>29.108188638232839</v>
      </c>
      <c r="H367" s="69">
        <v>23.756358533530939</v>
      </c>
      <c r="I367" s="163">
        <v>32.763154025357537</v>
      </c>
      <c r="J367" s="69">
        <v>29.28875961856447</v>
      </c>
      <c r="K367" s="69">
        <v>32.594865864965769</v>
      </c>
      <c r="L367" s="69">
        <v>42.768504684521879</v>
      </c>
      <c r="M367" s="69">
        <v>40.96980310209905</v>
      </c>
      <c r="N367" s="69">
        <v>38.943155916916211</v>
      </c>
      <c r="O367" s="69">
        <v>32.915197057123521</v>
      </c>
      <c r="P367" s="130">
        <v>28.767190262679819</v>
      </c>
    </row>
    <row r="368" spans="1:16" ht="14.5" x14ac:dyDescent="0.35">
      <c r="A368" s="62">
        <v>367</v>
      </c>
      <c r="B368" s="66" t="s">
        <v>1020</v>
      </c>
      <c r="C368" s="86">
        <v>0.24190587635214339</v>
      </c>
      <c r="D368" s="86">
        <v>0.523938646196899</v>
      </c>
      <c r="E368" s="86">
        <v>1.2362555221572349</v>
      </c>
      <c r="F368" s="86">
        <v>0.44314955707062847</v>
      </c>
      <c r="G368" s="86">
        <v>0.40740035720464263</v>
      </c>
      <c r="H368" s="86">
        <v>0.23177591701808228</v>
      </c>
      <c r="I368" s="86">
        <v>0.487237276627282</v>
      </c>
      <c r="J368" s="86">
        <v>0.23946817573076376</v>
      </c>
      <c r="K368" s="86">
        <v>0.57435852554323796</v>
      </c>
      <c r="L368" s="86">
        <v>1.0900587348510813</v>
      </c>
      <c r="M368" s="86">
        <v>0.35437838763405455</v>
      </c>
      <c r="N368" s="86">
        <v>0.42060291894159507</v>
      </c>
      <c r="O368" s="86">
        <v>0</v>
      </c>
      <c r="P368" s="130">
        <v>0.39144815501131758</v>
      </c>
    </row>
    <row r="369" spans="1:16" ht="21" customHeight="1" x14ac:dyDescent="0.35">
      <c r="A369" s="62">
        <v>368</v>
      </c>
      <c r="B369" s="68" t="s">
        <v>1022</v>
      </c>
      <c r="C369" s="69">
        <v>0.8</v>
      </c>
      <c r="D369" s="69">
        <v>0.8</v>
      </c>
      <c r="E369" s="69">
        <v>2</v>
      </c>
      <c r="F369" s="69">
        <v>2.2000000000000002</v>
      </c>
      <c r="G369" s="69">
        <v>1.3</v>
      </c>
      <c r="H369" s="69">
        <v>1.6</v>
      </c>
      <c r="I369" s="69">
        <v>4</v>
      </c>
      <c r="J369" s="69">
        <v>0.8</v>
      </c>
      <c r="K369" s="69">
        <v>0.4</v>
      </c>
      <c r="L369" s="69">
        <v>0.8</v>
      </c>
      <c r="M369" s="69">
        <v>5</v>
      </c>
      <c r="N369" s="69">
        <v>1.4</v>
      </c>
      <c r="O369" s="69">
        <v>0.1</v>
      </c>
      <c r="P369" s="130">
        <v>1.3</v>
      </c>
    </row>
    <row r="370" spans="1:16" ht="14.5" x14ac:dyDescent="0.35">
      <c r="A370" s="62">
        <v>369</v>
      </c>
      <c r="B370" s="84" t="s">
        <v>1025</v>
      </c>
      <c r="C370" s="86">
        <v>6.9143003452115961</v>
      </c>
      <c r="D370" s="86">
        <v>6.9088803804142618</v>
      </c>
      <c r="E370" s="86">
        <v>13.184920035894674</v>
      </c>
      <c r="F370" s="86">
        <v>8.4700733468269718</v>
      </c>
      <c r="G370" s="86">
        <v>6.3390604975803715</v>
      </c>
      <c r="H370" s="162">
        <v>6.9393854632098826</v>
      </c>
      <c r="I370" s="86">
        <v>8.6238162558135496</v>
      </c>
      <c r="J370" s="86">
        <v>9.5429986126580459</v>
      </c>
      <c r="K370" s="86">
        <v>10.075530405701032</v>
      </c>
      <c r="L370" s="86">
        <v>5.6838555366368819</v>
      </c>
      <c r="M370" s="86">
        <v>8.1562629637363635</v>
      </c>
      <c r="N370" s="86">
        <v>7.0915432352512147</v>
      </c>
      <c r="O370" s="86">
        <v>3.562675744344876</v>
      </c>
      <c r="P370" s="130">
        <v>7.0498913324794215</v>
      </c>
    </row>
    <row r="371" spans="1:16" ht="12.65" customHeight="1" x14ac:dyDescent="0.35">
      <c r="A371" s="62">
        <v>370</v>
      </c>
      <c r="B371" s="68" t="s">
        <v>1028</v>
      </c>
      <c r="C371" s="69">
        <v>1.4796314826742902</v>
      </c>
      <c r="D371" s="69">
        <v>1.9720283396956231</v>
      </c>
      <c r="E371" s="69">
        <v>5.9749788520134333</v>
      </c>
      <c r="F371" s="69">
        <v>2.0835629742155772</v>
      </c>
      <c r="G371" s="69">
        <v>1.9820507612194085</v>
      </c>
      <c r="H371" s="69">
        <v>1.8808031869528337</v>
      </c>
      <c r="I371" s="69">
        <v>1.9181675136415535</v>
      </c>
      <c r="J371" s="69">
        <v>2.044317785323694</v>
      </c>
      <c r="K371" s="69">
        <v>3.0884727838208219</v>
      </c>
      <c r="L371" s="69">
        <v>2.0475931860282817</v>
      </c>
      <c r="M371" s="69">
        <v>0</v>
      </c>
      <c r="N371" s="69">
        <v>3.6981764300393229</v>
      </c>
      <c r="O371" s="69">
        <v>0</v>
      </c>
      <c r="P371" s="130">
        <v>2.0192463272674672</v>
      </c>
    </row>
    <row r="372" spans="1:16" ht="12.65" customHeight="1" x14ac:dyDescent="0.35">
      <c r="A372" s="62">
        <v>371</v>
      </c>
      <c r="B372" s="66" t="s">
        <v>1031</v>
      </c>
      <c r="C372" s="86">
        <v>3.6958549944035295</v>
      </c>
      <c r="D372" s="86">
        <v>2.4047807917434043</v>
      </c>
      <c r="E372" s="86">
        <v>6.499625995304406</v>
      </c>
      <c r="F372" s="86">
        <v>4.3380123585878776</v>
      </c>
      <c r="G372" s="86">
        <v>2.87031489770302</v>
      </c>
      <c r="H372" s="86">
        <v>3.2775566039292894</v>
      </c>
      <c r="I372" s="86">
        <v>3.2600562336428536</v>
      </c>
      <c r="J372" s="86">
        <v>5.9909297789902567</v>
      </c>
      <c r="K372" s="86">
        <v>4.2393444574446519</v>
      </c>
      <c r="L372" s="86">
        <v>1.2702156248861705</v>
      </c>
      <c r="M372" s="86">
        <v>4.0271118553120751</v>
      </c>
      <c r="N372" s="86">
        <v>2.720071409996704</v>
      </c>
      <c r="O372" s="86">
        <v>3.562675744344876</v>
      </c>
      <c r="P372" s="130">
        <v>3.2645475285171428</v>
      </c>
    </row>
    <row r="373" spans="1:16" ht="12.65" customHeight="1" x14ac:dyDescent="0.35">
      <c r="A373" s="62">
        <v>372</v>
      </c>
      <c r="B373" s="68" t="s">
        <v>1033</v>
      </c>
      <c r="C373" s="69">
        <v>0.71444841808660842</v>
      </c>
      <c r="D373" s="69">
        <v>0.84914088617014483</v>
      </c>
      <c r="E373" s="69">
        <v>1.1400846767283737</v>
      </c>
      <c r="F373" s="69">
        <v>0.33320411084248819</v>
      </c>
      <c r="G373" s="69">
        <v>0.89846125730207471</v>
      </c>
      <c r="H373" s="69">
        <v>0.73327771250416551</v>
      </c>
      <c r="I373" s="69">
        <v>0.36097271522465041</v>
      </c>
      <c r="J373" s="69">
        <v>0.1034709382776815</v>
      </c>
      <c r="K373" s="69">
        <v>0.42885575444368734</v>
      </c>
      <c r="L373" s="69">
        <v>5.6997056367390997E-2</v>
      </c>
      <c r="M373" s="69">
        <v>0.74221179111816504</v>
      </c>
      <c r="N373" s="69">
        <v>0</v>
      </c>
      <c r="O373" s="69">
        <v>0</v>
      </c>
      <c r="P373" s="130">
        <v>0.76794044903708558</v>
      </c>
    </row>
    <row r="374" spans="1:16" ht="12.65" customHeight="1" x14ac:dyDescent="0.35">
      <c r="A374" s="62">
        <v>373</v>
      </c>
      <c r="B374" s="66" t="s">
        <v>1036</v>
      </c>
      <c r="C374" s="86">
        <v>1.6256726507259167</v>
      </c>
      <c r="D374" s="86">
        <v>1.6145882336865531</v>
      </c>
      <c r="E374" s="86">
        <v>1.4983252138623513</v>
      </c>
      <c r="F374" s="86">
        <v>1.5605823077062744</v>
      </c>
      <c r="G374" s="86">
        <v>1.4481152648121811</v>
      </c>
      <c r="H374" s="86">
        <v>1.8328141138498579</v>
      </c>
      <c r="I374" s="86">
        <v>3.1079437204912996</v>
      </c>
      <c r="J374" s="86">
        <v>2.1868673456310566</v>
      </c>
      <c r="K374" s="86">
        <v>1.1380802502295653</v>
      </c>
      <c r="L374" s="86">
        <v>1.9655972183075421</v>
      </c>
      <c r="M374" s="86">
        <v>1.9735186532547064</v>
      </c>
      <c r="N374" s="86">
        <v>0.37805165041217392</v>
      </c>
      <c r="O374" s="86">
        <v>0</v>
      </c>
      <c r="P374" s="130">
        <v>1.6445597956513298</v>
      </c>
    </row>
    <row r="375" spans="1:16" ht="12.65" customHeight="1" x14ac:dyDescent="0.35">
      <c r="A375" s="62">
        <v>374</v>
      </c>
      <c r="B375" s="68" t="s">
        <v>1117</v>
      </c>
      <c r="C375" s="69"/>
      <c r="D375" s="69"/>
      <c r="E375" s="69"/>
      <c r="F375" s="69"/>
      <c r="G375" s="69"/>
      <c r="H375" s="69"/>
      <c r="I375" s="69"/>
      <c r="J375" s="69"/>
      <c r="K375" s="69"/>
      <c r="L375" s="69"/>
      <c r="M375" s="69"/>
      <c r="N375" s="69"/>
      <c r="O375" s="69"/>
      <c r="P375" s="130"/>
    </row>
    <row r="376" spans="1:16" ht="12.65" customHeight="1" x14ac:dyDescent="0.35">
      <c r="A376" s="62">
        <v>375</v>
      </c>
      <c r="B376" s="87" t="s">
        <v>1040</v>
      </c>
      <c r="C376" s="86">
        <v>8.0461966049529821</v>
      </c>
      <c r="D376" s="86">
        <v>8.9485723357758484</v>
      </c>
      <c r="E376" s="86">
        <v>13.962938392216644</v>
      </c>
      <c r="F376" s="86">
        <v>13.946806321893252</v>
      </c>
      <c r="G376" s="86">
        <v>10.083420149209926</v>
      </c>
      <c r="H376" s="86">
        <v>7.6186821969532099</v>
      </c>
      <c r="I376" s="86">
        <v>13.678079287311661</v>
      </c>
      <c r="J376" s="86">
        <v>15.268982521860778</v>
      </c>
      <c r="K376" s="86">
        <v>18.780691457165158</v>
      </c>
      <c r="L376" s="86">
        <v>6.0631183022888635</v>
      </c>
      <c r="M376" s="86">
        <v>15.098807359124669</v>
      </c>
      <c r="N376" s="86">
        <v>1.7028195225919491</v>
      </c>
      <c r="O376" s="86">
        <v>0</v>
      </c>
      <c r="P376" s="130">
        <v>9.5489593770566277</v>
      </c>
    </row>
    <row r="377" spans="1:16" ht="12.65" customHeight="1" x14ac:dyDescent="0.35">
      <c r="A377" s="62">
        <v>376</v>
      </c>
      <c r="B377" s="138" t="s">
        <v>1043</v>
      </c>
      <c r="C377" s="69">
        <v>5.8438195710883649</v>
      </c>
      <c r="D377" s="69">
        <v>5.6720610491317442</v>
      </c>
      <c r="E377" s="69">
        <v>12.122998702152692</v>
      </c>
      <c r="F377" s="69">
        <v>7.1388153751888233</v>
      </c>
      <c r="G377" s="69">
        <v>5.4864183793232284</v>
      </c>
      <c r="H377" s="69">
        <v>3.7871212321961174</v>
      </c>
      <c r="I377" s="163">
        <v>4.1869867331431765</v>
      </c>
      <c r="J377" s="69">
        <v>2.9721428507253065</v>
      </c>
      <c r="K377" s="69">
        <v>4.6646083148909137</v>
      </c>
      <c r="L377" s="69">
        <v>5.4556333071201708</v>
      </c>
      <c r="M377" s="69">
        <v>3.1337356527166333</v>
      </c>
      <c r="N377" s="69">
        <v>4.263622232740401</v>
      </c>
      <c r="O377" s="69">
        <v>0</v>
      </c>
      <c r="P377" s="130">
        <v>5.3178770852774369</v>
      </c>
    </row>
    <row r="378" spans="1:16" ht="12.65" customHeight="1" x14ac:dyDescent="0.35">
      <c r="A378" s="62">
        <v>377</v>
      </c>
      <c r="B378" s="87" t="s">
        <v>1046</v>
      </c>
      <c r="C378" s="86">
        <v>0.5</v>
      </c>
      <c r="D378" s="86">
        <v>0.7</v>
      </c>
      <c r="E378" s="86">
        <v>1</v>
      </c>
      <c r="F378" s="86">
        <v>0.5</v>
      </c>
      <c r="G378" s="86">
        <v>1.9</v>
      </c>
      <c r="H378" s="86">
        <v>0.5</v>
      </c>
      <c r="I378" s="162">
        <v>2.5</v>
      </c>
      <c r="J378" s="86">
        <v>0.4</v>
      </c>
      <c r="K378" s="86">
        <v>1.6</v>
      </c>
      <c r="L378" s="86">
        <v>0</v>
      </c>
      <c r="M378" s="86">
        <v>0</v>
      </c>
      <c r="N378" s="86">
        <v>0</v>
      </c>
      <c r="O378" s="86">
        <v>0</v>
      </c>
      <c r="P378" s="130">
        <v>1.1000000000000001</v>
      </c>
    </row>
    <row r="379" spans="1:16" ht="12.65" customHeight="1" x14ac:dyDescent="0.35">
      <c r="A379" s="62">
        <v>378</v>
      </c>
      <c r="B379" s="138" t="s">
        <v>1048</v>
      </c>
      <c r="C379" s="69">
        <v>8</v>
      </c>
      <c r="D379" s="69">
        <v>10</v>
      </c>
      <c r="E379" s="69">
        <v>10.4</v>
      </c>
      <c r="F379" s="69">
        <v>9.1</v>
      </c>
      <c r="G379" s="69">
        <v>7.4</v>
      </c>
      <c r="H379" s="69">
        <v>3.1</v>
      </c>
      <c r="I379" s="163">
        <v>5.7</v>
      </c>
      <c r="J379" s="69">
        <v>9</v>
      </c>
      <c r="K379" s="69">
        <v>15</v>
      </c>
      <c r="L379" s="69">
        <v>5.0999999999999996</v>
      </c>
      <c r="M379" s="69">
        <v>6.2</v>
      </c>
      <c r="N379" s="69">
        <v>1.5</v>
      </c>
      <c r="O379" s="69">
        <v>0</v>
      </c>
      <c r="P379" s="130">
        <v>6.9</v>
      </c>
    </row>
    <row r="380" spans="1:16" ht="12.65" customHeight="1" x14ac:dyDescent="0.35">
      <c r="A380" s="62">
        <v>379</v>
      </c>
      <c r="B380" s="87" t="s">
        <v>1050</v>
      </c>
      <c r="C380" s="86">
        <v>2</v>
      </c>
      <c r="D380" s="86">
        <v>2.5</v>
      </c>
      <c r="E380" s="86">
        <v>0.8</v>
      </c>
      <c r="F380" s="86">
        <v>0.3</v>
      </c>
      <c r="G380" s="86">
        <v>1.1000000000000001</v>
      </c>
      <c r="H380" s="86">
        <v>0.8</v>
      </c>
      <c r="I380" s="162">
        <v>1.6</v>
      </c>
      <c r="J380" s="86">
        <v>1.6</v>
      </c>
      <c r="K380" s="86">
        <v>1.2</v>
      </c>
      <c r="L380" s="86">
        <v>0.4</v>
      </c>
      <c r="M380" s="86">
        <v>0.2</v>
      </c>
      <c r="N380" s="86">
        <v>0.2</v>
      </c>
      <c r="O380" s="86">
        <v>0</v>
      </c>
      <c r="P380" s="130">
        <v>1.3</v>
      </c>
    </row>
    <row r="381" spans="1:16" ht="12.65" customHeight="1" x14ac:dyDescent="0.35">
      <c r="A381" s="62">
        <v>380</v>
      </c>
      <c r="B381" s="138" t="s">
        <v>1052</v>
      </c>
      <c r="C381" s="69">
        <v>6</v>
      </c>
      <c r="D381" s="69">
        <v>5.3</v>
      </c>
      <c r="E381" s="69">
        <v>5.4</v>
      </c>
      <c r="F381" s="69">
        <v>2.8</v>
      </c>
      <c r="G381" s="69">
        <v>4.7</v>
      </c>
      <c r="H381" s="69">
        <v>3.6</v>
      </c>
      <c r="I381" s="163">
        <v>2.8</v>
      </c>
      <c r="J381" s="69">
        <v>3.1</v>
      </c>
      <c r="K381" s="69">
        <v>2</v>
      </c>
      <c r="L381" s="69">
        <v>2.7</v>
      </c>
      <c r="M381" s="69">
        <v>3.9</v>
      </c>
      <c r="N381" s="69">
        <v>2.8</v>
      </c>
      <c r="O381" s="69">
        <v>0.1</v>
      </c>
      <c r="P381" s="130">
        <v>4.5</v>
      </c>
    </row>
    <row r="382" spans="1:16" ht="12.65" customHeight="1" x14ac:dyDescent="0.35">
      <c r="A382" s="62">
        <v>381</v>
      </c>
      <c r="B382" s="212"/>
      <c r="C382" s="213" t="s">
        <v>1118</v>
      </c>
      <c r="D382" s="213" t="s">
        <v>1118</v>
      </c>
      <c r="E382" s="213" t="s">
        <v>1118</v>
      </c>
      <c r="F382" s="213" t="s">
        <v>1118</v>
      </c>
      <c r="G382" s="213" t="s">
        <v>1118</v>
      </c>
      <c r="H382" s="213" t="s">
        <v>1118</v>
      </c>
      <c r="I382" s="213" t="s">
        <v>1118</v>
      </c>
      <c r="J382" s="213" t="s">
        <v>1118</v>
      </c>
      <c r="K382" s="213" t="s">
        <v>1118</v>
      </c>
      <c r="L382" s="213" t="s">
        <v>1118</v>
      </c>
      <c r="M382" s="213" t="s">
        <v>1118</v>
      </c>
      <c r="N382" s="213" t="s">
        <v>1118</v>
      </c>
      <c r="O382" s="213" t="s">
        <v>1118</v>
      </c>
      <c r="P382" s="165" t="s">
        <v>1118</v>
      </c>
    </row>
    <row r="383" spans="1:16" ht="12.65" customHeight="1" x14ac:dyDescent="0.35">
      <c r="B383" s="64" t="s">
        <v>1119</v>
      </c>
    </row>
    <row r="384" spans="1:16" ht="12.65" customHeight="1" x14ac:dyDescent="0.35">
      <c r="B384" s="64" t="s">
        <v>1120</v>
      </c>
    </row>
    <row r="385" spans="2:2" ht="12.65" customHeight="1" x14ac:dyDescent="0.35">
      <c r="B385" s="64" t="s">
        <v>1299</v>
      </c>
    </row>
  </sheetData>
  <sheetProtection sort="0" autoFilter="0"/>
  <mergeCells count="23">
    <mergeCell ref="B1:P1"/>
    <mergeCell ref="B3:P3"/>
    <mergeCell ref="B52:P52"/>
    <mergeCell ref="B251:P251"/>
    <mergeCell ref="B260:P260"/>
    <mergeCell ref="B66:P66"/>
    <mergeCell ref="B72:P72"/>
    <mergeCell ref="B143:P143"/>
    <mergeCell ref="B166:P166"/>
    <mergeCell ref="B181:P181"/>
    <mergeCell ref="B318:P318"/>
    <mergeCell ref="B326:O326"/>
    <mergeCell ref="B324:P324"/>
    <mergeCell ref="B346:P346"/>
    <mergeCell ref="B189:P189"/>
    <mergeCell ref="B208:P208"/>
    <mergeCell ref="B215:P215"/>
    <mergeCell ref="B234:P234"/>
    <mergeCell ref="B248:P248"/>
    <mergeCell ref="B275:P275"/>
    <mergeCell ref="B278:P278"/>
    <mergeCell ref="B304:P304"/>
    <mergeCell ref="B310:P310"/>
  </mergeCells>
  <pageMargins left="0.23622047244094491" right="0.23622047244094491" top="0.74803149606299213" bottom="0.74803149606299213" header="0.31496062992125984" footer="0.31496062992125984"/>
  <pageSetup orientation="landscape" r:id="rId1"/>
  <headerFooter>
    <oddHeader>&amp;R&amp;"Calibri"&amp;12&amp;K000000 Unclassified / Non classifié&amp;1#_x000D_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84"/>
  <sheetViews>
    <sheetView zoomScale="130" zoomScaleNormal="130" workbookViewId="0">
      <pane ySplit="2" topLeftCell="A44" activePane="bottomLeft" state="frozen"/>
      <selection activeCell="E6" sqref="E6"/>
      <selection pane="bottomLeft" activeCell="H49" sqref="H49"/>
    </sheetView>
  </sheetViews>
  <sheetFormatPr defaultColWidth="8.81640625" defaultRowHeight="14.5" x14ac:dyDescent="0.35"/>
  <cols>
    <col min="1" max="1" width="5" style="89" customWidth="1"/>
    <col min="2" max="2" width="26.453125" style="90" customWidth="1"/>
    <col min="3" max="15" width="6.54296875" style="90" customWidth="1"/>
    <col min="16" max="16" width="6.54296875" style="92" customWidth="1"/>
    <col min="17" max="17" width="11.54296875" style="90" customWidth="1"/>
    <col min="18" max="16384" width="8.81640625" style="90"/>
  </cols>
  <sheetData>
    <row r="1" spans="1:17" ht="30.75" customHeight="1" x14ac:dyDescent="0.35">
      <c r="A1" s="125"/>
      <c r="B1" s="284" t="s">
        <v>1121</v>
      </c>
      <c r="C1" s="284"/>
      <c r="D1" s="284"/>
      <c r="E1" s="284"/>
      <c r="F1" s="284"/>
      <c r="G1" s="284"/>
      <c r="H1" s="284"/>
      <c r="I1" s="284"/>
      <c r="J1" s="284"/>
      <c r="K1" s="284"/>
      <c r="L1" s="284"/>
      <c r="M1" s="284"/>
      <c r="N1" s="284"/>
      <c r="O1" s="284"/>
      <c r="P1" s="284"/>
      <c r="Q1" s="121"/>
    </row>
    <row r="2" spans="1:17" x14ac:dyDescent="0.35">
      <c r="A2" s="125">
        <v>1</v>
      </c>
      <c r="B2" s="126" t="s">
        <v>60</v>
      </c>
      <c r="C2" s="127" t="s">
        <v>1122</v>
      </c>
      <c r="D2" s="127" t="s">
        <v>38</v>
      </c>
      <c r="E2" s="127" t="s">
        <v>1123</v>
      </c>
      <c r="F2" s="127" t="s">
        <v>1124</v>
      </c>
      <c r="G2" s="127" t="s">
        <v>1125</v>
      </c>
      <c r="H2" s="127" t="s">
        <v>1126</v>
      </c>
      <c r="I2" s="127" t="s">
        <v>1127</v>
      </c>
      <c r="J2" s="127" t="s">
        <v>1128</v>
      </c>
      <c r="K2" s="127" t="s">
        <v>1129</v>
      </c>
      <c r="L2" s="127" t="s">
        <v>1130</v>
      </c>
      <c r="M2" s="127" t="s">
        <v>1131</v>
      </c>
      <c r="N2" s="127" t="s">
        <v>1132</v>
      </c>
      <c r="O2" s="127" t="s">
        <v>1133</v>
      </c>
      <c r="P2" s="203" t="s">
        <v>15</v>
      </c>
      <c r="Q2" s="122"/>
    </row>
    <row r="3" spans="1:17" x14ac:dyDescent="0.35">
      <c r="A3" s="125">
        <v>2</v>
      </c>
      <c r="B3" s="281" t="s">
        <v>62</v>
      </c>
      <c r="C3" s="281"/>
      <c r="D3" s="281"/>
      <c r="E3" s="281"/>
      <c r="F3" s="281"/>
      <c r="G3" s="281"/>
      <c r="H3" s="281"/>
      <c r="I3" s="281"/>
      <c r="J3" s="281"/>
      <c r="K3" s="281"/>
      <c r="L3" s="281"/>
      <c r="M3" s="281"/>
      <c r="N3" s="281"/>
      <c r="O3" s="281"/>
      <c r="P3" s="281"/>
      <c r="Q3" s="121"/>
    </row>
    <row r="4" spans="1:17" x14ac:dyDescent="0.35">
      <c r="A4" s="125">
        <v>3</v>
      </c>
      <c r="B4" s="126" t="s">
        <v>65</v>
      </c>
      <c r="C4" s="69">
        <v>76.718644309529452</v>
      </c>
      <c r="D4" s="69">
        <v>74.925781132297089</v>
      </c>
      <c r="E4" s="69">
        <v>67.937711130775142</v>
      </c>
      <c r="F4" s="69">
        <v>69.639876055200872</v>
      </c>
      <c r="G4" s="69">
        <v>77.103151755751725</v>
      </c>
      <c r="H4" s="69">
        <v>78.942079437125912</v>
      </c>
      <c r="I4" s="69">
        <v>70.920498808620934</v>
      </c>
      <c r="J4" s="69">
        <v>70.271379588317956</v>
      </c>
      <c r="K4" s="69">
        <v>62.525529818003378</v>
      </c>
      <c r="L4" s="69">
        <v>68.117445088236764</v>
      </c>
      <c r="M4" s="69">
        <v>80.531328405770978</v>
      </c>
      <c r="N4" s="69">
        <v>73.905495522164188</v>
      </c>
      <c r="O4" s="69">
        <v>47.606335540467455</v>
      </c>
      <c r="P4" s="130">
        <v>76.145604157133988</v>
      </c>
      <c r="Q4" s="121"/>
    </row>
    <row r="5" spans="1:17" x14ac:dyDescent="0.35">
      <c r="A5" s="125">
        <v>4</v>
      </c>
      <c r="B5" s="128" t="s">
        <v>1134</v>
      </c>
      <c r="C5" s="67">
        <v>48.846099470679718</v>
      </c>
      <c r="D5" s="67">
        <v>44.753211684934904</v>
      </c>
      <c r="E5" s="67">
        <v>35.242519793982247</v>
      </c>
      <c r="F5" s="67">
        <v>35.942748925925805</v>
      </c>
      <c r="G5" s="67">
        <v>44.740915065850658</v>
      </c>
      <c r="H5" s="67">
        <v>53.389753392750393</v>
      </c>
      <c r="I5" s="67">
        <v>34.734124543069846</v>
      </c>
      <c r="J5" s="67">
        <v>35.711369229754176</v>
      </c>
      <c r="K5" s="67">
        <v>31.259927478365292</v>
      </c>
      <c r="L5" s="67">
        <v>34.4516731618398</v>
      </c>
      <c r="M5" s="67">
        <v>56.75978709908339</v>
      </c>
      <c r="N5" s="67">
        <v>42.97455328612741</v>
      </c>
      <c r="O5" s="67">
        <v>30.823623165923799</v>
      </c>
      <c r="P5" s="130">
        <v>46.068210070176605</v>
      </c>
      <c r="Q5" s="121"/>
    </row>
    <row r="6" spans="1:17" ht="31.5" x14ac:dyDescent="0.35">
      <c r="A6" s="125">
        <v>5</v>
      </c>
      <c r="B6" s="68" t="s">
        <v>68</v>
      </c>
      <c r="C6" s="215">
        <v>22</v>
      </c>
      <c r="D6" s="204">
        <v>24.6</v>
      </c>
      <c r="E6" s="204">
        <v>19.600000000000001</v>
      </c>
      <c r="F6" s="204">
        <v>15.3</v>
      </c>
      <c r="G6" s="204">
        <v>22.4</v>
      </c>
      <c r="H6" s="204">
        <v>15.7</v>
      </c>
      <c r="I6" s="204">
        <v>16.8</v>
      </c>
      <c r="J6" s="215">
        <v>22</v>
      </c>
      <c r="K6" s="204">
        <v>17.600000000000001</v>
      </c>
      <c r="L6" s="204">
        <v>16.399999999999999</v>
      </c>
      <c r="M6" s="204">
        <v>13.6</v>
      </c>
      <c r="N6" s="204">
        <v>8.6</v>
      </c>
      <c r="O6" s="204">
        <v>9.3000000000000007</v>
      </c>
      <c r="P6" s="130">
        <v>20.399999999999999</v>
      </c>
      <c r="Q6" s="121"/>
    </row>
    <row r="7" spans="1:17" x14ac:dyDescent="0.35">
      <c r="A7" s="125">
        <v>6</v>
      </c>
      <c r="B7" s="70" t="s">
        <v>71</v>
      </c>
      <c r="C7" s="67">
        <v>30.6</v>
      </c>
      <c r="D7" s="67">
        <v>30.3</v>
      </c>
      <c r="E7" s="67">
        <v>25.8</v>
      </c>
      <c r="F7" s="67">
        <v>24.1</v>
      </c>
      <c r="G7" s="67">
        <v>24.9</v>
      </c>
      <c r="H7" s="67">
        <v>23.8</v>
      </c>
      <c r="I7" s="67">
        <v>13.5</v>
      </c>
      <c r="J7" s="67">
        <v>27.5</v>
      </c>
      <c r="K7" s="67">
        <v>18.2</v>
      </c>
      <c r="L7" s="67">
        <v>18.3</v>
      </c>
      <c r="M7" s="67">
        <v>28.8</v>
      </c>
      <c r="N7" s="67">
        <v>21.1</v>
      </c>
      <c r="O7" s="67">
        <v>18.899999999999999</v>
      </c>
      <c r="P7" s="130">
        <v>25.7</v>
      </c>
      <c r="Q7" s="121"/>
    </row>
    <row r="8" spans="1:17" x14ac:dyDescent="0.35">
      <c r="A8" s="125">
        <v>7</v>
      </c>
      <c r="B8" s="68" t="s">
        <v>74</v>
      </c>
      <c r="C8" s="69">
        <v>42.8</v>
      </c>
      <c r="D8" s="69">
        <v>35.799999999999997</v>
      </c>
      <c r="E8" s="69">
        <v>27.1</v>
      </c>
      <c r="F8" s="69">
        <v>29.4</v>
      </c>
      <c r="G8" s="69">
        <v>33.700000000000003</v>
      </c>
      <c r="H8" s="69">
        <v>49.7</v>
      </c>
      <c r="I8" s="69">
        <v>35.299999999999997</v>
      </c>
      <c r="J8" s="69">
        <v>34.799999999999997</v>
      </c>
      <c r="K8" s="69">
        <v>35.799999999999997</v>
      </c>
      <c r="L8" s="69">
        <v>20.8</v>
      </c>
      <c r="M8" s="69">
        <v>26.1</v>
      </c>
      <c r="N8" s="69">
        <v>17.899999999999999</v>
      </c>
      <c r="O8" s="69">
        <v>13.5</v>
      </c>
      <c r="P8" s="130">
        <v>38.299999999999997</v>
      </c>
      <c r="Q8" s="121"/>
    </row>
    <row r="9" spans="1:17" x14ac:dyDescent="0.35">
      <c r="A9" s="125">
        <v>8</v>
      </c>
      <c r="B9" s="70" t="s">
        <v>77</v>
      </c>
      <c r="C9" s="67">
        <v>12.2</v>
      </c>
      <c r="D9" s="67">
        <v>14.1</v>
      </c>
      <c r="E9" s="67">
        <v>11.9</v>
      </c>
      <c r="F9" s="67">
        <v>16.8</v>
      </c>
      <c r="G9" s="67">
        <v>15</v>
      </c>
      <c r="H9" s="67">
        <v>6.7</v>
      </c>
      <c r="I9" s="67">
        <v>10.199999999999999</v>
      </c>
      <c r="J9" s="67">
        <v>11.6</v>
      </c>
      <c r="K9" s="67">
        <v>6.8</v>
      </c>
      <c r="L9" s="67">
        <v>9.4</v>
      </c>
      <c r="M9" s="67">
        <v>9.9</v>
      </c>
      <c r="N9" s="67">
        <v>8.6</v>
      </c>
      <c r="O9" s="67">
        <v>5.9</v>
      </c>
      <c r="P9" s="130">
        <v>12.2</v>
      </c>
      <c r="Q9" s="121"/>
    </row>
    <row r="10" spans="1:17" x14ac:dyDescent="0.35">
      <c r="A10" s="125">
        <v>9</v>
      </c>
      <c r="B10" s="131" t="s">
        <v>80</v>
      </c>
      <c r="C10" s="69">
        <v>84.059795175310597</v>
      </c>
      <c r="D10" s="69">
        <v>83.070315148240951</v>
      </c>
      <c r="E10" s="69">
        <v>76.805969236050203</v>
      </c>
      <c r="F10" s="69">
        <v>76.918104647791552</v>
      </c>
      <c r="G10" s="69">
        <v>84.922758058876497</v>
      </c>
      <c r="H10" s="69">
        <v>83.216463453667828</v>
      </c>
      <c r="I10" s="69">
        <v>77.315121983003039</v>
      </c>
      <c r="J10" s="69">
        <v>78.273372777316524</v>
      </c>
      <c r="K10" s="69">
        <v>81.876653532963459</v>
      </c>
      <c r="L10" s="69">
        <v>78.886911864722535</v>
      </c>
      <c r="M10" s="69">
        <v>88.456930834841714</v>
      </c>
      <c r="N10" s="69">
        <v>80.294108870751472</v>
      </c>
      <c r="O10" s="69">
        <v>54.085716339006204</v>
      </c>
      <c r="P10" s="130">
        <v>83.195744635957141</v>
      </c>
      <c r="Q10" s="121"/>
    </row>
    <row r="11" spans="1:17" x14ac:dyDescent="0.35">
      <c r="A11" s="125">
        <v>10</v>
      </c>
      <c r="B11" s="128" t="s">
        <v>83</v>
      </c>
      <c r="C11" s="67">
        <v>38.205562162396909</v>
      </c>
      <c r="D11" s="67">
        <v>42.42136235560848</v>
      </c>
      <c r="E11" s="67">
        <v>42.053656606976524</v>
      </c>
      <c r="F11" s="67">
        <v>44.012857093182191</v>
      </c>
      <c r="G11" s="67">
        <v>44.569546492876292</v>
      </c>
      <c r="H11" s="67">
        <v>38.764892242796392</v>
      </c>
      <c r="I11" s="67">
        <v>45.75824338250046</v>
      </c>
      <c r="J11" s="67">
        <v>43.606139084661919</v>
      </c>
      <c r="K11" s="67">
        <v>44.025443077768514</v>
      </c>
      <c r="L11" s="67">
        <v>45.743760365122974</v>
      </c>
      <c r="M11" s="67">
        <v>42.551541645780297</v>
      </c>
      <c r="N11" s="67">
        <v>42.405314442419957</v>
      </c>
      <c r="O11" s="67">
        <v>19.24916515176719</v>
      </c>
      <c r="P11" s="130">
        <v>41.997085826356219</v>
      </c>
      <c r="Q11" s="121"/>
    </row>
    <row r="12" spans="1:17" x14ac:dyDescent="0.35">
      <c r="A12" s="125">
        <v>11</v>
      </c>
      <c r="B12" s="132" t="s">
        <v>86</v>
      </c>
      <c r="C12" s="69">
        <v>57.552277434380713</v>
      </c>
      <c r="D12" s="69">
        <v>58.256688697998626</v>
      </c>
      <c r="E12" s="69">
        <v>52.614341233028505</v>
      </c>
      <c r="F12" s="69">
        <v>50.496742435222053</v>
      </c>
      <c r="G12" s="69">
        <v>60.509917965628134</v>
      </c>
      <c r="H12" s="69">
        <v>54.01055813724264</v>
      </c>
      <c r="I12" s="69">
        <v>44.582753492112126</v>
      </c>
      <c r="J12" s="69">
        <v>47.666049260851793</v>
      </c>
      <c r="K12" s="69">
        <v>50.811404963751471</v>
      </c>
      <c r="L12" s="69">
        <v>51.282142472865274</v>
      </c>
      <c r="M12" s="69">
        <v>60.331118084478753</v>
      </c>
      <c r="N12" s="69">
        <v>43.136595406529445</v>
      </c>
      <c r="O12" s="69">
        <v>35.038632888849733</v>
      </c>
      <c r="P12" s="130">
        <v>56.832963539284151</v>
      </c>
      <c r="Q12" s="121"/>
    </row>
    <row r="13" spans="1:17" x14ac:dyDescent="0.35">
      <c r="A13" s="125">
        <v>12</v>
      </c>
      <c r="B13" s="128" t="s">
        <v>89</v>
      </c>
      <c r="C13" s="67">
        <v>45.470970081299072</v>
      </c>
      <c r="D13" s="67">
        <v>40.954953619923174</v>
      </c>
      <c r="E13" s="67">
        <v>29.939543308957621</v>
      </c>
      <c r="F13" s="67">
        <v>38.354146803923136</v>
      </c>
      <c r="G13" s="67">
        <v>41.574865826174552</v>
      </c>
      <c r="H13" s="67">
        <v>30.93477883597582</v>
      </c>
      <c r="I13" s="67">
        <v>31.75356070149612</v>
      </c>
      <c r="J13" s="67">
        <v>39.400020116459572</v>
      </c>
      <c r="K13" s="67">
        <v>35.0189677018586</v>
      </c>
      <c r="L13" s="67">
        <v>36.783559341763478</v>
      </c>
      <c r="M13" s="67">
        <v>49.547732447877721</v>
      </c>
      <c r="N13" s="67">
        <v>25.33801240821823</v>
      </c>
      <c r="O13" s="67">
        <v>18.295853722576631</v>
      </c>
      <c r="P13" s="130">
        <v>38.66594899255702</v>
      </c>
      <c r="Q13" s="121"/>
    </row>
    <row r="14" spans="1:17" x14ac:dyDescent="0.35">
      <c r="A14" s="125">
        <v>13</v>
      </c>
      <c r="B14" s="132" t="s">
        <v>92</v>
      </c>
      <c r="C14" s="69">
        <v>30.878081712414968</v>
      </c>
      <c r="D14" s="69">
        <v>21.833121053081491</v>
      </c>
      <c r="E14" s="69">
        <v>14.995062743547919</v>
      </c>
      <c r="F14" s="69">
        <v>15.644255107472121</v>
      </c>
      <c r="G14" s="69">
        <v>24.624842438513983</v>
      </c>
      <c r="H14" s="69">
        <v>20.477767076870386</v>
      </c>
      <c r="I14" s="69">
        <v>18.066440575963373</v>
      </c>
      <c r="J14" s="69">
        <v>21.844847371508184</v>
      </c>
      <c r="K14" s="69">
        <v>24.951699071709506</v>
      </c>
      <c r="L14" s="69">
        <v>14.970818997842509</v>
      </c>
      <c r="M14" s="69">
        <v>28.56322826559559</v>
      </c>
      <c r="N14" s="69">
        <v>19.740016472027424</v>
      </c>
      <c r="O14" s="69">
        <v>3.6717622026144601</v>
      </c>
      <c r="P14" s="130">
        <v>23.165523280343848</v>
      </c>
      <c r="Q14" s="121"/>
    </row>
    <row r="15" spans="1:17" x14ac:dyDescent="0.35">
      <c r="A15" s="125">
        <v>14</v>
      </c>
      <c r="B15" s="128" t="s">
        <v>95</v>
      </c>
      <c r="C15" s="67">
        <v>23.866646754921845</v>
      </c>
      <c r="D15" s="67">
        <v>19.060700031434109</v>
      </c>
      <c r="E15" s="67">
        <v>12.565298281691858</v>
      </c>
      <c r="F15" s="67">
        <v>12.6397406142259</v>
      </c>
      <c r="G15" s="67">
        <v>19.786061971336387</v>
      </c>
      <c r="H15" s="67">
        <v>14.408624849467024</v>
      </c>
      <c r="I15" s="67">
        <v>9.8895878126956838</v>
      </c>
      <c r="J15" s="67">
        <v>15.405145393777673</v>
      </c>
      <c r="K15" s="67">
        <v>11.728203223187348</v>
      </c>
      <c r="L15" s="67">
        <v>14.990865090027297</v>
      </c>
      <c r="M15" s="67">
        <v>26.219691847715215</v>
      </c>
      <c r="N15" s="67">
        <v>21.960071735864709</v>
      </c>
      <c r="O15" s="67">
        <v>19.774434123153842</v>
      </c>
      <c r="P15" s="130">
        <v>18.077954166523913</v>
      </c>
      <c r="Q15" s="121"/>
    </row>
    <row r="16" spans="1:17" x14ac:dyDescent="0.35">
      <c r="A16" s="125">
        <v>15</v>
      </c>
      <c r="B16" s="132" t="s">
        <v>98</v>
      </c>
      <c r="C16" s="69">
        <v>23.17335254338127</v>
      </c>
      <c r="D16" s="69">
        <v>14.634639844392355</v>
      </c>
      <c r="E16" s="69">
        <v>5.9785530568434799</v>
      </c>
      <c r="F16" s="69">
        <v>8.5469305255156254</v>
      </c>
      <c r="G16" s="69">
        <v>18.290912709891977</v>
      </c>
      <c r="H16" s="69">
        <v>16.073634514621684</v>
      </c>
      <c r="I16" s="69">
        <v>8.6971579859372881</v>
      </c>
      <c r="J16" s="69">
        <v>10.699861334177747</v>
      </c>
      <c r="K16" s="69">
        <v>14.15901230677945</v>
      </c>
      <c r="L16" s="69">
        <v>11.589588187609424</v>
      </c>
      <c r="M16" s="69">
        <v>24.17247516301201</v>
      </c>
      <c r="N16" s="69">
        <v>14.856477890501241</v>
      </c>
      <c r="O16" s="69">
        <v>3.1354860789655934</v>
      </c>
      <c r="P16" s="130">
        <v>16.712419821003092</v>
      </c>
      <c r="Q16" s="121"/>
    </row>
    <row r="17" spans="1:17" x14ac:dyDescent="0.35">
      <c r="A17" s="125">
        <v>16</v>
      </c>
      <c r="B17" s="128" t="s">
        <v>101</v>
      </c>
      <c r="C17" s="67">
        <v>16.975829098219293</v>
      </c>
      <c r="D17" s="67">
        <v>15.778732872823387</v>
      </c>
      <c r="E17" s="67">
        <v>8.1056491410127656</v>
      </c>
      <c r="F17" s="67">
        <v>9.6564661571631696</v>
      </c>
      <c r="G17" s="67">
        <v>16.578034866281882</v>
      </c>
      <c r="H17" s="67">
        <v>16.400773079455416</v>
      </c>
      <c r="I17" s="67">
        <v>12.432132830935874</v>
      </c>
      <c r="J17" s="67">
        <v>10.235914122373401</v>
      </c>
      <c r="K17" s="67">
        <v>9.8888508955050547</v>
      </c>
      <c r="L17" s="67">
        <v>12.818952575991901</v>
      </c>
      <c r="M17" s="67">
        <v>26.236525133155482</v>
      </c>
      <c r="N17" s="67">
        <v>16.826121972637857</v>
      </c>
      <c r="O17" s="67">
        <v>2.0638299663700401</v>
      </c>
      <c r="P17" s="130">
        <v>15.596318867490314</v>
      </c>
      <c r="Q17" s="121"/>
    </row>
    <row r="18" spans="1:17" ht="42" x14ac:dyDescent="0.35">
      <c r="A18" s="125">
        <v>17</v>
      </c>
      <c r="B18" s="133" t="s">
        <v>102</v>
      </c>
      <c r="C18" s="69">
        <v>28.7</v>
      </c>
      <c r="D18" s="69">
        <v>30.4</v>
      </c>
      <c r="E18" s="69">
        <v>33.200000000000003</v>
      </c>
      <c r="F18" s="69">
        <v>25</v>
      </c>
      <c r="G18" s="69">
        <v>25.9</v>
      </c>
      <c r="H18" s="69">
        <v>15</v>
      </c>
      <c r="I18" s="69">
        <v>20.3</v>
      </c>
      <c r="J18" s="69">
        <v>28.8</v>
      </c>
      <c r="K18" s="69">
        <v>20.8</v>
      </c>
      <c r="L18" s="69">
        <v>25.4</v>
      </c>
      <c r="M18" s="69">
        <v>19.5</v>
      </c>
      <c r="N18" s="69">
        <v>17.399999999999999</v>
      </c>
      <c r="O18" s="69">
        <v>8.9</v>
      </c>
      <c r="P18" s="130">
        <v>24.3</v>
      </c>
      <c r="Q18" s="121"/>
    </row>
    <row r="19" spans="1:17" ht="42" x14ac:dyDescent="0.35">
      <c r="A19" s="125">
        <v>18</v>
      </c>
      <c r="B19" s="134" t="s">
        <v>1135</v>
      </c>
      <c r="C19" s="86">
        <v>34.409334711349182</v>
      </c>
      <c r="D19" s="86">
        <v>33.811806935655653</v>
      </c>
      <c r="E19" s="86">
        <v>32.592029182658237</v>
      </c>
      <c r="F19" s="86">
        <v>31.138562659907777</v>
      </c>
      <c r="G19" s="86">
        <v>32.428667126202363</v>
      </c>
      <c r="H19" s="86">
        <v>22.408342357747159</v>
      </c>
      <c r="I19" s="86">
        <v>30.030907607156447</v>
      </c>
      <c r="J19" s="86">
        <v>26.661699929121358</v>
      </c>
      <c r="K19" s="86">
        <v>21.612876212526992</v>
      </c>
      <c r="L19" s="86">
        <v>24.931502079654194</v>
      </c>
      <c r="M19" s="86">
        <v>35.175428383979465</v>
      </c>
      <c r="N19" s="86">
        <v>33.070417949982343</v>
      </c>
      <c r="O19" s="86">
        <v>21.0117694677845</v>
      </c>
      <c r="P19" s="130">
        <v>30.180028604069527</v>
      </c>
      <c r="Q19" s="121"/>
    </row>
    <row r="20" spans="1:17" ht="20.149999999999999" customHeight="1" x14ac:dyDescent="0.35">
      <c r="A20" s="125">
        <v>19</v>
      </c>
      <c r="B20" s="131" t="s">
        <v>108</v>
      </c>
      <c r="C20" s="69">
        <v>27.991908159423961</v>
      </c>
      <c r="D20" s="69">
        <v>27.942923927645836</v>
      </c>
      <c r="E20" s="69">
        <v>30.665326470883265</v>
      </c>
      <c r="F20" s="69">
        <v>27.443395594724468</v>
      </c>
      <c r="G20" s="69">
        <v>25.058744833495293</v>
      </c>
      <c r="H20" s="69">
        <v>19.344126832145303</v>
      </c>
      <c r="I20" s="69">
        <v>21.650863376919414</v>
      </c>
      <c r="J20" s="69">
        <v>24.794884852608316</v>
      </c>
      <c r="K20" s="69">
        <v>27.954250843417611</v>
      </c>
      <c r="L20" s="69">
        <v>28.488381976771127</v>
      </c>
      <c r="M20" s="69">
        <v>30.136083621509218</v>
      </c>
      <c r="N20" s="69">
        <v>29.554277385622875</v>
      </c>
      <c r="O20" s="69">
        <v>11.466559581478721</v>
      </c>
      <c r="P20" s="130">
        <v>24.721746431923179</v>
      </c>
      <c r="Q20" s="121"/>
    </row>
    <row r="21" spans="1:17" ht="23.15" customHeight="1" x14ac:dyDescent="0.35">
      <c r="A21" s="125">
        <v>20</v>
      </c>
      <c r="B21" s="134" t="s">
        <v>111</v>
      </c>
      <c r="C21" s="86">
        <v>17.75423552204272</v>
      </c>
      <c r="D21" s="86">
        <v>18.44765890859183</v>
      </c>
      <c r="E21" s="86">
        <v>17.134221599350063</v>
      </c>
      <c r="F21" s="86">
        <v>19.985575168373508</v>
      </c>
      <c r="G21" s="86">
        <v>19.040973452521033</v>
      </c>
      <c r="H21" s="86">
        <v>16.133429192120001</v>
      </c>
      <c r="I21" s="86">
        <v>18.615426242543158</v>
      </c>
      <c r="J21" s="86">
        <v>18.018504298342933</v>
      </c>
      <c r="K21" s="86">
        <v>20.147401154263939</v>
      </c>
      <c r="L21" s="86">
        <v>21.976128056095362</v>
      </c>
      <c r="M21" s="86">
        <v>18.12799391724386</v>
      </c>
      <c r="N21" s="86">
        <v>20.269195410132561</v>
      </c>
      <c r="O21" s="86">
        <v>7.8311801502895904</v>
      </c>
      <c r="P21" s="130">
        <v>18.10661684046087</v>
      </c>
      <c r="Q21" s="121"/>
    </row>
    <row r="22" spans="1:17" ht="21" x14ac:dyDescent="0.35">
      <c r="A22" s="125">
        <v>21</v>
      </c>
      <c r="B22" s="126" t="s">
        <v>114</v>
      </c>
      <c r="C22" s="69">
        <v>41.675105901489992</v>
      </c>
      <c r="D22" s="69">
        <v>40.214139693560249</v>
      </c>
      <c r="E22" s="69">
        <v>36.471853983634027</v>
      </c>
      <c r="F22" s="69">
        <v>34.329518633874819</v>
      </c>
      <c r="G22" s="69">
        <v>37.060049715650209</v>
      </c>
      <c r="H22" s="69">
        <v>37.851920715161327</v>
      </c>
      <c r="I22" s="69">
        <v>36.186444171941282</v>
      </c>
      <c r="J22" s="69">
        <v>32.335660074787107</v>
      </c>
      <c r="K22" s="69">
        <v>35.321377972811085</v>
      </c>
      <c r="L22" s="69">
        <v>37.69748374186112</v>
      </c>
      <c r="M22" s="69">
        <v>39.674535516584712</v>
      </c>
      <c r="N22" s="69">
        <v>31.044375249577776</v>
      </c>
      <c r="O22" s="69">
        <v>15.854959646921142</v>
      </c>
      <c r="P22" s="130">
        <v>37.945976404367272</v>
      </c>
      <c r="Q22" s="121"/>
    </row>
    <row r="23" spans="1:17" x14ac:dyDescent="0.35">
      <c r="A23" s="125">
        <v>22</v>
      </c>
      <c r="B23" s="136" t="s">
        <v>117</v>
      </c>
      <c r="C23" s="86">
        <v>19.839561790824824</v>
      </c>
      <c r="D23" s="86">
        <v>18.630919378497001</v>
      </c>
      <c r="E23" s="86">
        <v>17.828675848537351</v>
      </c>
      <c r="F23" s="86">
        <v>19.623025778374721</v>
      </c>
      <c r="G23" s="86">
        <v>18.485895900713128</v>
      </c>
      <c r="H23" s="86">
        <v>26.508652157032977</v>
      </c>
      <c r="I23" s="86">
        <v>20.389100452067847</v>
      </c>
      <c r="J23" s="86">
        <v>18.453155571339668</v>
      </c>
      <c r="K23" s="86">
        <v>18.685229090932342</v>
      </c>
      <c r="L23" s="86">
        <v>20.433548704664233</v>
      </c>
      <c r="M23" s="86">
        <v>20.338647055153132</v>
      </c>
      <c r="N23" s="86">
        <v>14.280688736447505</v>
      </c>
      <c r="O23" s="86">
        <v>5.0024401861777905</v>
      </c>
      <c r="P23" s="130">
        <v>20.629029068927395</v>
      </c>
      <c r="Q23" s="121"/>
    </row>
    <row r="24" spans="1:17" x14ac:dyDescent="0.35">
      <c r="A24" s="125">
        <v>23</v>
      </c>
      <c r="B24" s="131" t="s">
        <v>120</v>
      </c>
      <c r="C24" s="69">
        <v>16.580156366978922</v>
      </c>
      <c r="D24" s="69">
        <v>15.348329255415457</v>
      </c>
      <c r="E24" s="69">
        <v>14.68575339708881</v>
      </c>
      <c r="F24" s="69">
        <v>11.721230140855152</v>
      </c>
      <c r="G24" s="69">
        <v>13.842833289781414</v>
      </c>
      <c r="H24" s="69">
        <v>10.530662341766545</v>
      </c>
      <c r="I24" s="69">
        <v>12.221792312850971</v>
      </c>
      <c r="J24" s="69">
        <v>15.385132069215748</v>
      </c>
      <c r="K24" s="69">
        <v>9.7232630517390142</v>
      </c>
      <c r="L24" s="69">
        <v>11.531637021379176</v>
      </c>
      <c r="M24" s="69">
        <v>14.141919182469753</v>
      </c>
      <c r="N24" s="69">
        <v>9.2415079511995266</v>
      </c>
      <c r="O24" s="69">
        <v>9.6588933847402725</v>
      </c>
      <c r="P24" s="130">
        <v>13.523862801536342</v>
      </c>
      <c r="Q24" s="121"/>
    </row>
    <row r="25" spans="1:17" x14ac:dyDescent="0.35">
      <c r="A25" s="125">
        <v>24</v>
      </c>
      <c r="B25" s="136" t="s">
        <v>129</v>
      </c>
      <c r="C25" s="86">
        <v>7.2441032799253433</v>
      </c>
      <c r="D25" s="86">
        <v>5.2236547174159105</v>
      </c>
      <c r="E25" s="86">
        <v>3.9492593984198674</v>
      </c>
      <c r="F25" s="86">
        <v>4.2235154434200775</v>
      </c>
      <c r="G25" s="86">
        <v>5.9534075685428451</v>
      </c>
      <c r="H25" s="86">
        <v>5.6848450840199041</v>
      </c>
      <c r="I25" s="86">
        <v>5.7691529291550507</v>
      </c>
      <c r="J25" s="86">
        <v>7.5031300289279494</v>
      </c>
      <c r="K25" s="86">
        <v>3.678563756003153</v>
      </c>
      <c r="L25" s="86">
        <v>5.1445078415796042</v>
      </c>
      <c r="M25" s="86">
        <v>6.5082144680099594</v>
      </c>
      <c r="N25" s="86">
        <v>2.4944716500164112</v>
      </c>
      <c r="O25" s="86">
        <v>3.3445006846650664</v>
      </c>
      <c r="P25" s="130">
        <v>5.8691809177387793</v>
      </c>
      <c r="Q25" s="121"/>
    </row>
    <row r="26" spans="1:17" x14ac:dyDescent="0.35">
      <c r="A26" s="125">
        <v>25</v>
      </c>
      <c r="B26" s="132" t="s">
        <v>123</v>
      </c>
      <c r="C26" s="69">
        <v>4.2499819435411093</v>
      </c>
      <c r="D26" s="69">
        <v>3.3800652978905985</v>
      </c>
      <c r="E26" s="69">
        <v>1.2949314535531971</v>
      </c>
      <c r="F26" s="69">
        <v>2.4000425369296319</v>
      </c>
      <c r="G26" s="69">
        <v>2.5717999451831073</v>
      </c>
      <c r="H26" s="69">
        <v>2.734531469591289</v>
      </c>
      <c r="I26" s="69">
        <v>1.9242344445558144</v>
      </c>
      <c r="J26" s="69">
        <v>3.3087788611120281</v>
      </c>
      <c r="K26" s="69">
        <v>0.50034987735519065</v>
      </c>
      <c r="L26" s="69">
        <v>2.1140120402014064</v>
      </c>
      <c r="M26" s="69">
        <v>5.5216414959097957</v>
      </c>
      <c r="N26" s="69">
        <v>2.7034289565610341</v>
      </c>
      <c r="O26" s="69">
        <v>3.6352888387819853</v>
      </c>
      <c r="P26" s="130">
        <v>2.8808475887761067</v>
      </c>
      <c r="Q26" s="121"/>
    </row>
    <row r="27" spans="1:17" x14ac:dyDescent="0.35">
      <c r="A27" s="125">
        <v>26</v>
      </c>
      <c r="B27" s="136" t="s">
        <v>1136</v>
      </c>
      <c r="C27" s="86">
        <v>7.0309566392967593</v>
      </c>
      <c r="D27" s="86">
        <v>7.8546732845649654</v>
      </c>
      <c r="E27" s="86">
        <v>6.7325817958101135</v>
      </c>
      <c r="F27" s="86">
        <v>4.4074819878913196</v>
      </c>
      <c r="G27" s="86">
        <v>5.0973994729536383</v>
      </c>
      <c r="H27" s="86">
        <v>3.3663693447152081</v>
      </c>
      <c r="I27" s="86">
        <v>4.5458594283070184</v>
      </c>
      <c r="J27" s="86">
        <v>6.9758159761274463</v>
      </c>
      <c r="K27" s="86">
        <v>4.4675276534911479</v>
      </c>
      <c r="L27" s="86">
        <v>7.4360272342131228</v>
      </c>
      <c r="M27" s="86">
        <v>4.0895534322889313</v>
      </c>
      <c r="N27" s="86">
        <v>3.7647545157601909</v>
      </c>
      <c r="O27" s="86">
        <v>3.0838018213518712</v>
      </c>
      <c r="P27" s="130">
        <v>5.3709278946235868</v>
      </c>
      <c r="Q27" s="121"/>
    </row>
    <row r="28" spans="1:17" x14ac:dyDescent="0.35">
      <c r="A28" s="125">
        <v>27</v>
      </c>
      <c r="B28" s="132" t="s">
        <v>1137</v>
      </c>
      <c r="C28" s="69">
        <v>3.7487077985405159</v>
      </c>
      <c r="D28" s="69">
        <v>1.6692353627655081</v>
      </c>
      <c r="E28" s="69">
        <v>1.6571974669832112</v>
      </c>
      <c r="F28" s="69">
        <v>2.1444723855782857</v>
      </c>
      <c r="G28" s="69">
        <v>3.1862918056291947</v>
      </c>
      <c r="H28" s="69">
        <v>3.2523358823555308</v>
      </c>
      <c r="I28" s="69">
        <v>2.4867550737529971</v>
      </c>
      <c r="J28" s="69">
        <v>2.6510395561050615</v>
      </c>
      <c r="K28" s="69">
        <v>0.45995127561621502</v>
      </c>
      <c r="L28" s="69">
        <v>2.2177428488722764</v>
      </c>
      <c r="M28" s="69">
        <v>2.3560884775981323</v>
      </c>
      <c r="N28" s="69">
        <v>3.0565966908336688</v>
      </c>
      <c r="O28" s="69">
        <v>0</v>
      </c>
      <c r="P28" s="130">
        <v>2.9599291988686867</v>
      </c>
      <c r="Q28" s="121"/>
    </row>
    <row r="29" spans="1:17" x14ac:dyDescent="0.35">
      <c r="A29" s="125">
        <v>28</v>
      </c>
      <c r="B29" s="137" t="s">
        <v>135</v>
      </c>
      <c r="C29" s="86">
        <v>74.418118303876327</v>
      </c>
      <c r="D29" s="86">
        <v>72.489982646731889</v>
      </c>
      <c r="E29" s="86">
        <v>72.228128721572091</v>
      </c>
      <c r="F29" s="86">
        <v>66.392828536451646</v>
      </c>
      <c r="G29" s="86">
        <v>70.943485962429918</v>
      </c>
      <c r="H29" s="86">
        <v>77.600447330028885</v>
      </c>
      <c r="I29" s="86">
        <v>64.937949284309667</v>
      </c>
      <c r="J29" s="86">
        <v>62.403228147903832</v>
      </c>
      <c r="K29" s="86">
        <v>57.581563279395922</v>
      </c>
      <c r="L29" s="86">
        <v>32.32384243689966</v>
      </c>
      <c r="M29" s="86">
        <v>74.75368198286877</v>
      </c>
      <c r="N29" s="86">
        <v>67.874917458485569</v>
      </c>
      <c r="O29" s="86">
        <v>64.718519024113235</v>
      </c>
      <c r="P29" s="130">
        <v>72.05064727089497</v>
      </c>
      <c r="Q29" s="121"/>
    </row>
    <row r="30" spans="1:17" x14ac:dyDescent="0.35">
      <c r="A30" s="125">
        <v>29</v>
      </c>
      <c r="B30" s="126" t="s">
        <v>138</v>
      </c>
      <c r="C30" s="69">
        <v>66.223185434003383</v>
      </c>
      <c r="D30" s="69">
        <v>63.371086836412829</v>
      </c>
      <c r="E30" s="69">
        <v>58.497613661779191</v>
      </c>
      <c r="F30" s="69">
        <v>61.407591494855382</v>
      </c>
      <c r="G30" s="69">
        <v>65.115594934200629</v>
      </c>
      <c r="H30" s="69">
        <v>70.132233702594291</v>
      </c>
      <c r="I30" s="69">
        <v>58.683337363973841</v>
      </c>
      <c r="J30" s="69">
        <v>60.787013465566005</v>
      </c>
      <c r="K30" s="69">
        <v>55.138148488051563</v>
      </c>
      <c r="L30" s="69">
        <v>67.522689225289085</v>
      </c>
      <c r="M30" s="69">
        <v>71.768237252021976</v>
      </c>
      <c r="N30" s="69">
        <v>66.932366812427162</v>
      </c>
      <c r="O30" s="69">
        <v>53.693373051723803</v>
      </c>
      <c r="P30" s="130">
        <v>65.632159280031601</v>
      </c>
      <c r="Q30" s="121"/>
    </row>
    <row r="31" spans="1:17" x14ac:dyDescent="0.35">
      <c r="A31" s="125">
        <v>30</v>
      </c>
      <c r="B31" s="137" t="s">
        <v>141</v>
      </c>
      <c r="C31" s="86">
        <v>21.890885943376322</v>
      </c>
      <c r="D31" s="86">
        <v>22.175314089251913</v>
      </c>
      <c r="E31" s="86">
        <v>17.240908337956522</v>
      </c>
      <c r="F31" s="86">
        <v>15.115764205340266</v>
      </c>
      <c r="G31" s="86">
        <v>22.726695816479271</v>
      </c>
      <c r="H31" s="86">
        <v>14.652002525216803</v>
      </c>
      <c r="I31" s="86">
        <v>12.809404678209443</v>
      </c>
      <c r="J31" s="86">
        <v>18.443947343212599</v>
      </c>
      <c r="K31" s="86">
        <v>16.459504135749043</v>
      </c>
      <c r="L31" s="86">
        <v>17.525222492064991</v>
      </c>
      <c r="M31" s="86">
        <v>18.637935336097449</v>
      </c>
      <c r="N31" s="86">
        <v>9.2399572764280684</v>
      </c>
      <c r="O31" s="86">
        <v>11.17406943918089</v>
      </c>
      <c r="P31" s="130">
        <v>19.783050434299579</v>
      </c>
      <c r="Q31" s="121"/>
    </row>
    <row r="32" spans="1:17" x14ac:dyDescent="0.35">
      <c r="A32" s="125">
        <v>31</v>
      </c>
      <c r="B32" s="126" t="s">
        <v>144</v>
      </c>
      <c r="C32" s="69">
        <v>35.200000000000003</v>
      </c>
      <c r="D32" s="69">
        <v>38.200000000000003</v>
      </c>
      <c r="E32" s="69">
        <v>37.6</v>
      </c>
      <c r="F32" s="69">
        <v>34.700000000000003</v>
      </c>
      <c r="G32" s="69">
        <v>27.7</v>
      </c>
      <c r="H32" s="69">
        <v>20.2</v>
      </c>
      <c r="I32" s="69">
        <v>31.7</v>
      </c>
      <c r="J32" s="69">
        <v>28.2</v>
      </c>
      <c r="K32" s="69">
        <v>32.4</v>
      </c>
      <c r="L32" s="69">
        <v>31.6</v>
      </c>
      <c r="M32" s="69">
        <v>36</v>
      </c>
      <c r="N32" s="69">
        <v>39.799999999999997</v>
      </c>
      <c r="O32" s="69">
        <v>23.5</v>
      </c>
      <c r="P32" s="130">
        <v>28.8</v>
      </c>
      <c r="Q32" s="121"/>
    </row>
    <row r="33" spans="1:17" x14ac:dyDescent="0.35">
      <c r="A33" s="125">
        <v>32</v>
      </c>
      <c r="B33" s="137" t="s">
        <v>147</v>
      </c>
      <c r="C33" s="86">
        <v>16.999674834100155</v>
      </c>
      <c r="D33" s="86">
        <v>16.584028219118178</v>
      </c>
      <c r="E33" s="86">
        <v>18.479153932581234</v>
      </c>
      <c r="F33" s="86">
        <v>18.731174327992697</v>
      </c>
      <c r="G33" s="86">
        <v>13.331364840742138</v>
      </c>
      <c r="H33" s="86">
        <v>11.485315217540414</v>
      </c>
      <c r="I33" s="86">
        <v>12.097420504646824</v>
      </c>
      <c r="J33" s="86">
        <v>12.456833928534284</v>
      </c>
      <c r="K33" s="86">
        <v>11.396692739321468</v>
      </c>
      <c r="L33" s="86">
        <v>10.165290036362833</v>
      </c>
      <c r="M33" s="86">
        <v>20.899054022153233</v>
      </c>
      <c r="N33" s="86">
        <v>26.137516361459706</v>
      </c>
      <c r="O33" s="86">
        <v>6.3575159193081223</v>
      </c>
      <c r="P33" s="130">
        <v>14.049374313846949</v>
      </c>
      <c r="Q33" s="121"/>
    </row>
    <row r="34" spans="1:17" x14ac:dyDescent="0.35">
      <c r="A34" s="125">
        <v>33</v>
      </c>
      <c r="B34" s="78" t="s">
        <v>150</v>
      </c>
      <c r="C34" s="69">
        <v>29.9</v>
      </c>
      <c r="D34" s="69">
        <v>28.1</v>
      </c>
      <c r="E34" s="69">
        <v>26.9</v>
      </c>
      <c r="F34" s="69">
        <v>23.7</v>
      </c>
      <c r="G34" s="69">
        <v>44.1</v>
      </c>
      <c r="H34" s="69">
        <v>37.299999999999997</v>
      </c>
      <c r="I34" s="69">
        <v>37.9</v>
      </c>
      <c r="J34" s="69">
        <v>32.700000000000003</v>
      </c>
      <c r="K34" s="69">
        <v>28.6</v>
      </c>
      <c r="L34" s="69">
        <v>17.100000000000001</v>
      </c>
      <c r="M34" s="69">
        <v>14.5</v>
      </c>
      <c r="N34" s="69">
        <v>23.4</v>
      </c>
      <c r="O34" s="69">
        <v>18.8</v>
      </c>
      <c r="P34" s="130">
        <v>36.6</v>
      </c>
      <c r="Q34" s="121"/>
    </row>
    <row r="35" spans="1:17" x14ac:dyDescent="0.35">
      <c r="A35" s="125">
        <v>34</v>
      </c>
      <c r="B35" s="84" t="s">
        <v>153</v>
      </c>
      <c r="C35" s="86">
        <v>82.7</v>
      </c>
      <c r="D35" s="86">
        <v>79.3</v>
      </c>
      <c r="E35" s="86">
        <v>79.7</v>
      </c>
      <c r="F35" s="86">
        <v>82.5</v>
      </c>
      <c r="G35" s="86">
        <v>80</v>
      </c>
      <c r="H35" s="86">
        <v>82.3</v>
      </c>
      <c r="I35" s="86">
        <v>86</v>
      </c>
      <c r="J35" s="86">
        <v>89.2</v>
      </c>
      <c r="K35" s="86">
        <v>89.3</v>
      </c>
      <c r="L35" s="86">
        <v>84.2</v>
      </c>
      <c r="M35" s="86">
        <v>83.8</v>
      </c>
      <c r="N35" s="86">
        <v>75.099999999999994</v>
      </c>
      <c r="O35" s="86">
        <v>72.3</v>
      </c>
      <c r="P35" s="130">
        <v>81.400000000000006</v>
      </c>
      <c r="Q35" s="121"/>
    </row>
    <row r="36" spans="1:17" x14ac:dyDescent="0.35">
      <c r="A36" s="125">
        <v>35</v>
      </c>
      <c r="B36" s="78" t="s">
        <v>155</v>
      </c>
      <c r="C36" s="69">
        <v>72.400000000000006</v>
      </c>
      <c r="D36" s="69">
        <v>67.599999999999994</v>
      </c>
      <c r="E36" s="69">
        <v>69.2</v>
      </c>
      <c r="F36" s="69">
        <v>68.7</v>
      </c>
      <c r="G36" s="69">
        <v>65.400000000000006</v>
      </c>
      <c r="H36" s="69">
        <v>70.5</v>
      </c>
      <c r="I36" s="69">
        <v>74.3</v>
      </c>
      <c r="J36" s="69">
        <v>80.3</v>
      </c>
      <c r="K36" s="69">
        <v>81.5</v>
      </c>
      <c r="L36" s="69">
        <v>80.8</v>
      </c>
      <c r="M36" s="69">
        <v>76.2</v>
      </c>
      <c r="N36" s="69">
        <v>66.900000000000006</v>
      </c>
      <c r="O36" s="69">
        <v>61.2</v>
      </c>
      <c r="P36" s="130">
        <v>68.900000000000006</v>
      </c>
      <c r="Q36" s="121"/>
    </row>
    <row r="37" spans="1:17" x14ac:dyDescent="0.35">
      <c r="A37" s="125">
        <v>36</v>
      </c>
      <c r="B37" s="137" t="s">
        <v>158</v>
      </c>
      <c r="C37" s="86">
        <v>30.255563616058613</v>
      </c>
      <c r="D37" s="86">
        <v>33.038950073453606</v>
      </c>
      <c r="E37" s="86">
        <v>33.274862125181379</v>
      </c>
      <c r="F37" s="86">
        <v>32.891832510911293</v>
      </c>
      <c r="G37" s="86">
        <v>35.78958398859497</v>
      </c>
      <c r="H37" s="86">
        <v>36.27084530923883</v>
      </c>
      <c r="I37" s="86">
        <v>27.478763813094069</v>
      </c>
      <c r="J37" s="86">
        <v>31.243315456143218</v>
      </c>
      <c r="K37" s="86">
        <v>26.445304569256333</v>
      </c>
      <c r="L37" s="86">
        <v>24.93033306193599</v>
      </c>
      <c r="M37" s="86">
        <v>30.15653356178894</v>
      </c>
      <c r="N37" s="86">
        <v>41.401922421668026</v>
      </c>
      <c r="O37" s="86">
        <v>23.657215001569785</v>
      </c>
      <c r="P37" s="130">
        <v>34.148438753368168</v>
      </c>
      <c r="Q37" s="121"/>
    </row>
    <row r="38" spans="1:17" x14ac:dyDescent="0.35">
      <c r="A38" s="125">
        <v>37</v>
      </c>
      <c r="B38" s="126" t="s">
        <v>161</v>
      </c>
      <c r="C38" s="69">
        <v>45.90163618239724</v>
      </c>
      <c r="D38" s="69">
        <v>38.889919700501444</v>
      </c>
      <c r="E38" s="69">
        <v>36.183757213308752</v>
      </c>
      <c r="F38" s="69">
        <v>42.087694371512335</v>
      </c>
      <c r="G38" s="69">
        <v>42.79302653587542</v>
      </c>
      <c r="H38" s="69">
        <v>45.564668208753226</v>
      </c>
      <c r="I38" s="69">
        <v>37.628520585253661</v>
      </c>
      <c r="J38" s="69">
        <v>45.723323250572001</v>
      </c>
      <c r="K38" s="69">
        <v>35.456998602156737</v>
      </c>
      <c r="L38" s="69">
        <v>36.45718501089079</v>
      </c>
      <c r="M38" s="69">
        <v>44.285793263613392</v>
      </c>
      <c r="N38" s="69">
        <v>36.730368096320873</v>
      </c>
      <c r="O38" s="69">
        <v>21.112889948677658</v>
      </c>
      <c r="P38" s="130">
        <v>43.000422428661388</v>
      </c>
      <c r="Q38" s="121"/>
    </row>
    <row r="39" spans="1:17" x14ac:dyDescent="0.35">
      <c r="A39" s="125">
        <v>38</v>
      </c>
      <c r="B39" s="137" t="s">
        <v>1138</v>
      </c>
      <c r="C39" s="86">
        <v>74.518339798545568</v>
      </c>
      <c r="D39" s="86">
        <v>70.335859378581276</v>
      </c>
      <c r="E39" s="86">
        <v>67.270202776892333</v>
      </c>
      <c r="F39" s="86">
        <v>71.417265488578906</v>
      </c>
      <c r="G39" s="86">
        <v>73.74259603946247</v>
      </c>
      <c r="H39" s="86">
        <v>68.623594201040873</v>
      </c>
      <c r="I39" s="86">
        <v>68.292327645774506</v>
      </c>
      <c r="J39" s="86">
        <v>69.402336806420351</v>
      </c>
      <c r="K39" s="86">
        <v>56.562480400232829</v>
      </c>
      <c r="L39" s="86">
        <v>70.010045987508263</v>
      </c>
      <c r="M39" s="86">
        <v>71.134526242200252</v>
      </c>
      <c r="N39" s="86">
        <v>79.257832817766868</v>
      </c>
      <c r="O39" s="86">
        <v>51.201347569161115</v>
      </c>
      <c r="P39" s="130">
        <v>71.611716040769622</v>
      </c>
      <c r="Q39" s="121"/>
    </row>
    <row r="40" spans="1:17" x14ac:dyDescent="0.35">
      <c r="A40" s="125">
        <v>39</v>
      </c>
      <c r="B40" s="132" t="s">
        <v>167</v>
      </c>
      <c r="C40" s="69">
        <v>46.220279411796177</v>
      </c>
      <c r="D40" s="69">
        <v>40.752780190578122</v>
      </c>
      <c r="E40" s="69">
        <v>35.436393286370048</v>
      </c>
      <c r="F40" s="69">
        <v>37.720945939123403</v>
      </c>
      <c r="G40" s="69">
        <v>39.424506689143357</v>
      </c>
      <c r="H40" s="69">
        <v>44.831663071748437</v>
      </c>
      <c r="I40" s="69">
        <v>32.284276362217149</v>
      </c>
      <c r="J40" s="69">
        <v>32.52585884512871</v>
      </c>
      <c r="K40" s="69">
        <v>27.785578527051197</v>
      </c>
      <c r="L40" s="69">
        <v>38.734856673845023</v>
      </c>
      <c r="M40" s="69">
        <v>43.740863266079337</v>
      </c>
      <c r="N40" s="69">
        <v>42.310615200345566</v>
      </c>
      <c r="O40" s="69">
        <v>32.07033375285107</v>
      </c>
      <c r="P40" s="130">
        <v>41.202051652291047</v>
      </c>
      <c r="Q40" s="121"/>
    </row>
    <row r="41" spans="1:17" x14ac:dyDescent="0.35">
      <c r="A41" s="125">
        <v>40</v>
      </c>
      <c r="B41" s="136" t="s">
        <v>170</v>
      </c>
      <c r="C41" s="86">
        <v>43.73595445282713</v>
      </c>
      <c r="D41" s="86">
        <v>39.142865569179875</v>
      </c>
      <c r="E41" s="86">
        <v>35.050291052974316</v>
      </c>
      <c r="F41" s="86">
        <v>38.768198850794938</v>
      </c>
      <c r="G41" s="86">
        <v>44.171756882768371</v>
      </c>
      <c r="H41" s="86">
        <v>35.912185278146403</v>
      </c>
      <c r="I41" s="86">
        <v>36.076977403148135</v>
      </c>
      <c r="J41" s="86">
        <v>34.594037936097173</v>
      </c>
      <c r="K41" s="86">
        <v>29.437639526319327</v>
      </c>
      <c r="L41" s="86">
        <v>35.461963928163534</v>
      </c>
      <c r="M41" s="86">
        <v>38.874100579559197</v>
      </c>
      <c r="N41" s="86">
        <v>40.462344540033484</v>
      </c>
      <c r="O41" s="86">
        <v>17.780236702147409</v>
      </c>
      <c r="P41" s="130">
        <v>40.448811912851127</v>
      </c>
      <c r="Q41" s="121"/>
    </row>
    <row r="42" spans="1:17" x14ac:dyDescent="0.35">
      <c r="A42" s="125">
        <v>41</v>
      </c>
      <c r="B42" s="132" t="s">
        <v>173</v>
      </c>
      <c r="C42" s="69">
        <v>51.568389890812774</v>
      </c>
      <c r="D42" s="69">
        <v>48.189637576201299</v>
      </c>
      <c r="E42" s="69">
        <v>45.441244677428159</v>
      </c>
      <c r="F42" s="69">
        <v>48.17927172103694</v>
      </c>
      <c r="G42" s="69">
        <v>50.36021827495977</v>
      </c>
      <c r="H42" s="69">
        <v>39.228177141072145</v>
      </c>
      <c r="I42" s="69">
        <v>46.236238926928209</v>
      </c>
      <c r="J42" s="69">
        <v>48.209233037190103</v>
      </c>
      <c r="K42" s="69">
        <v>37.069869089644044</v>
      </c>
      <c r="L42" s="69">
        <v>47.092243628633959</v>
      </c>
      <c r="M42" s="69">
        <v>49.671535293361401</v>
      </c>
      <c r="N42" s="69">
        <v>51.058260595774932</v>
      </c>
      <c r="O42" s="69">
        <v>33.302240459243322</v>
      </c>
      <c r="P42" s="130">
        <v>47.170180400672166</v>
      </c>
      <c r="Q42" s="121"/>
    </row>
    <row r="43" spans="1:17" x14ac:dyDescent="0.35">
      <c r="A43" s="125">
        <v>42</v>
      </c>
      <c r="B43" s="66" t="s">
        <v>176</v>
      </c>
      <c r="C43" s="86">
        <v>77.2</v>
      </c>
      <c r="D43" s="86">
        <v>76.2</v>
      </c>
      <c r="E43" s="86">
        <v>70.599999999999994</v>
      </c>
      <c r="F43" s="86">
        <v>72.2</v>
      </c>
      <c r="G43" s="86">
        <v>70.599999999999994</v>
      </c>
      <c r="H43" s="86">
        <v>74.900000000000006</v>
      </c>
      <c r="I43" s="86">
        <v>76.8</v>
      </c>
      <c r="J43" s="86">
        <v>75.7</v>
      </c>
      <c r="K43" s="86">
        <v>73.3</v>
      </c>
      <c r="L43" s="86">
        <v>76.8</v>
      </c>
      <c r="M43" s="86">
        <v>75</v>
      </c>
      <c r="N43" s="86">
        <v>69.3</v>
      </c>
      <c r="O43" s="86">
        <v>65.8</v>
      </c>
      <c r="P43" s="130">
        <v>73.5</v>
      </c>
      <c r="Q43" s="121"/>
    </row>
    <row r="44" spans="1:17" x14ac:dyDescent="0.35">
      <c r="A44" s="125">
        <v>43</v>
      </c>
      <c r="B44" s="78" t="s">
        <v>179</v>
      </c>
      <c r="C44" s="69">
        <v>43.5</v>
      </c>
      <c r="D44" s="69">
        <v>50.3</v>
      </c>
      <c r="E44" s="69">
        <v>53.7</v>
      </c>
      <c r="F44" s="69">
        <v>48.6</v>
      </c>
      <c r="G44" s="69">
        <v>45.2</v>
      </c>
      <c r="H44" s="69">
        <v>55</v>
      </c>
      <c r="I44" s="69">
        <v>37.299999999999997</v>
      </c>
      <c r="J44" s="69">
        <v>37.299999999999997</v>
      </c>
      <c r="K44" s="69">
        <v>37.5</v>
      </c>
      <c r="L44" s="69">
        <v>32</v>
      </c>
      <c r="M44" s="69">
        <v>59.1</v>
      </c>
      <c r="N44" s="69">
        <v>48.5</v>
      </c>
      <c r="O44" s="69">
        <v>41</v>
      </c>
      <c r="P44" s="130">
        <v>47.6</v>
      </c>
      <c r="Q44" s="121"/>
    </row>
    <row r="45" spans="1:17" x14ac:dyDescent="0.35">
      <c r="A45" s="125">
        <v>44</v>
      </c>
      <c r="B45" s="84" t="s">
        <v>182</v>
      </c>
      <c r="C45" s="86">
        <v>58</v>
      </c>
      <c r="D45" s="86">
        <v>51.2</v>
      </c>
      <c r="E45" s="86">
        <v>48.1</v>
      </c>
      <c r="F45" s="86">
        <v>50</v>
      </c>
      <c r="G45" s="86">
        <v>57.6</v>
      </c>
      <c r="H45" s="86">
        <v>56</v>
      </c>
      <c r="I45" s="86">
        <v>50.5</v>
      </c>
      <c r="J45" s="86">
        <v>49.8</v>
      </c>
      <c r="K45" s="86">
        <v>52.7</v>
      </c>
      <c r="L45" s="86">
        <v>51.6</v>
      </c>
      <c r="M45" s="86">
        <v>64.7</v>
      </c>
      <c r="N45" s="86">
        <v>53.2</v>
      </c>
      <c r="O45" s="86">
        <v>47.2</v>
      </c>
      <c r="P45" s="130">
        <v>55.5</v>
      </c>
      <c r="Q45" s="121"/>
    </row>
    <row r="46" spans="1:17" x14ac:dyDescent="0.35">
      <c r="A46" s="125">
        <v>45</v>
      </c>
      <c r="B46" s="78" t="s">
        <v>185</v>
      </c>
      <c r="C46" s="69">
        <v>36.799999999999997</v>
      </c>
      <c r="D46" s="69">
        <v>32</v>
      </c>
      <c r="E46" s="69">
        <v>36.9</v>
      </c>
      <c r="F46" s="69">
        <v>33.299999999999997</v>
      </c>
      <c r="G46" s="69">
        <v>33.299999999999997</v>
      </c>
      <c r="H46" s="69">
        <v>33.200000000000003</v>
      </c>
      <c r="I46" s="69">
        <v>20.100000000000001</v>
      </c>
      <c r="J46" s="69">
        <v>18.7</v>
      </c>
      <c r="K46" s="69">
        <v>31</v>
      </c>
      <c r="L46" s="69">
        <v>37.200000000000003</v>
      </c>
      <c r="M46" s="69">
        <v>38.200000000000003</v>
      </c>
      <c r="N46" s="69">
        <v>27.2</v>
      </c>
      <c r="O46" s="69">
        <v>25.2</v>
      </c>
      <c r="P46" s="130">
        <v>33</v>
      </c>
      <c r="Q46" s="121"/>
    </row>
    <row r="47" spans="1:17" x14ac:dyDescent="0.35">
      <c r="A47" s="125">
        <v>46</v>
      </c>
      <c r="B47" s="84" t="s">
        <v>188</v>
      </c>
      <c r="C47" s="86">
        <v>8.4</v>
      </c>
      <c r="D47" s="86">
        <v>5.7</v>
      </c>
      <c r="E47" s="86">
        <v>6.1</v>
      </c>
      <c r="F47" s="86">
        <v>3.7</v>
      </c>
      <c r="G47" s="86">
        <v>7.6</v>
      </c>
      <c r="H47" s="86">
        <v>16.600000000000001</v>
      </c>
      <c r="I47" s="86">
        <v>5.3</v>
      </c>
      <c r="J47" s="86">
        <v>2.5</v>
      </c>
      <c r="K47" s="86">
        <v>7.9</v>
      </c>
      <c r="L47" s="86">
        <v>3.6</v>
      </c>
      <c r="M47" s="86">
        <v>9.6</v>
      </c>
      <c r="N47" s="86">
        <v>4.8</v>
      </c>
      <c r="O47" s="86">
        <v>5.3</v>
      </c>
      <c r="P47" s="130">
        <v>9.1999999999999993</v>
      </c>
      <c r="Q47" s="121"/>
    </row>
    <row r="48" spans="1:17" x14ac:dyDescent="0.35">
      <c r="A48" s="125">
        <v>47</v>
      </c>
      <c r="B48" s="78" t="s">
        <v>191</v>
      </c>
      <c r="C48" s="69">
        <v>63</v>
      </c>
      <c r="D48" s="69">
        <v>42.6</v>
      </c>
      <c r="E48" s="69">
        <v>40.6</v>
      </c>
      <c r="F48" s="69">
        <v>47</v>
      </c>
      <c r="G48" s="69">
        <v>51.6</v>
      </c>
      <c r="H48" s="69">
        <v>45.3</v>
      </c>
      <c r="I48" s="69">
        <v>31.8</v>
      </c>
      <c r="J48" s="69">
        <v>41.9</v>
      </c>
      <c r="K48" s="69">
        <v>32.5</v>
      </c>
      <c r="L48" s="69">
        <v>25.6</v>
      </c>
      <c r="M48" s="69">
        <v>64</v>
      </c>
      <c r="N48" s="69">
        <v>40.9</v>
      </c>
      <c r="O48" s="69">
        <v>23.2</v>
      </c>
      <c r="P48" s="130">
        <v>48.9</v>
      </c>
      <c r="Q48" s="121"/>
    </row>
    <row r="49" spans="1:17" x14ac:dyDescent="0.35">
      <c r="A49" s="125">
        <v>48</v>
      </c>
      <c r="B49" s="87" t="s">
        <v>194</v>
      </c>
      <c r="C49" s="86">
        <v>26.6</v>
      </c>
      <c r="D49" s="86">
        <v>19.600000000000001</v>
      </c>
      <c r="E49" s="86">
        <v>12.1</v>
      </c>
      <c r="F49" s="86">
        <v>15.9</v>
      </c>
      <c r="G49" s="86">
        <v>22.8</v>
      </c>
      <c r="H49" s="86">
        <v>21</v>
      </c>
      <c r="I49" s="86">
        <v>6.9</v>
      </c>
      <c r="J49" s="86">
        <v>14.6</v>
      </c>
      <c r="K49" s="86">
        <v>7.1</v>
      </c>
      <c r="L49" s="86">
        <v>7.5</v>
      </c>
      <c r="M49" s="86">
        <v>20.9</v>
      </c>
      <c r="N49" s="86">
        <v>18</v>
      </c>
      <c r="O49" s="86">
        <v>6.9</v>
      </c>
      <c r="P49" s="130">
        <v>21.1</v>
      </c>
      <c r="Q49" s="121"/>
    </row>
    <row r="50" spans="1:17" x14ac:dyDescent="0.35">
      <c r="A50" s="125">
        <v>49</v>
      </c>
      <c r="B50" s="138" t="s">
        <v>197</v>
      </c>
      <c r="C50" s="139">
        <v>15</v>
      </c>
      <c r="D50" s="139">
        <v>11.9</v>
      </c>
      <c r="E50" s="140">
        <v>13.7</v>
      </c>
      <c r="F50" s="139">
        <v>14.9</v>
      </c>
      <c r="G50" s="140">
        <v>14.5</v>
      </c>
      <c r="H50" s="139">
        <v>31</v>
      </c>
      <c r="I50" s="139">
        <v>17</v>
      </c>
      <c r="J50" s="139">
        <v>14.3</v>
      </c>
      <c r="K50" s="140">
        <v>11.6</v>
      </c>
      <c r="L50" s="140">
        <v>11.2</v>
      </c>
      <c r="M50" s="139">
        <v>12.4</v>
      </c>
      <c r="N50" s="140">
        <v>9.9</v>
      </c>
      <c r="O50" s="139">
        <v>15</v>
      </c>
      <c r="P50" s="218">
        <v>18.2</v>
      </c>
      <c r="Q50" s="121"/>
    </row>
    <row r="51" spans="1:17" x14ac:dyDescent="0.35">
      <c r="A51" s="125">
        <v>50</v>
      </c>
      <c r="B51" s="87" t="s">
        <v>200</v>
      </c>
      <c r="C51" s="142">
        <v>41.9</v>
      </c>
      <c r="D51" s="142">
        <v>49.8</v>
      </c>
      <c r="E51" s="142">
        <v>55.4</v>
      </c>
      <c r="F51" s="142">
        <v>46.8</v>
      </c>
      <c r="G51" s="142">
        <v>40.5</v>
      </c>
      <c r="H51" s="142">
        <v>23.9</v>
      </c>
      <c r="I51" s="142">
        <v>40.299999999999997</v>
      </c>
      <c r="J51" s="142">
        <v>47.3</v>
      </c>
      <c r="K51" s="142">
        <v>51.8</v>
      </c>
      <c r="L51" s="142">
        <v>40.4</v>
      </c>
      <c r="M51" s="142">
        <v>50.1</v>
      </c>
      <c r="N51" s="142">
        <v>55.1</v>
      </c>
      <c r="O51" s="142">
        <v>53.6</v>
      </c>
      <c r="P51" s="218">
        <v>38.700000000000003</v>
      </c>
      <c r="Q51" s="121"/>
    </row>
    <row r="52" spans="1:17" x14ac:dyDescent="0.35">
      <c r="A52" s="125">
        <v>51</v>
      </c>
      <c r="B52" s="282" t="s">
        <v>1139</v>
      </c>
      <c r="C52" s="282"/>
      <c r="D52" s="282"/>
      <c r="E52" s="282"/>
      <c r="F52" s="282"/>
      <c r="G52" s="282"/>
      <c r="H52" s="282"/>
      <c r="I52" s="282"/>
      <c r="J52" s="282"/>
      <c r="K52" s="282"/>
      <c r="L52" s="282"/>
      <c r="M52" s="282"/>
      <c r="N52" s="282"/>
      <c r="O52" s="282"/>
      <c r="P52" s="282"/>
      <c r="Q52" s="121"/>
    </row>
    <row r="53" spans="1:17" x14ac:dyDescent="0.35">
      <c r="A53" s="125">
        <v>52</v>
      </c>
      <c r="B53" s="126" t="s">
        <v>1140</v>
      </c>
      <c r="C53" s="69">
        <v>52.9</v>
      </c>
      <c r="D53" s="69">
        <v>46.8</v>
      </c>
      <c r="E53" s="69">
        <v>37.6</v>
      </c>
      <c r="F53" s="69">
        <v>41</v>
      </c>
      <c r="G53" s="69">
        <v>52</v>
      </c>
      <c r="H53" s="69">
        <v>50.5</v>
      </c>
      <c r="I53" s="69">
        <v>32.9</v>
      </c>
      <c r="J53" s="69">
        <v>36.1</v>
      </c>
      <c r="K53" s="69">
        <v>25.6</v>
      </c>
      <c r="L53" s="69">
        <v>29</v>
      </c>
      <c r="M53" s="69">
        <v>46.6</v>
      </c>
      <c r="N53" s="69">
        <v>55.2</v>
      </c>
      <c r="O53" s="69">
        <v>45</v>
      </c>
      <c r="P53" s="130">
        <v>49.1</v>
      </c>
      <c r="Q53" s="121"/>
    </row>
    <row r="54" spans="1:17" x14ac:dyDescent="0.35">
      <c r="A54" s="125">
        <v>53</v>
      </c>
      <c r="B54" s="144" t="s">
        <v>206</v>
      </c>
      <c r="C54" s="67">
        <v>23.284223625476276</v>
      </c>
      <c r="D54" s="67">
        <v>19.242284727335761</v>
      </c>
      <c r="E54" s="67">
        <v>14.959354257090762</v>
      </c>
      <c r="F54" s="67">
        <v>16.906730303227935</v>
      </c>
      <c r="G54" s="67">
        <v>24.745970220254325</v>
      </c>
      <c r="H54" s="67">
        <v>29.002577944475739</v>
      </c>
      <c r="I54" s="67">
        <v>14.293314592929601</v>
      </c>
      <c r="J54" s="67">
        <v>15.146662837033773</v>
      </c>
      <c r="K54" s="67">
        <v>8.4471315404955387</v>
      </c>
      <c r="L54" s="67">
        <v>12.840650160645826</v>
      </c>
      <c r="M54" s="67">
        <v>22.626152791756855</v>
      </c>
      <c r="N54" s="67">
        <v>21.009798334499578</v>
      </c>
      <c r="O54" s="67">
        <v>9.4419292441460847</v>
      </c>
      <c r="P54" s="130">
        <v>23.578173681887733</v>
      </c>
      <c r="Q54" s="121"/>
    </row>
    <row r="55" spans="1:17" x14ac:dyDescent="0.35">
      <c r="A55" s="125">
        <v>54</v>
      </c>
      <c r="B55" s="78" t="s">
        <v>209</v>
      </c>
      <c r="C55" s="69">
        <v>8.6999999999999993</v>
      </c>
      <c r="D55" s="69">
        <v>8.3000000000000007</v>
      </c>
      <c r="E55" s="69">
        <v>4.5999999999999996</v>
      </c>
      <c r="F55" s="69">
        <v>4.7</v>
      </c>
      <c r="G55" s="69">
        <v>10.8</v>
      </c>
      <c r="H55" s="69">
        <v>10.3</v>
      </c>
      <c r="I55" s="69">
        <v>5</v>
      </c>
      <c r="J55" s="69">
        <v>4</v>
      </c>
      <c r="K55" s="69">
        <v>3.4</v>
      </c>
      <c r="L55" s="69">
        <v>4.4000000000000004</v>
      </c>
      <c r="M55" s="69">
        <v>7.8</v>
      </c>
      <c r="N55" s="69">
        <v>4.7</v>
      </c>
      <c r="O55" s="69">
        <v>2.2999999999999998</v>
      </c>
      <c r="P55" s="130">
        <v>9.1999999999999993</v>
      </c>
      <c r="Q55" s="121"/>
    </row>
    <row r="56" spans="1:17" x14ac:dyDescent="0.35">
      <c r="A56" s="125">
        <v>55</v>
      </c>
      <c r="B56" s="137" t="s">
        <v>212</v>
      </c>
      <c r="C56" s="86">
        <v>30.112358698261261</v>
      </c>
      <c r="D56" s="86">
        <v>25.455202231163881</v>
      </c>
      <c r="E56" s="86">
        <v>15.62670460015338</v>
      </c>
      <c r="F56" s="86">
        <v>19.183357445098853</v>
      </c>
      <c r="G56" s="86">
        <v>26.629235918660331</v>
      </c>
      <c r="H56" s="86">
        <v>21.164854799616172</v>
      </c>
      <c r="I56" s="86">
        <v>13.15207044235936</v>
      </c>
      <c r="J56" s="86">
        <v>15.557272548388246</v>
      </c>
      <c r="K56" s="86">
        <v>10.602092484224123</v>
      </c>
      <c r="L56" s="86">
        <v>13.275415427870183</v>
      </c>
      <c r="M56" s="86">
        <v>30.038654689765298</v>
      </c>
      <c r="N56" s="86">
        <v>21.309807559326309</v>
      </c>
      <c r="O56" s="86">
        <v>31.446426246146991</v>
      </c>
      <c r="P56" s="130">
        <v>24.255438583312134</v>
      </c>
      <c r="Q56" s="121"/>
    </row>
    <row r="57" spans="1:17" x14ac:dyDescent="0.35">
      <c r="A57" s="125">
        <v>56</v>
      </c>
      <c r="B57" s="131" t="s">
        <v>215</v>
      </c>
      <c r="C57" s="69">
        <v>26.648822850328301</v>
      </c>
      <c r="D57" s="69">
        <v>21.903331464983143</v>
      </c>
      <c r="E57" s="69">
        <v>14.608570992679512</v>
      </c>
      <c r="F57" s="69">
        <v>16.805669674279613</v>
      </c>
      <c r="G57" s="69">
        <v>26.13949664223717</v>
      </c>
      <c r="H57" s="69">
        <v>29.884392549348537</v>
      </c>
      <c r="I57" s="69">
        <v>20.456530306836751</v>
      </c>
      <c r="J57" s="69">
        <v>16.924078263101549</v>
      </c>
      <c r="K57" s="69">
        <v>15.266989021439789</v>
      </c>
      <c r="L57" s="69">
        <v>13.675768512485179</v>
      </c>
      <c r="M57" s="69">
        <v>24.754244897084277</v>
      </c>
      <c r="N57" s="69">
        <v>23.818727432976207</v>
      </c>
      <c r="O57" s="69">
        <v>15.37998746049821</v>
      </c>
      <c r="P57" s="130">
        <v>25.291169509999683</v>
      </c>
      <c r="Q57" s="121"/>
    </row>
    <row r="58" spans="1:17" x14ac:dyDescent="0.35">
      <c r="A58" s="125">
        <v>57</v>
      </c>
      <c r="B58" s="134" t="s">
        <v>1141</v>
      </c>
      <c r="C58" s="94">
        <v>22.470526301481531</v>
      </c>
      <c r="D58" s="94">
        <v>20.036701555542223</v>
      </c>
      <c r="E58" s="94">
        <v>18.12927533319025</v>
      </c>
      <c r="F58" s="94">
        <v>17.608264624899185</v>
      </c>
      <c r="G58" s="94">
        <v>20.792929429894265</v>
      </c>
      <c r="H58" s="94">
        <v>20.557505873167933</v>
      </c>
      <c r="I58" s="94">
        <v>10.07353861247295</v>
      </c>
      <c r="J58" s="94">
        <v>13.9794923201784</v>
      </c>
      <c r="K58" s="94">
        <v>10.456190122673723</v>
      </c>
      <c r="L58" s="94">
        <v>9.8891683926687488</v>
      </c>
      <c r="M58" s="94">
        <v>21.513674979258496</v>
      </c>
      <c r="N58" s="94">
        <v>19.685709408540802</v>
      </c>
      <c r="O58" s="94">
        <v>23.14634736193004</v>
      </c>
      <c r="P58" s="130">
        <v>20.074077881773686</v>
      </c>
      <c r="Q58" s="121"/>
    </row>
    <row r="59" spans="1:17" customFormat="1" x14ac:dyDescent="0.35">
      <c r="A59" s="125">
        <v>58</v>
      </c>
      <c r="B59" s="73" t="s">
        <v>221</v>
      </c>
      <c r="C59" s="69">
        <v>2.2000000000000002</v>
      </c>
      <c r="D59" s="69">
        <v>1.4</v>
      </c>
      <c r="E59" s="69">
        <v>1.3</v>
      </c>
      <c r="F59" s="69">
        <v>1.7</v>
      </c>
      <c r="G59" s="69">
        <v>3.6</v>
      </c>
      <c r="H59" s="69">
        <v>4.4000000000000004</v>
      </c>
      <c r="I59" s="69">
        <v>1.1000000000000001</v>
      </c>
      <c r="J59" s="69">
        <v>4.8</v>
      </c>
      <c r="K59" s="69">
        <v>1.2</v>
      </c>
      <c r="L59" s="69">
        <v>2.2999999999999998</v>
      </c>
      <c r="M59" s="69">
        <v>1.8</v>
      </c>
      <c r="N59" s="69">
        <v>2.2000000000000002</v>
      </c>
      <c r="O59" s="69">
        <v>1.5</v>
      </c>
      <c r="P59" s="145">
        <v>3.2</v>
      </c>
    </row>
    <row r="60" spans="1:17" customFormat="1" x14ac:dyDescent="0.35">
      <c r="A60" s="125">
        <v>59</v>
      </c>
      <c r="B60" s="72" t="s">
        <v>223</v>
      </c>
      <c r="C60" s="86">
        <v>91.5</v>
      </c>
      <c r="D60" s="86">
        <v>92.8</v>
      </c>
      <c r="E60" s="86">
        <v>93.2</v>
      </c>
      <c r="F60" s="86">
        <v>90.2</v>
      </c>
      <c r="G60" s="86">
        <v>88.9</v>
      </c>
      <c r="H60" s="86">
        <v>92.4</v>
      </c>
      <c r="I60" s="86">
        <v>86.9</v>
      </c>
      <c r="J60" s="86">
        <v>91</v>
      </c>
      <c r="K60" s="86">
        <v>91.6</v>
      </c>
      <c r="L60" s="86">
        <v>86.3</v>
      </c>
      <c r="M60" s="86">
        <v>94.4</v>
      </c>
      <c r="N60" s="86">
        <v>90.2</v>
      </c>
      <c r="O60" s="86">
        <v>73.2</v>
      </c>
      <c r="P60" s="145">
        <v>90.7</v>
      </c>
    </row>
    <row r="61" spans="1:17" customFormat="1" ht="21" x14ac:dyDescent="0.35">
      <c r="A61" s="125">
        <v>60</v>
      </c>
      <c r="B61" s="73" t="s">
        <v>225</v>
      </c>
      <c r="C61" s="69">
        <v>85.3</v>
      </c>
      <c r="D61" s="69">
        <v>85.6</v>
      </c>
      <c r="E61" s="69">
        <v>89.8</v>
      </c>
      <c r="F61" s="69">
        <v>86.6</v>
      </c>
      <c r="G61" s="69">
        <v>82.4</v>
      </c>
      <c r="H61" s="69">
        <v>87.8</v>
      </c>
      <c r="I61" s="69">
        <v>80</v>
      </c>
      <c r="J61" s="69">
        <v>87.1</v>
      </c>
      <c r="K61" s="69">
        <v>85.4</v>
      </c>
      <c r="L61" s="69">
        <v>78.099999999999994</v>
      </c>
      <c r="M61" s="69">
        <v>87.6</v>
      </c>
      <c r="N61" s="69">
        <v>85.4</v>
      </c>
      <c r="O61" s="69">
        <v>64.599999999999994</v>
      </c>
      <c r="P61" s="145">
        <v>84.8</v>
      </c>
    </row>
    <row r="62" spans="1:17" customFormat="1" x14ac:dyDescent="0.35">
      <c r="A62" s="125">
        <v>61</v>
      </c>
      <c r="B62" s="72" t="s">
        <v>227</v>
      </c>
      <c r="C62" s="86">
        <v>27</v>
      </c>
      <c r="D62" s="86">
        <v>20.399999999999999</v>
      </c>
      <c r="E62" s="86">
        <v>12.5</v>
      </c>
      <c r="F62" s="86">
        <v>11.8</v>
      </c>
      <c r="G62" s="86">
        <v>16.2</v>
      </c>
      <c r="H62" s="86">
        <v>15.5</v>
      </c>
      <c r="I62" s="86">
        <v>11.9</v>
      </c>
      <c r="J62" s="86">
        <v>18.899999999999999</v>
      </c>
      <c r="K62" s="86">
        <v>14.5</v>
      </c>
      <c r="L62" s="86">
        <v>12.9</v>
      </c>
      <c r="M62" s="86">
        <v>16.399999999999999</v>
      </c>
      <c r="N62" s="86">
        <v>17.3</v>
      </c>
      <c r="O62" s="86">
        <v>14.2</v>
      </c>
      <c r="P62" s="145">
        <v>17.600000000000001</v>
      </c>
    </row>
    <row r="63" spans="1:17" customFormat="1" x14ac:dyDescent="0.35">
      <c r="A63" s="125">
        <v>62</v>
      </c>
      <c r="B63" s="73" t="s">
        <v>228</v>
      </c>
      <c r="C63" s="69">
        <v>28.3</v>
      </c>
      <c r="D63" s="69">
        <v>20</v>
      </c>
      <c r="E63" s="69">
        <v>22.7</v>
      </c>
      <c r="F63" s="69">
        <v>21.8</v>
      </c>
      <c r="G63" s="69">
        <v>23.4</v>
      </c>
      <c r="H63" s="69">
        <v>19.399999999999999</v>
      </c>
      <c r="I63" s="69">
        <v>14.7</v>
      </c>
      <c r="J63" s="69">
        <v>19.7</v>
      </c>
      <c r="K63" s="69">
        <v>17.399999999999999</v>
      </c>
      <c r="L63" s="69">
        <v>13.7</v>
      </c>
      <c r="M63" s="69">
        <v>17.2</v>
      </c>
      <c r="N63" s="69">
        <v>19.100000000000001</v>
      </c>
      <c r="O63" s="69">
        <v>14.3</v>
      </c>
      <c r="P63" s="145">
        <v>22.2</v>
      </c>
    </row>
    <row r="64" spans="1:17" customFormat="1" x14ac:dyDescent="0.35">
      <c r="A64" s="125">
        <v>63</v>
      </c>
      <c r="B64" s="72" t="s">
        <v>230</v>
      </c>
      <c r="C64" s="86">
        <v>23.3</v>
      </c>
      <c r="D64" s="86">
        <v>11.4</v>
      </c>
      <c r="E64" s="86">
        <v>10.6</v>
      </c>
      <c r="F64" s="86">
        <v>8.6999999999999993</v>
      </c>
      <c r="G64" s="86">
        <v>16.5</v>
      </c>
      <c r="H64" s="86">
        <v>14.2</v>
      </c>
      <c r="I64" s="86">
        <v>9.1999999999999993</v>
      </c>
      <c r="J64" s="86">
        <v>14.4</v>
      </c>
      <c r="K64" s="86">
        <v>7.4</v>
      </c>
      <c r="L64" s="86">
        <v>8.4</v>
      </c>
      <c r="M64" s="86">
        <v>9.9</v>
      </c>
      <c r="N64" s="86">
        <v>12.1</v>
      </c>
      <c r="O64" s="86">
        <v>8.1999999999999993</v>
      </c>
      <c r="P64" s="145">
        <v>15.4</v>
      </c>
    </row>
    <row r="65" spans="1:17" customFormat="1" x14ac:dyDescent="0.35">
      <c r="A65" s="125">
        <v>64</v>
      </c>
      <c r="B65" s="73" t="s">
        <v>232</v>
      </c>
      <c r="C65" s="69">
        <v>55.7</v>
      </c>
      <c r="D65" s="69">
        <v>46.4</v>
      </c>
      <c r="E65" s="69">
        <v>45.4</v>
      </c>
      <c r="F65" s="69">
        <v>42.8</v>
      </c>
      <c r="G65" s="69">
        <v>48.8</v>
      </c>
      <c r="H65" s="69">
        <v>48.7</v>
      </c>
      <c r="I65" s="69">
        <v>40.4</v>
      </c>
      <c r="J65" s="69">
        <v>50.7</v>
      </c>
      <c r="K65" s="69">
        <v>38</v>
      </c>
      <c r="L65" s="69">
        <v>38.799999999999997</v>
      </c>
      <c r="M65" s="69">
        <v>42.7</v>
      </c>
      <c r="N65" s="69">
        <v>46.6</v>
      </c>
      <c r="O65" s="69">
        <v>37.700000000000003</v>
      </c>
      <c r="P65" s="145">
        <v>48.8</v>
      </c>
    </row>
    <row r="66" spans="1:17" customFormat="1" x14ac:dyDescent="0.35">
      <c r="A66" s="125">
        <v>65</v>
      </c>
      <c r="B66" s="285" t="s">
        <v>1142</v>
      </c>
      <c r="C66" s="285"/>
      <c r="D66" s="285"/>
      <c r="E66" s="285"/>
      <c r="F66" s="285"/>
      <c r="G66" s="285"/>
      <c r="H66" s="285"/>
      <c r="I66" s="285"/>
      <c r="J66" s="285"/>
      <c r="K66" s="285"/>
      <c r="L66" s="285"/>
      <c r="M66" s="285"/>
      <c r="N66" s="285"/>
      <c r="O66" s="285"/>
      <c r="P66" s="285"/>
    </row>
    <row r="67" spans="1:17" customFormat="1" ht="21" x14ac:dyDescent="0.35">
      <c r="A67" s="125">
        <v>66</v>
      </c>
      <c r="B67" s="78" t="s">
        <v>235</v>
      </c>
      <c r="C67" s="93">
        <v>14.3</v>
      </c>
      <c r="D67" s="93">
        <v>14.4</v>
      </c>
      <c r="E67" s="93">
        <v>17.2</v>
      </c>
      <c r="F67" s="93">
        <v>15</v>
      </c>
      <c r="G67" s="93">
        <v>15.7</v>
      </c>
      <c r="H67" s="93">
        <v>11.6</v>
      </c>
      <c r="I67" s="93">
        <v>13.7</v>
      </c>
      <c r="J67" s="93">
        <v>15.8</v>
      </c>
      <c r="K67" s="93">
        <v>15.5</v>
      </c>
      <c r="L67" s="93">
        <v>20.5</v>
      </c>
      <c r="M67" s="93">
        <v>14</v>
      </c>
      <c r="N67" s="93">
        <v>16.2</v>
      </c>
      <c r="O67" s="93">
        <v>15.6</v>
      </c>
      <c r="P67" s="130">
        <v>14.5</v>
      </c>
    </row>
    <row r="68" spans="1:17" customFormat="1" x14ac:dyDescent="0.35">
      <c r="A68" s="125">
        <v>67</v>
      </c>
      <c r="B68" s="66" t="s">
        <v>237</v>
      </c>
      <c r="C68" s="94">
        <v>2.8</v>
      </c>
      <c r="D68" s="94">
        <v>1.9</v>
      </c>
      <c r="E68" s="94">
        <v>5.8</v>
      </c>
      <c r="F68" s="94">
        <v>2.7</v>
      </c>
      <c r="G68" s="94">
        <v>3.2</v>
      </c>
      <c r="H68" s="94">
        <v>1.1000000000000001</v>
      </c>
      <c r="I68" s="94">
        <v>2.2999999999999998</v>
      </c>
      <c r="J68" s="94">
        <v>1.8</v>
      </c>
      <c r="K68" s="94">
        <v>3.4</v>
      </c>
      <c r="L68" s="94">
        <v>5.9</v>
      </c>
      <c r="M68" s="94">
        <v>1.9</v>
      </c>
      <c r="N68" s="94">
        <v>3.1</v>
      </c>
      <c r="O68" s="94">
        <v>3.9</v>
      </c>
      <c r="P68" s="130">
        <v>2.6</v>
      </c>
    </row>
    <row r="69" spans="1:17" customFormat="1" x14ac:dyDescent="0.35">
      <c r="A69" s="125">
        <v>68</v>
      </c>
      <c r="B69" s="68" t="s">
        <v>239</v>
      </c>
      <c r="C69" s="93">
        <v>0.8</v>
      </c>
      <c r="D69" s="93">
        <v>1.1000000000000001</v>
      </c>
      <c r="E69" s="93">
        <v>2</v>
      </c>
      <c r="F69" s="93">
        <v>1</v>
      </c>
      <c r="G69" s="93">
        <v>2.1</v>
      </c>
      <c r="H69" s="93">
        <v>1.9</v>
      </c>
      <c r="I69" s="93">
        <v>1.9</v>
      </c>
      <c r="J69" s="93">
        <v>1.7</v>
      </c>
      <c r="K69" s="93">
        <v>0.7</v>
      </c>
      <c r="L69" s="93">
        <v>8</v>
      </c>
      <c r="M69" s="93">
        <v>0.5</v>
      </c>
      <c r="N69" s="93">
        <v>1.2</v>
      </c>
      <c r="O69" s="93">
        <v>3.5</v>
      </c>
      <c r="P69" s="130">
        <v>1.8</v>
      </c>
    </row>
    <row r="70" spans="1:17" customFormat="1" ht="21" x14ac:dyDescent="0.35">
      <c r="A70" s="125">
        <v>69</v>
      </c>
      <c r="B70" s="66" t="s">
        <v>241</v>
      </c>
      <c r="C70" s="94">
        <v>2.9</v>
      </c>
      <c r="D70" s="94">
        <v>2.6</v>
      </c>
      <c r="E70" s="94">
        <v>3</v>
      </c>
      <c r="F70" s="94">
        <v>2.9</v>
      </c>
      <c r="G70" s="94">
        <v>3.6</v>
      </c>
      <c r="H70" s="94">
        <v>2.2999999999999998</v>
      </c>
      <c r="I70" s="94">
        <v>3.4</v>
      </c>
      <c r="J70" s="94">
        <v>3</v>
      </c>
      <c r="K70" s="94">
        <v>6.2</v>
      </c>
      <c r="L70" s="94">
        <v>5.5</v>
      </c>
      <c r="M70" s="94">
        <v>1</v>
      </c>
      <c r="N70" s="94">
        <v>5.4</v>
      </c>
      <c r="O70" s="94">
        <v>4.5999999999999996</v>
      </c>
      <c r="P70" s="130">
        <v>3.1</v>
      </c>
    </row>
    <row r="71" spans="1:17" customFormat="1" x14ac:dyDescent="0.35">
      <c r="A71" s="125">
        <v>70</v>
      </c>
      <c r="B71" s="68" t="s">
        <v>243</v>
      </c>
      <c r="C71" s="93">
        <v>25.6</v>
      </c>
      <c r="D71" s="93">
        <v>24</v>
      </c>
      <c r="E71" s="93">
        <v>19.8</v>
      </c>
      <c r="F71" s="93">
        <v>30.7</v>
      </c>
      <c r="G71" s="93">
        <v>21.9</v>
      </c>
      <c r="H71" s="93">
        <v>16</v>
      </c>
      <c r="I71" s="93">
        <v>23</v>
      </c>
      <c r="J71" s="93">
        <v>26.8</v>
      </c>
      <c r="K71" s="93">
        <v>22.2</v>
      </c>
      <c r="L71" s="93">
        <v>22.9</v>
      </c>
      <c r="M71" s="93">
        <v>28.8</v>
      </c>
      <c r="N71" s="93">
        <v>24.7</v>
      </c>
      <c r="O71" s="93">
        <v>24.1</v>
      </c>
      <c r="P71" s="130">
        <v>21.7</v>
      </c>
    </row>
    <row r="72" spans="1:17" x14ac:dyDescent="0.35">
      <c r="A72" s="125">
        <v>71</v>
      </c>
      <c r="B72" s="282" t="s">
        <v>244</v>
      </c>
      <c r="C72" s="282"/>
      <c r="D72" s="282"/>
      <c r="E72" s="282"/>
      <c r="F72" s="282"/>
      <c r="G72" s="282"/>
      <c r="H72" s="282"/>
      <c r="I72" s="282"/>
      <c r="J72" s="282"/>
      <c r="K72" s="282"/>
      <c r="L72" s="282"/>
      <c r="M72" s="282"/>
      <c r="N72" s="282"/>
      <c r="O72" s="282"/>
      <c r="P72" s="282"/>
      <c r="Q72" s="121"/>
    </row>
    <row r="73" spans="1:17" x14ac:dyDescent="0.35">
      <c r="A73" s="125">
        <v>72</v>
      </c>
      <c r="B73" s="126" t="s">
        <v>247</v>
      </c>
      <c r="C73" s="114">
        <v>26.622723421292299</v>
      </c>
      <c r="D73" s="114">
        <v>23.811345538891107</v>
      </c>
      <c r="E73" s="114">
        <v>20.571461071576792</v>
      </c>
      <c r="F73" s="114">
        <v>19.419038136721561</v>
      </c>
      <c r="G73" s="114">
        <v>26.124024185462197</v>
      </c>
      <c r="H73" s="114">
        <v>29.299725049661113</v>
      </c>
      <c r="I73" s="114">
        <v>15.458184320738944</v>
      </c>
      <c r="J73" s="114">
        <v>16.821051010969899</v>
      </c>
      <c r="K73" s="114">
        <v>16.999026446542722</v>
      </c>
      <c r="L73" s="114">
        <v>15.975932870718207</v>
      </c>
      <c r="M73" s="114">
        <v>27.387785095483743</v>
      </c>
      <c r="N73" s="114">
        <v>15.808682287842272</v>
      </c>
      <c r="O73" s="114">
        <v>28.147909495088243</v>
      </c>
      <c r="P73" s="130">
        <v>25.582428825913407</v>
      </c>
      <c r="Q73" s="121"/>
    </row>
    <row r="74" spans="1:17" x14ac:dyDescent="0.35">
      <c r="A74" s="125">
        <v>73</v>
      </c>
      <c r="B74" s="136" t="s">
        <v>250</v>
      </c>
      <c r="C74" s="147">
        <v>17.27215927969344</v>
      </c>
      <c r="D74" s="147">
        <v>15.503130664826465</v>
      </c>
      <c r="E74" s="147">
        <v>14.515858151236365</v>
      </c>
      <c r="F74" s="147">
        <v>13.234318212885585</v>
      </c>
      <c r="G74" s="147">
        <v>19.081215847909959</v>
      </c>
      <c r="H74" s="147">
        <v>21.969848302126685</v>
      </c>
      <c r="I74" s="147">
        <v>8.6864452885080095</v>
      </c>
      <c r="J74" s="147">
        <v>10.621069743677884</v>
      </c>
      <c r="K74" s="147">
        <v>11.579089264082096</v>
      </c>
      <c r="L74" s="147">
        <v>7.5421305369568241</v>
      </c>
      <c r="M74" s="147">
        <v>11.869136769283873</v>
      </c>
      <c r="N74" s="147">
        <v>8.1714401002918038</v>
      </c>
      <c r="O74" s="147">
        <v>15.613384798353506</v>
      </c>
      <c r="P74" s="130">
        <v>18.084688962362726</v>
      </c>
      <c r="Q74" s="121"/>
    </row>
    <row r="75" spans="1:17" x14ac:dyDescent="0.35">
      <c r="A75" s="125">
        <v>74</v>
      </c>
      <c r="B75" s="132" t="s">
        <v>253</v>
      </c>
      <c r="C75" s="114">
        <v>8.3822015866252606</v>
      </c>
      <c r="D75" s="114">
        <v>7.5381436383951801</v>
      </c>
      <c r="E75" s="114">
        <v>6.108405214815579</v>
      </c>
      <c r="F75" s="114">
        <v>5.3977646258738865</v>
      </c>
      <c r="G75" s="114">
        <v>7.623147196993953</v>
      </c>
      <c r="H75" s="114">
        <v>8.3001352007204954</v>
      </c>
      <c r="I75" s="114">
        <v>4.4791368470110626</v>
      </c>
      <c r="J75" s="114">
        <v>5.9622260929258752</v>
      </c>
      <c r="K75" s="114">
        <v>4.6179553823761239</v>
      </c>
      <c r="L75" s="114">
        <v>8.4203842972799556</v>
      </c>
      <c r="M75" s="114">
        <v>15.541382822658539</v>
      </c>
      <c r="N75" s="114">
        <v>6.5535307308983866</v>
      </c>
      <c r="O75" s="114">
        <v>17.633309588677751</v>
      </c>
      <c r="P75" s="130">
        <v>7.6497186372868997</v>
      </c>
      <c r="Q75" s="121"/>
    </row>
    <row r="76" spans="1:17" x14ac:dyDescent="0.35">
      <c r="A76" s="125">
        <v>75</v>
      </c>
      <c r="B76" s="136" t="s">
        <v>256</v>
      </c>
      <c r="C76" s="129">
        <v>5.0739193476084239</v>
      </c>
      <c r="D76" s="129">
        <v>6.0202088639580635</v>
      </c>
      <c r="E76" s="129">
        <v>2.2625730598453946</v>
      </c>
      <c r="F76" s="129">
        <v>4.6864500921196983</v>
      </c>
      <c r="G76" s="129">
        <v>3.4521125522563576</v>
      </c>
      <c r="H76" s="129">
        <v>3.1563158888737126</v>
      </c>
      <c r="I76" s="129">
        <v>4.140782192601411</v>
      </c>
      <c r="J76" s="129">
        <v>3.9596568978229141</v>
      </c>
      <c r="K76" s="129">
        <v>2.2405768515473388</v>
      </c>
      <c r="L76" s="129">
        <v>2.9440664854186558</v>
      </c>
      <c r="M76" s="129">
        <v>8.4607546139208321</v>
      </c>
      <c r="N76" s="129">
        <v>2.6313610635107825</v>
      </c>
      <c r="O76" s="129">
        <v>2.6216023350552282</v>
      </c>
      <c r="P76" s="130">
        <v>3.9306864514259541</v>
      </c>
      <c r="Q76" s="121"/>
    </row>
    <row r="77" spans="1:17" x14ac:dyDescent="0.35">
      <c r="A77" s="125">
        <v>76</v>
      </c>
      <c r="B77" s="131" t="s">
        <v>259</v>
      </c>
      <c r="C77" s="114">
        <v>3.1715652233022307</v>
      </c>
      <c r="D77" s="114">
        <v>3.8594647012403249</v>
      </c>
      <c r="E77" s="114">
        <v>2.7054926772452546</v>
      </c>
      <c r="F77" s="114">
        <v>2.4543246717286076</v>
      </c>
      <c r="G77" s="114">
        <v>5.6273490966916624</v>
      </c>
      <c r="H77" s="114">
        <v>2.6776720940354957</v>
      </c>
      <c r="I77" s="114">
        <v>1.0653437228879528</v>
      </c>
      <c r="J77" s="114">
        <v>2.0643481841018438</v>
      </c>
      <c r="K77" s="114">
        <v>2.3648550567513689</v>
      </c>
      <c r="L77" s="114">
        <v>1.4970549741172547</v>
      </c>
      <c r="M77" s="114">
        <v>0.95364753797722446</v>
      </c>
      <c r="N77" s="114">
        <v>0.77899743769136831</v>
      </c>
      <c r="O77" s="114">
        <v>5.2589406500034919</v>
      </c>
      <c r="P77" s="130">
        <v>3.9314377106239951</v>
      </c>
      <c r="Q77" s="121"/>
    </row>
    <row r="78" spans="1:17" x14ac:dyDescent="0.35">
      <c r="A78" s="125">
        <v>77</v>
      </c>
      <c r="B78" s="136" t="s">
        <v>262</v>
      </c>
      <c r="C78" s="129">
        <v>2.7827424434278747</v>
      </c>
      <c r="D78" s="129">
        <v>2.9103627904929685</v>
      </c>
      <c r="E78" s="129">
        <v>1.3851154186732868</v>
      </c>
      <c r="F78" s="129">
        <v>1.6885209524179241</v>
      </c>
      <c r="G78" s="129">
        <v>4.5111832779119778</v>
      </c>
      <c r="H78" s="129">
        <v>2.3376124170646695</v>
      </c>
      <c r="I78" s="129">
        <v>0.42052184004845816</v>
      </c>
      <c r="J78" s="129">
        <v>0.97934261646991838</v>
      </c>
      <c r="K78" s="129">
        <v>1.4745136029992973</v>
      </c>
      <c r="L78" s="129">
        <v>0.7770687986826319</v>
      </c>
      <c r="M78" s="129">
        <v>0.40432232809900542</v>
      </c>
      <c r="N78" s="129">
        <v>0.77899743769136831</v>
      </c>
      <c r="O78" s="129">
        <v>5.2589406500034919</v>
      </c>
      <c r="P78" s="130">
        <v>3.1364631901380844</v>
      </c>
      <c r="Q78" s="121"/>
    </row>
    <row r="79" spans="1:17" x14ac:dyDescent="0.35">
      <c r="A79" s="125">
        <v>78</v>
      </c>
      <c r="B79" s="132" t="s">
        <v>265</v>
      </c>
      <c r="C79" s="114">
        <v>0.26829879005723256</v>
      </c>
      <c r="D79" s="114">
        <v>0.36258073433114352</v>
      </c>
      <c r="E79" s="114">
        <v>0.89868827230204884</v>
      </c>
      <c r="F79" s="114">
        <v>0.15025415036531906</v>
      </c>
      <c r="G79" s="114">
        <v>0.35416821406644416</v>
      </c>
      <c r="H79" s="114">
        <v>0.44669973004200086</v>
      </c>
      <c r="I79" s="114">
        <v>0.22091416102492162</v>
      </c>
      <c r="J79" s="114">
        <v>2.4871415517635796E-2</v>
      </c>
      <c r="K79" s="114">
        <v>8.2896151612997321E-2</v>
      </c>
      <c r="L79" s="114">
        <v>0.70444789543460284</v>
      </c>
      <c r="M79" s="114">
        <v>0</v>
      </c>
      <c r="N79" s="114">
        <v>0</v>
      </c>
      <c r="O79" s="114">
        <v>0</v>
      </c>
      <c r="P79" s="130">
        <v>0.36529652144644398</v>
      </c>
      <c r="Q79" s="121"/>
    </row>
    <row r="80" spans="1:17" x14ac:dyDescent="0.35">
      <c r="A80" s="125">
        <v>79</v>
      </c>
      <c r="B80" s="136" t="s">
        <v>268</v>
      </c>
      <c r="C80" s="129">
        <v>0.11972909380306085</v>
      </c>
      <c r="D80" s="129">
        <v>0.15237191193636695</v>
      </c>
      <c r="E80" s="129">
        <v>0.14241077501770341</v>
      </c>
      <c r="F80" s="129">
        <v>0.24030601321940065</v>
      </c>
      <c r="G80" s="129">
        <v>0.21073469371311718</v>
      </c>
      <c r="H80" s="129">
        <v>0.33440935842328112</v>
      </c>
      <c r="I80" s="129">
        <v>0</v>
      </c>
      <c r="J80" s="129">
        <v>4.3546834323190342E-2</v>
      </c>
      <c r="K80" s="129">
        <v>0.14241081280240298</v>
      </c>
      <c r="L80" s="129">
        <v>0.89348663833771247</v>
      </c>
      <c r="M80" s="129">
        <v>0.36738465816798765</v>
      </c>
      <c r="N80" s="129">
        <v>0</v>
      </c>
      <c r="O80" s="129">
        <v>3.6357532563367481</v>
      </c>
      <c r="P80" s="130">
        <v>0.2234790160254749</v>
      </c>
      <c r="Q80" s="121"/>
    </row>
    <row r="81" spans="1:17" x14ac:dyDescent="0.35">
      <c r="A81" s="125">
        <v>80</v>
      </c>
      <c r="B81" s="131" t="s">
        <v>271</v>
      </c>
      <c r="C81" s="114">
        <v>7.9187100399449868</v>
      </c>
      <c r="D81" s="114">
        <v>6.934191491134996</v>
      </c>
      <c r="E81" s="114">
        <v>4.3271058035501433</v>
      </c>
      <c r="F81" s="114">
        <v>4.3148432170502407</v>
      </c>
      <c r="G81" s="114">
        <v>8.1591909174933122</v>
      </c>
      <c r="H81" s="114">
        <v>6.2623489518198889</v>
      </c>
      <c r="I81" s="114">
        <v>4.1142458408723455</v>
      </c>
      <c r="J81" s="114">
        <v>5.3020464679004533</v>
      </c>
      <c r="K81" s="114">
        <v>3.2725312966367097</v>
      </c>
      <c r="L81" s="114">
        <v>4.7838262754459224</v>
      </c>
      <c r="M81" s="114">
        <v>4.4932984445169932</v>
      </c>
      <c r="N81" s="114">
        <v>5.7435707468338526</v>
      </c>
      <c r="O81" s="114">
        <v>4.8173903459797884</v>
      </c>
      <c r="P81" s="130">
        <v>7.0503362248836163</v>
      </c>
      <c r="Q81" s="121"/>
    </row>
    <row r="82" spans="1:17" ht="21" x14ac:dyDescent="0.35">
      <c r="A82" s="125">
        <v>81</v>
      </c>
      <c r="B82" s="136" t="s">
        <v>274</v>
      </c>
      <c r="C82" s="129">
        <v>6.7794451519938432</v>
      </c>
      <c r="D82" s="129">
        <v>4.920471264030394</v>
      </c>
      <c r="E82" s="129">
        <v>3.5463517423158022</v>
      </c>
      <c r="F82" s="129">
        <v>2.3220387949615149</v>
      </c>
      <c r="G82" s="129">
        <v>6.0147245341137978</v>
      </c>
      <c r="H82" s="129">
        <v>5.1563440411910637</v>
      </c>
      <c r="I82" s="129">
        <v>1.7694702645876976</v>
      </c>
      <c r="J82" s="129">
        <v>4.1182301348868915</v>
      </c>
      <c r="K82" s="129">
        <v>2.9141844823443148</v>
      </c>
      <c r="L82" s="129">
        <v>3.7162991587668488</v>
      </c>
      <c r="M82" s="129">
        <v>3.1437789382640453</v>
      </c>
      <c r="N82" s="129">
        <v>4.0970177927513758</v>
      </c>
      <c r="O82" s="129">
        <v>4.8173903459797884</v>
      </c>
      <c r="P82" s="130">
        <v>5.3924595085178586</v>
      </c>
      <c r="Q82" s="121"/>
    </row>
    <row r="83" spans="1:17" x14ac:dyDescent="0.35">
      <c r="A83" s="125">
        <v>82</v>
      </c>
      <c r="B83" s="132" t="s">
        <v>277</v>
      </c>
      <c r="C83" s="114">
        <v>0.65752845907857982</v>
      </c>
      <c r="D83" s="114">
        <v>0.53342878495105639</v>
      </c>
      <c r="E83" s="114">
        <v>0.40062608461108329</v>
      </c>
      <c r="F83" s="114">
        <v>0.93357313800020369</v>
      </c>
      <c r="G83" s="114">
        <v>1.0279123792438656</v>
      </c>
      <c r="H83" s="114">
        <v>0.50956036466869148</v>
      </c>
      <c r="I83" s="114">
        <v>0.23562827055494379</v>
      </c>
      <c r="J83" s="114">
        <v>0.51928242156280369</v>
      </c>
      <c r="K83" s="114">
        <v>0.37677050985216115</v>
      </c>
      <c r="L83" s="114">
        <v>1.6809995666387652</v>
      </c>
      <c r="M83" s="114">
        <v>0.88627027188250607</v>
      </c>
      <c r="N83" s="114">
        <v>0.47486788133612057</v>
      </c>
      <c r="O83" s="114">
        <v>0</v>
      </c>
      <c r="P83" s="130">
        <v>0.75241868243819665</v>
      </c>
      <c r="Q83" s="121"/>
    </row>
    <row r="84" spans="1:17" x14ac:dyDescent="0.35">
      <c r="A84" s="125">
        <v>83</v>
      </c>
      <c r="B84" s="134" t="s">
        <v>280</v>
      </c>
      <c r="C84" s="129">
        <v>54.793375227937311</v>
      </c>
      <c r="D84" s="129">
        <v>42.309382993665572</v>
      </c>
      <c r="E84" s="129">
        <v>31.101731861382483</v>
      </c>
      <c r="F84" s="129">
        <v>33.293655719400192</v>
      </c>
      <c r="G84" s="129">
        <v>43.886435876850172</v>
      </c>
      <c r="H84" s="129">
        <v>44.659290777570085</v>
      </c>
      <c r="I84" s="129">
        <v>27.195519914615033</v>
      </c>
      <c r="J84" s="129">
        <v>34.748614272606851</v>
      </c>
      <c r="K84" s="129">
        <v>25.042008642183578</v>
      </c>
      <c r="L84" s="129">
        <v>23.891686475909083</v>
      </c>
      <c r="M84" s="129">
        <v>52.575516017957725</v>
      </c>
      <c r="N84" s="129">
        <v>42.697786750052316</v>
      </c>
      <c r="O84" s="129">
        <v>43.484328977224237</v>
      </c>
      <c r="P84" s="130">
        <v>43.646534126524344</v>
      </c>
      <c r="Q84" s="121"/>
    </row>
    <row r="85" spans="1:17" x14ac:dyDescent="0.35">
      <c r="A85" s="125">
        <v>84</v>
      </c>
      <c r="B85" s="132" t="s">
        <v>283</v>
      </c>
      <c r="C85" s="114">
        <v>50.947442838293178</v>
      </c>
      <c r="D85" s="114">
        <v>38.439550732666952</v>
      </c>
      <c r="E85" s="114">
        <v>28.380787894592718</v>
      </c>
      <c r="F85" s="114">
        <v>29.542752178640413</v>
      </c>
      <c r="G85" s="114">
        <v>40.677405969992527</v>
      </c>
      <c r="H85" s="114">
        <v>41.262954440831258</v>
      </c>
      <c r="I85" s="114">
        <v>21.688687391430861</v>
      </c>
      <c r="J85" s="114">
        <v>30.200533034032983</v>
      </c>
      <c r="K85" s="114">
        <v>20.0524412961352</v>
      </c>
      <c r="L85" s="114">
        <v>22.451026911561193</v>
      </c>
      <c r="M85" s="114">
        <v>48.573892215127046</v>
      </c>
      <c r="N85" s="114">
        <v>38.825095584091812</v>
      </c>
      <c r="O85" s="114">
        <v>42.844298769079948</v>
      </c>
      <c r="P85" s="130">
        <v>40.149445259852577</v>
      </c>
      <c r="Q85" s="121"/>
    </row>
    <row r="86" spans="1:17" x14ac:dyDescent="0.35">
      <c r="A86" s="125">
        <v>85</v>
      </c>
      <c r="B86" s="136" t="s">
        <v>286</v>
      </c>
      <c r="C86" s="129">
        <v>2.346602130683729</v>
      </c>
      <c r="D86" s="129">
        <v>2.4626195689275923</v>
      </c>
      <c r="E86" s="129">
        <v>1.8274504509649729</v>
      </c>
      <c r="F86" s="129">
        <v>1.3531391335830176</v>
      </c>
      <c r="G86" s="129">
        <v>1.3232972836041315</v>
      </c>
      <c r="H86" s="129">
        <v>1.8792718333236025</v>
      </c>
      <c r="I86" s="129">
        <v>2.8380536719454432</v>
      </c>
      <c r="J86" s="129">
        <v>3.8157114217506214</v>
      </c>
      <c r="K86" s="129">
        <v>1.8557393007554657</v>
      </c>
      <c r="L86" s="129">
        <v>0.6966721411816893</v>
      </c>
      <c r="M86" s="129">
        <v>4.8845141327241182</v>
      </c>
      <c r="N86" s="129">
        <v>5.1310132109261728</v>
      </c>
      <c r="O86" s="129">
        <v>0.73826877489341525</v>
      </c>
      <c r="P86" s="130">
        <v>1.8430863736725904</v>
      </c>
      <c r="Q86" s="121"/>
    </row>
    <row r="87" spans="1:17" x14ac:dyDescent="0.35">
      <c r="A87" s="125">
        <v>86</v>
      </c>
      <c r="B87" s="131" t="s">
        <v>289</v>
      </c>
      <c r="C87" s="114">
        <v>34.338804298283407</v>
      </c>
      <c r="D87" s="114">
        <v>41.167486178654542</v>
      </c>
      <c r="E87" s="114">
        <v>41.918301952065988</v>
      </c>
      <c r="F87" s="114">
        <v>35.857013120491551</v>
      </c>
      <c r="G87" s="114">
        <v>41.824118740444263</v>
      </c>
      <c r="H87" s="114">
        <v>42.796552708321975</v>
      </c>
      <c r="I87" s="114">
        <v>32.298018837309741</v>
      </c>
      <c r="J87" s="114">
        <v>34.135488215011129</v>
      </c>
      <c r="K87" s="114">
        <v>32.099533913587919</v>
      </c>
      <c r="L87" s="114">
        <v>37.20573596719241</v>
      </c>
      <c r="M87" s="114">
        <v>34.175482360504951</v>
      </c>
      <c r="N87" s="114">
        <v>40.934024989771103</v>
      </c>
      <c r="O87" s="114">
        <v>43.420885921782236</v>
      </c>
      <c r="P87" s="130">
        <v>40.227510411043028</v>
      </c>
      <c r="Q87" s="121"/>
    </row>
    <row r="88" spans="1:17" x14ac:dyDescent="0.35">
      <c r="A88" s="125">
        <v>87</v>
      </c>
      <c r="B88" s="134" t="s">
        <v>292</v>
      </c>
      <c r="C88" s="135">
        <v>15.698104657327589</v>
      </c>
      <c r="D88" s="135">
        <v>21.41723261645846</v>
      </c>
      <c r="E88" s="135">
        <v>22.570133623763606</v>
      </c>
      <c r="F88" s="135">
        <v>16.703836374167921</v>
      </c>
      <c r="G88" s="135">
        <v>23.298022278051718</v>
      </c>
      <c r="H88" s="135">
        <v>27.897437408659499</v>
      </c>
      <c r="I88" s="135">
        <v>13.245328144771435</v>
      </c>
      <c r="J88" s="135">
        <v>16.56509545728813</v>
      </c>
      <c r="K88" s="135">
        <v>9.9412996166208707</v>
      </c>
      <c r="L88" s="135">
        <v>20.474518122485666</v>
      </c>
      <c r="M88" s="135">
        <v>17.696928385944023</v>
      </c>
      <c r="N88" s="135">
        <v>29.199199466628727</v>
      </c>
      <c r="O88" s="135">
        <v>35.898806928993608</v>
      </c>
      <c r="P88" s="130">
        <v>22.378726344889291</v>
      </c>
      <c r="Q88" s="121"/>
    </row>
    <row r="89" spans="1:17" x14ac:dyDescent="0.35">
      <c r="A89" s="125">
        <v>88</v>
      </c>
      <c r="B89" s="132" t="s">
        <v>295</v>
      </c>
      <c r="C89" s="148">
        <v>14.741456077243797</v>
      </c>
      <c r="D89" s="148">
        <v>19.288485569289346</v>
      </c>
      <c r="E89" s="148">
        <v>19.880068565921931</v>
      </c>
      <c r="F89" s="148">
        <v>15.361715094263605</v>
      </c>
      <c r="G89" s="148">
        <v>21.403466304059705</v>
      </c>
      <c r="H89" s="148">
        <v>26.701064172424559</v>
      </c>
      <c r="I89" s="148">
        <v>12.188225198670397</v>
      </c>
      <c r="J89" s="148">
        <v>15.599883993597089</v>
      </c>
      <c r="K89" s="148">
        <v>7.4850895035481271</v>
      </c>
      <c r="L89" s="148">
        <v>17.934428325885658</v>
      </c>
      <c r="M89" s="148">
        <v>17.392807671042089</v>
      </c>
      <c r="N89" s="148">
        <v>28.544225174029393</v>
      </c>
      <c r="O89" s="148">
        <v>33.821794525992246</v>
      </c>
      <c r="P89" s="130">
        <v>20.777128316758471</v>
      </c>
      <c r="Q89" s="121"/>
    </row>
    <row r="90" spans="1:17" x14ac:dyDescent="0.35">
      <c r="A90" s="125">
        <v>89</v>
      </c>
      <c r="B90" s="136" t="s">
        <v>298</v>
      </c>
      <c r="C90" s="135">
        <v>0.46080697365585932</v>
      </c>
      <c r="D90" s="135">
        <v>0.97802081389157669</v>
      </c>
      <c r="E90" s="135">
        <v>1.0203102715377528</v>
      </c>
      <c r="F90" s="135">
        <v>0.91993770476949466</v>
      </c>
      <c r="G90" s="135">
        <v>0.66153635743527117</v>
      </c>
      <c r="H90" s="135">
        <v>0.61069986685789623</v>
      </c>
      <c r="I90" s="135">
        <v>0.13768290400814903</v>
      </c>
      <c r="J90" s="135">
        <v>0.457333820707364</v>
      </c>
      <c r="K90" s="135">
        <v>0.4748765611214979</v>
      </c>
      <c r="L90" s="135">
        <v>0.60751126815072864</v>
      </c>
      <c r="M90" s="135">
        <v>0</v>
      </c>
      <c r="N90" s="135">
        <v>0.81479417054108605</v>
      </c>
      <c r="O90" s="135">
        <v>1.4166333669424791</v>
      </c>
      <c r="P90" s="130">
        <v>0.66060861443449348</v>
      </c>
      <c r="Q90" s="121"/>
    </row>
    <row r="91" spans="1:17" x14ac:dyDescent="0.35">
      <c r="A91" s="125">
        <v>90</v>
      </c>
      <c r="B91" s="131" t="s">
        <v>301</v>
      </c>
      <c r="C91" s="114">
        <v>9.1100690512439311</v>
      </c>
      <c r="D91" s="114">
        <v>14.464267405447348</v>
      </c>
      <c r="E91" s="114">
        <v>14.510937992133133</v>
      </c>
      <c r="F91" s="114">
        <v>9.1911937177748904</v>
      </c>
      <c r="G91" s="114">
        <v>13.335612454476657</v>
      </c>
      <c r="H91" s="114">
        <v>12.714298224251372</v>
      </c>
      <c r="I91" s="114">
        <v>10.104607970609655</v>
      </c>
      <c r="J91" s="114">
        <v>10.253435613013204</v>
      </c>
      <c r="K91" s="114">
        <v>9.8682471233436271</v>
      </c>
      <c r="L91" s="114">
        <v>17.251460444114684</v>
      </c>
      <c r="M91" s="114">
        <v>11.875012807755196</v>
      </c>
      <c r="N91" s="114">
        <v>18.97701297507394</v>
      </c>
      <c r="O91" s="114">
        <v>22.163294456421138</v>
      </c>
      <c r="P91" s="130">
        <v>12.54245549576537</v>
      </c>
      <c r="Q91" s="121"/>
    </row>
    <row r="92" spans="1:17" x14ac:dyDescent="0.35">
      <c r="A92" s="125">
        <v>91</v>
      </c>
      <c r="B92" s="136" t="s">
        <v>304</v>
      </c>
      <c r="C92" s="135">
        <v>1.9930734801517758</v>
      </c>
      <c r="D92" s="135">
        <v>4.9574592838798717</v>
      </c>
      <c r="E92" s="135">
        <v>2.2406308131127881</v>
      </c>
      <c r="F92" s="135">
        <v>2.079813852522844</v>
      </c>
      <c r="G92" s="135">
        <v>4.2566593426625063</v>
      </c>
      <c r="H92" s="135">
        <v>3.9264722184547156</v>
      </c>
      <c r="I92" s="135">
        <v>3.6907468509142749</v>
      </c>
      <c r="J92" s="135">
        <v>2.629500436527533</v>
      </c>
      <c r="K92" s="135">
        <v>2.1334946652858711</v>
      </c>
      <c r="L92" s="135">
        <v>1.8129402835536206</v>
      </c>
      <c r="M92" s="135">
        <v>3.9919212050764465</v>
      </c>
      <c r="N92" s="135">
        <v>4.3213812187742375</v>
      </c>
      <c r="O92" s="135">
        <v>5.769113825777251</v>
      </c>
      <c r="P92" s="130">
        <v>3.726525493719715</v>
      </c>
      <c r="Q92" s="121"/>
    </row>
    <row r="93" spans="1:17" x14ac:dyDescent="0.35">
      <c r="A93" s="125">
        <v>92</v>
      </c>
      <c r="B93" s="132" t="s">
        <v>307</v>
      </c>
      <c r="C93" s="114">
        <v>5.0224677253231452E-2</v>
      </c>
      <c r="D93" s="114">
        <v>0.55623105871533773</v>
      </c>
      <c r="E93" s="114">
        <v>0</v>
      </c>
      <c r="F93" s="114">
        <v>0.27545455664934304</v>
      </c>
      <c r="G93" s="114">
        <v>0.19354281712308746</v>
      </c>
      <c r="H93" s="114">
        <v>3.8484673737113249E-2</v>
      </c>
      <c r="I93" s="114">
        <v>4.7093829916278099E-2</v>
      </c>
      <c r="J93" s="114">
        <v>0</v>
      </c>
      <c r="K93" s="114">
        <v>1.3720361779581001</v>
      </c>
      <c r="L93" s="114">
        <v>0.77546764297178117</v>
      </c>
      <c r="M93" s="114">
        <v>0</v>
      </c>
      <c r="N93" s="114">
        <v>0</v>
      </c>
      <c r="O93" s="114">
        <v>0</v>
      </c>
      <c r="P93" s="130">
        <v>0.41</v>
      </c>
      <c r="Q93" s="121"/>
    </row>
    <row r="94" spans="1:17" x14ac:dyDescent="0.35">
      <c r="A94" s="125">
        <v>93</v>
      </c>
      <c r="B94" s="134" t="s">
        <v>310</v>
      </c>
      <c r="C94" s="135">
        <v>25.099321063105997</v>
      </c>
      <c r="D94" s="135">
        <v>29.051888570010625</v>
      </c>
      <c r="E94" s="135">
        <v>31.060181836141272</v>
      </c>
      <c r="F94" s="135">
        <v>25.397944375400865</v>
      </c>
      <c r="G94" s="135">
        <v>27.78855701577881</v>
      </c>
      <c r="H94" s="135">
        <v>26.316959525079366</v>
      </c>
      <c r="I94" s="135">
        <v>25.274139984633354</v>
      </c>
      <c r="J94" s="135">
        <v>24.396936174990461</v>
      </c>
      <c r="K94" s="135">
        <v>22.393039412540674</v>
      </c>
      <c r="L94" s="135">
        <v>26.521945619424098</v>
      </c>
      <c r="M94" s="135">
        <v>23.46515144189009</v>
      </c>
      <c r="N94" s="135">
        <v>28.504576466370384</v>
      </c>
      <c r="O94" s="135">
        <v>29.499452617344286</v>
      </c>
      <c r="P94" s="130">
        <v>21.5</v>
      </c>
      <c r="Q94" s="121"/>
    </row>
    <row r="95" spans="1:17" x14ac:dyDescent="0.35">
      <c r="A95" s="125">
        <v>94</v>
      </c>
      <c r="B95" s="132" t="s">
        <v>313</v>
      </c>
      <c r="C95" s="114">
        <v>24.286654029233603</v>
      </c>
      <c r="D95" s="114">
        <v>27.163207512598259</v>
      </c>
      <c r="E95" s="114">
        <v>28.960780900033328</v>
      </c>
      <c r="F95" s="114">
        <v>23.852918787530928</v>
      </c>
      <c r="G95" s="114">
        <v>26.29896037118246</v>
      </c>
      <c r="H95" s="114">
        <v>25.33496500130444</v>
      </c>
      <c r="I95" s="114">
        <v>24.016977905251469</v>
      </c>
      <c r="J95" s="114">
        <v>21.389770794618514</v>
      </c>
      <c r="K95" s="114">
        <v>20.925894193291558</v>
      </c>
      <c r="L95" s="114">
        <v>21.688340509839588</v>
      </c>
      <c r="M95" s="114">
        <v>23.04172419785063</v>
      </c>
      <c r="N95" s="114">
        <v>27.074559386919965</v>
      </c>
      <c r="O95" s="114">
        <v>27.208025711476143</v>
      </c>
      <c r="P95" s="130">
        <v>20.05</v>
      </c>
      <c r="Q95" s="121"/>
    </row>
    <row r="96" spans="1:17" x14ac:dyDescent="0.35">
      <c r="A96" s="125">
        <v>95</v>
      </c>
      <c r="B96" s="136" t="s">
        <v>316</v>
      </c>
      <c r="C96" s="135">
        <v>0.87095208389218226</v>
      </c>
      <c r="D96" s="135">
        <v>1.4576202825964659</v>
      </c>
      <c r="E96" s="135">
        <v>1.8040980841132661</v>
      </c>
      <c r="F96" s="135">
        <v>1.743920683041658</v>
      </c>
      <c r="G96" s="135">
        <v>0.88805726925917894</v>
      </c>
      <c r="H96" s="135">
        <v>0.82345738647266342</v>
      </c>
      <c r="I96" s="135">
        <v>0.56169658023164082</v>
      </c>
      <c r="J96" s="135">
        <v>1.3212933781945089</v>
      </c>
      <c r="K96" s="135">
        <v>1.596974732144945</v>
      </c>
      <c r="L96" s="135">
        <v>3.3400558548564092</v>
      </c>
      <c r="M96" s="135">
        <v>0.39295743416754442</v>
      </c>
      <c r="N96" s="135">
        <v>4.123452577963695</v>
      </c>
      <c r="O96" s="135">
        <v>0.7426842943564067</v>
      </c>
      <c r="P96" s="130">
        <v>0.87</v>
      </c>
      <c r="Q96" s="121"/>
    </row>
    <row r="97" spans="1:17" x14ac:dyDescent="0.35">
      <c r="A97" s="125">
        <v>96</v>
      </c>
      <c r="B97" s="126" t="s">
        <v>319</v>
      </c>
      <c r="C97" s="114">
        <v>16.882589738560618</v>
      </c>
      <c r="D97" s="114">
        <v>15.753734655650989</v>
      </c>
      <c r="E97" s="114">
        <v>13.714987023145856</v>
      </c>
      <c r="F97" s="114">
        <v>14.259499384075248</v>
      </c>
      <c r="G97" s="114">
        <v>18.790673326633499</v>
      </c>
      <c r="H97" s="114">
        <v>18.072987395174444</v>
      </c>
      <c r="I97" s="114">
        <v>12.749430920586343</v>
      </c>
      <c r="J97" s="114">
        <v>13.094333075119554</v>
      </c>
      <c r="K97" s="114">
        <v>14.858035239307412</v>
      </c>
      <c r="L97" s="114">
        <v>15.240561464029231</v>
      </c>
      <c r="M97" s="114">
        <v>19.517751038973348</v>
      </c>
      <c r="N97" s="114">
        <v>19.337777315193939</v>
      </c>
      <c r="O97" s="114">
        <v>17.217466680408585</v>
      </c>
      <c r="P97" s="130">
        <v>12.04</v>
      </c>
      <c r="Q97" s="121"/>
    </row>
    <row r="98" spans="1:17" x14ac:dyDescent="0.35">
      <c r="A98" s="125">
        <v>97</v>
      </c>
      <c r="B98" s="136" t="s">
        <v>322</v>
      </c>
      <c r="C98" s="147">
        <v>12.088610721396231</v>
      </c>
      <c r="D98" s="147">
        <v>10.509203813409703</v>
      </c>
      <c r="E98" s="147">
        <v>9.8286193509349715</v>
      </c>
      <c r="F98" s="147">
        <v>8.544609979072181</v>
      </c>
      <c r="G98" s="147">
        <v>14.363318030445788</v>
      </c>
      <c r="H98" s="147">
        <v>13.461705056674459</v>
      </c>
      <c r="I98" s="147">
        <v>10.192124150894356</v>
      </c>
      <c r="J98" s="147">
        <v>9.5255465606465606</v>
      </c>
      <c r="K98" s="147">
        <v>5.8714849185263844</v>
      </c>
      <c r="L98" s="147">
        <v>10.639418543915143</v>
      </c>
      <c r="M98" s="147">
        <v>11.184595183038917</v>
      </c>
      <c r="N98" s="147">
        <v>15.134680290835515</v>
      </c>
      <c r="O98" s="147">
        <v>15.242762384107403</v>
      </c>
      <c r="P98" s="130">
        <v>6.7</v>
      </c>
      <c r="Q98" s="121"/>
    </row>
    <row r="99" spans="1:17" x14ac:dyDescent="0.35">
      <c r="A99" s="125">
        <v>98</v>
      </c>
      <c r="B99" s="132" t="s">
        <v>325</v>
      </c>
      <c r="C99" s="114">
        <v>4.3757861887061402</v>
      </c>
      <c r="D99" s="114">
        <v>4.5245282580571144</v>
      </c>
      <c r="E99" s="114">
        <v>4.5209205336267635</v>
      </c>
      <c r="F99" s="114">
        <v>4.4758569402627302</v>
      </c>
      <c r="G99" s="114">
        <v>3.6257534110866589</v>
      </c>
      <c r="H99" s="114">
        <v>3.9679535221680986</v>
      </c>
      <c r="I99" s="114">
        <v>2.3292059543358681</v>
      </c>
      <c r="J99" s="114">
        <v>3.1516466341060521</v>
      </c>
      <c r="K99" s="114">
        <v>2.6871304610288544</v>
      </c>
      <c r="L99" s="114">
        <v>5.2010157735743547</v>
      </c>
      <c r="M99" s="114">
        <v>8.2197520348611075</v>
      </c>
      <c r="N99" s="114">
        <v>1.6820965938075951</v>
      </c>
      <c r="O99" s="114">
        <v>1.5558294459415933</v>
      </c>
      <c r="P99" s="130">
        <v>3.82</v>
      </c>
      <c r="Q99" s="121"/>
    </row>
    <row r="100" spans="1:17" x14ac:dyDescent="0.35">
      <c r="A100" s="125">
        <v>99</v>
      </c>
      <c r="B100" s="137" t="s">
        <v>327</v>
      </c>
      <c r="C100" s="135">
        <v>8.5758571611117258</v>
      </c>
      <c r="D100" s="135">
        <v>10.083204676274384</v>
      </c>
      <c r="E100" s="135">
        <v>11.41087151050267</v>
      </c>
      <c r="F100" s="135">
        <v>5.8889441108099589</v>
      </c>
      <c r="G100" s="135">
        <v>13.572480929303604</v>
      </c>
      <c r="H100" s="135">
        <v>15.168133977994852</v>
      </c>
      <c r="I100" s="135">
        <v>8.9776443480419239</v>
      </c>
      <c r="J100" s="135">
        <v>10.77036255492413</v>
      </c>
      <c r="K100" s="135">
        <v>9.0520356117812533</v>
      </c>
      <c r="L100" s="135">
        <v>15.836390387982584</v>
      </c>
      <c r="M100" s="135">
        <v>10.771878832610254</v>
      </c>
      <c r="N100" s="135">
        <v>17.058916734971714</v>
      </c>
      <c r="O100" s="135">
        <v>6.0516825919858945</v>
      </c>
      <c r="P100" s="130">
        <v>10.44</v>
      </c>
      <c r="Q100" s="121"/>
    </row>
    <row r="101" spans="1:17" x14ac:dyDescent="0.35">
      <c r="A101" s="125">
        <v>100</v>
      </c>
      <c r="B101" s="132" t="s">
        <v>330</v>
      </c>
      <c r="C101" s="114">
        <v>8.0017313607683054</v>
      </c>
      <c r="D101" s="114">
        <v>9.3820530252747378</v>
      </c>
      <c r="E101" s="114">
        <v>9.5391877331408406</v>
      </c>
      <c r="F101" s="114">
        <v>5.6615239049168071</v>
      </c>
      <c r="G101" s="114">
        <v>11.924831548667077</v>
      </c>
      <c r="H101" s="114">
        <v>14.027990536904836</v>
      </c>
      <c r="I101" s="114">
        <v>7.3878686945087395</v>
      </c>
      <c r="J101" s="114">
        <v>9.8881275226696967</v>
      </c>
      <c r="K101" s="114">
        <v>8.1796642133160589</v>
      </c>
      <c r="L101" s="114">
        <v>14.248004598684027</v>
      </c>
      <c r="M101" s="114">
        <v>9.9085756572621957</v>
      </c>
      <c r="N101" s="114">
        <v>17.058916734971714</v>
      </c>
      <c r="O101" s="114">
        <v>5.4890099006752475</v>
      </c>
      <c r="P101" s="130">
        <v>9.35</v>
      </c>
      <c r="Q101" s="121"/>
    </row>
    <row r="102" spans="1:17" x14ac:dyDescent="0.35">
      <c r="A102" s="125">
        <v>101</v>
      </c>
      <c r="B102" s="136" t="s">
        <v>333</v>
      </c>
      <c r="C102" s="135">
        <v>0.36435934132464137</v>
      </c>
      <c r="D102" s="135">
        <v>0.3631108055824453</v>
      </c>
      <c r="E102" s="135">
        <v>0.61161168293394341</v>
      </c>
      <c r="F102" s="135">
        <v>0.34965197411570159</v>
      </c>
      <c r="G102" s="135">
        <v>0.4089385126223759</v>
      </c>
      <c r="H102" s="135">
        <v>0.73003269677966753</v>
      </c>
      <c r="I102" s="135">
        <v>0.23056746763934419</v>
      </c>
      <c r="J102" s="135">
        <v>0.54575640255376445</v>
      </c>
      <c r="K102" s="135">
        <v>0.17467640331653264</v>
      </c>
      <c r="L102" s="135">
        <v>0.55657005978240814</v>
      </c>
      <c r="M102" s="135">
        <v>0.56604928461121284</v>
      </c>
      <c r="N102" s="135">
        <v>0</v>
      </c>
      <c r="O102" s="135">
        <v>0</v>
      </c>
      <c r="P102" s="130">
        <v>0.38</v>
      </c>
      <c r="Q102" s="121"/>
    </row>
    <row r="103" spans="1:17" x14ac:dyDescent="0.35">
      <c r="A103" s="125">
        <v>102</v>
      </c>
      <c r="B103" s="126" t="s">
        <v>336</v>
      </c>
      <c r="C103" s="114">
        <v>77.569648092633457</v>
      </c>
      <c r="D103" s="114">
        <v>75.671242730862062</v>
      </c>
      <c r="E103" s="114">
        <v>72.009695178969352</v>
      </c>
      <c r="F103" s="114">
        <v>71.710051013918601</v>
      </c>
      <c r="G103" s="114">
        <v>78.255972975508229</v>
      </c>
      <c r="H103" s="114">
        <v>78.715554122649237</v>
      </c>
      <c r="I103" s="114">
        <v>75.793765499140804</v>
      </c>
      <c r="J103" s="114">
        <v>78.471712612018621</v>
      </c>
      <c r="K103" s="114">
        <v>74.943192487708828</v>
      </c>
      <c r="L103" s="114">
        <v>76.731744688222676</v>
      </c>
      <c r="M103" s="114">
        <v>79.451324475320177</v>
      </c>
      <c r="N103" s="114">
        <v>86.363140608266534</v>
      </c>
      <c r="O103" s="114">
        <v>75.012091122546238</v>
      </c>
      <c r="P103" s="130">
        <v>77.47825905430193</v>
      </c>
      <c r="Q103" s="121"/>
    </row>
    <row r="104" spans="1:17" x14ac:dyDescent="0.35">
      <c r="A104" s="125">
        <v>103</v>
      </c>
      <c r="B104" s="137" t="s">
        <v>339</v>
      </c>
      <c r="C104" s="135">
        <v>55.911482931275344</v>
      </c>
      <c r="D104" s="135">
        <v>59.007678541110934</v>
      </c>
      <c r="E104" s="135">
        <v>56.20814571270494</v>
      </c>
      <c r="F104" s="135">
        <v>57.124397915091293</v>
      </c>
      <c r="G104" s="135">
        <v>61.34588513303585</v>
      </c>
      <c r="H104" s="135">
        <v>62.024234684093052</v>
      </c>
      <c r="I104" s="135">
        <v>60.390218655501741</v>
      </c>
      <c r="J104" s="135">
        <v>61.775287642575414</v>
      </c>
      <c r="K104" s="135">
        <v>61.054624224357411</v>
      </c>
      <c r="L104" s="135">
        <v>64.314911909096324</v>
      </c>
      <c r="M104" s="135">
        <v>56.496656006541834</v>
      </c>
      <c r="N104" s="135">
        <v>67.774924550272004</v>
      </c>
      <c r="O104" s="135">
        <v>61.91561442239464</v>
      </c>
      <c r="P104" s="130">
        <v>60.227620001870562</v>
      </c>
      <c r="Q104" s="121"/>
    </row>
    <row r="105" spans="1:17" x14ac:dyDescent="0.35">
      <c r="A105" s="125">
        <v>104</v>
      </c>
      <c r="B105" s="132" t="s">
        <v>342</v>
      </c>
      <c r="C105" s="114">
        <v>46.051771230037232</v>
      </c>
      <c r="D105" s="114">
        <v>51.245689178491524</v>
      </c>
      <c r="E105" s="114">
        <v>45.586441545003858</v>
      </c>
      <c r="F105" s="114">
        <v>47.786117339302585</v>
      </c>
      <c r="G105" s="114">
        <v>54.588584105030193</v>
      </c>
      <c r="H105" s="114">
        <v>54.560827229155691</v>
      </c>
      <c r="I105" s="114">
        <v>51.418390022707761</v>
      </c>
      <c r="J105" s="114">
        <v>52.169781112165658</v>
      </c>
      <c r="K105" s="114">
        <v>46.355497101620273</v>
      </c>
      <c r="L105" s="114">
        <v>53.286483360697609</v>
      </c>
      <c r="M105" s="114">
        <v>44.898103466489736</v>
      </c>
      <c r="N105" s="114">
        <v>61.603908393374283</v>
      </c>
      <c r="O105" s="114">
        <v>54.747013107528005</v>
      </c>
      <c r="P105" s="130">
        <v>52.351333842674805</v>
      </c>
      <c r="Q105" s="121"/>
    </row>
    <row r="106" spans="1:17" x14ac:dyDescent="0.35">
      <c r="A106" s="125">
        <v>105</v>
      </c>
      <c r="B106" s="136" t="s">
        <v>345</v>
      </c>
      <c r="C106" s="135">
        <v>18.870409905428389</v>
      </c>
      <c r="D106" s="135">
        <v>20.009294141782025</v>
      </c>
      <c r="E106" s="135">
        <v>18.080788353650558</v>
      </c>
      <c r="F106" s="135">
        <v>17.139942424701871</v>
      </c>
      <c r="G106" s="135">
        <v>16.881630796195285</v>
      </c>
      <c r="H106" s="135">
        <v>17.571809782901674</v>
      </c>
      <c r="I106" s="135">
        <v>17.579690422789046</v>
      </c>
      <c r="J106" s="135">
        <v>18.171515572907236</v>
      </c>
      <c r="K106" s="135">
        <v>20.439259830894308</v>
      </c>
      <c r="L106" s="135">
        <v>19.847313459423784</v>
      </c>
      <c r="M106" s="135">
        <v>26.659405937232712</v>
      </c>
      <c r="N106" s="135">
        <v>19.20421974324211</v>
      </c>
      <c r="O106" s="135">
        <v>21.116374877109571</v>
      </c>
      <c r="P106" s="130">
        <v>17.850237885398133</v>
      </c>
      <c r="Q106" s="121"/>
    </row>
    <row r="107" spans="1:17" x14ac:dyDescent="0.35">
      <c r="A107" s="125">
        <v>106</v>
      </c>
      <c r="B107" s="132" t="s">
        <v>348</v>
      </c>
      <c r="C107" s="114">
        <v>2.951968663134318</v>
      </c>
      <c r="D107" s="114">
        <v>1.6446143731519913</v>
      </c>
      <c r="E107" s="114">
        <v>2.7926493296181309</v>
      </c>
      <c r="F107" s="114">
        <v>0.80728028758249459</v>
      </c>
      <c r="G107" s="114">
        <v>1.67692986969401</v>
      </c>
      <c r="H107" s="114">
        <v>1.7979341599372498</v>
      </c>
      <c r="I107" s="114">
        <v>2.156464358637507</v>
      </c>
      <c r="J107" s="114">
        <v>2.7015320944966019</v>
      </c>
      <c r="K107" s="114">
        <v>1.5257503244980801</v>
      </c>
      <c r="L107" s="114">
        <v>4.9386077174980203</v>
      </c>
      <c r="M107" s="114">
        <v>1.9082344775162832</v>
      </c>
      <c r="N107" s="114">
        <v>6.8765192512649964</v>
      </c>
      <c r="O107" s="114">
        <v>0</v>
      </c>
      <c r="P107" s="130">
        <v>1.9691074548278884</v>
      </c>
      <c r="Q107" s="121"/>
    </row>
    <row r="108" spans="1:17" x14ac:dyDescent="0.35">
      <c r="A108" s="125">
        <v>107</v>
      </c>
      <c r="B108" s="134" t="s">
        <v>351</v>
      </c>
      <c r="C108" s="135">
        <v>36.073240561534064</v>
      </c>
      <c r="D108" s="135">
        <v>37.045211422705727</v>
      </c>
      <c r="E108" s="135">
        <v>35.386237710980204</v>
      </c>
      <c r="F108" s="135">
        <v>27.865049284046762</v>
      </c>
      <c r="G108" s="135">
        <v>37.551586297434241</v>
      </c>
      <c r="H108" s="135">
        <v>43.383809039671696</v>
      </c>
      <c r="I108" s="135">
        <v>33.335806984140198</v>
      </c>
      <c r="J108" s="135">
        <v>29.675983170547042</v>
      </c>
      <c r="K108" s="135">
        <v>33.818441745032345</v>
      </c>
      <c r="L108" s="135">
        <v>28.830583891566619</v>
      </c>
      <c r="M108" s="135">
        <v>45.18116948536646</v>
      </c>
      <c r="N108" s="135">
        <v>46.824401634533778</v>
      </c>
      <c r="O108" s="135">
        <v>38.021759211587948</v>
      </c>
      <c r="P108" s="130">
        <v>37.821231535834968</v>
      </c>
      <c r="Q108" s="121"/>
    </row>
    <row r="109" spans="1:17" x14ac:dyDescent="0.35">
      <c r="A109" s="125">
        <v>108</v>
      </c>
      <c r="B109" s="132" t="s">
        <v>354</v>
      </c>
      <c r="C109" s="114">
        <v>27.202517632815336</v>
      </c>
      <c r="D109" s="114">
        <v>28.865281563529177</v>
      </c>
      <c r="E109" s="114">
        <v>27.037658658333758</v>
      </c>
      <c r="F109" s="114">
        <v>21.450816150117674</v>
      </c>
      <c r="G109" s="114">
        <v>31.163186770925179</v>
      </c>
      <c r="H109" s="114">
        <v>36.925578214193003</v>
      </c>
      <c r="I109" s="114">
        <v>27.182884620467778</v>
      </c>
      <c r="J109" s="114">
        <v>23.784384223901014</v>
      </c>
      <c r="K109" s="114">
        <v>25.824590885760252</v>
      </c>
      <c r="L109" s="114">
        <v>22.567052205264375</v>
      </c>
      <c r="M109" s="114">
        <v>32.858833734881486</v>
      </c>
      <c r="N109" s="114">
        <v>42.188826162617801</v>
      </c>
      <c r="O109" s="114">
        <v>29.409522121869959</v>
      </c>
      <c r="P109" s="130">
        <v>30.823365680788271</v>
      </c>
      <c r="Q109" s="121"/>
    </row>
    <row r="110" spans="1:17" x14ac:dyDescent="0.35">
      <c r="A110" s="125">
        <v>109</v>
      </c>
      <c r="B110" s="136" t="s">
        <v>357</v>
      </c>
      <c r="C110" s="135">
        <v>12.687182481173023</v>
      </c>
      <c r="D110" s="135">
        <v>11.95661950953845</v>
      </c>
      <c r="E110" s="135">
        <v>13.870014345714921</v>
      </c>
      <c r="F110" s="135">
        <v>9.2200503735169033</v>
      </c>
      <c r="G110" s="135">
        <v>9.492909819336365</v>
      </c>
      <c r="H110" s="135">
        <v>10.284493418314332</v>
      </c>
      <c r="I110" s="135">
        <v>7.7868915392353939</v>
      </c>
      <c r="J110" s="135">
        <v>8.9635935570024632</v>
      </c>
      <c r="K110" s="135">
        <v>9.326128025328476</v>
      </c>
      <c r="L110" s="135">
        <v>8.6312016193278254</v>
      </c>
      <c r="M110" s="135">
        <v>17.432943268599544</v>
      </c>
      <c r="N110" s="135">
        <v>8.3947050277458644</v>
      </c>
      <c r="O110" s="135">
        <v>24.394747662936851</v>
      </c>
      <c r="P110" s="130">
        <v>10.488359841708011</v>
      </c>
      <c r="Q110" s="121"/>
    </row>
    <row r="111" spans="1:17" x14ac:dyDescent="0.35">
      <c r="A111" s="125">
        <v>110</v>
      </c>
      <c r="B111" s="132" t="s">
        <v>360</v>
      </c>
      <c r="C111" s="114">
        <v>1.3194862129110707</v>
      </c>
      <c r="D111" s="114">
        <v>0.66077459092114266</v>
      </c>
      <c r="E111" s="114">
        <v>0.22045951684057036</v>
      </c>
      <c r="F111" s="114">
        <v>0.47194643235458233</v>
      </c>
      <c r="G111" s="114">
        <v>0.87761181606671079</v>
      </c>
      <c r="H111" s="114">
        <v>0.45273513956510697</v>
      </c>
      <c r="I111" s="114">
        <v>0.33446322530054257</v>
      </c>
      <c r="J111" s="114">
        <v>0.63791111307693504</v>
      </c>
      <c r="K111" s="114">
        <v>0.64001961217719794</v>
      </c>
      <c r="L111" s="114">
        <v>1.5407562450046319</v>
      </c>
      <c r="M111" s="114">
        <v>0.60811504127180427</v>
      </c>
      <c r="N111" s="114">
        <v>1.7473100536462214</v>
      </c>
      <c r="O111" s="114">
        <v>0</v>
      </c>
      <c r="P111" s="130">
        <v>0.77102473116521064</v>
      </c>
      <c r="Q111" s="121"/>
    </row>
    <row r="112" spans="1:17" x14ac:dyDescent="0.35">
      <c r="A112" s="125">
        <v>111</v>
      </c>
      <c r="B112" s="137" t="s">
        <v>363</v>
      </c>
      <c r="C112" s="135">
        <v>55.749463299256718</v>
      </c>
      <c r="D112" s="135">
        <v>47.688847275438583</v>
      </c>
      <c r="E112" s="135">
        <v>46.347214844382769</v>
      </c>
      <c r="F112" s="135">
        <v>41.237162343788597</v>
      </c>
      <c r="G112" s="135">
        <v>54.050610934858533</v>
      </c>
      <c r="H112" s="135">
        <v>49.992460361612849</v>
      </c>
      <c r="I112" s="135">
        <v>55.770600930750177</v>
      </c>
      <c r="J112" s="135">
        <v>52.305667898898136</v>
      </c>
      <c r="K112" s="135">
        <v>54.297481078635442</v>
      </c>
      <c r="L112" s="135">
        <v>48.272702704874696</v>
      </c>
      <c r="M112" s="135">
        <v>52.939462201992441</v>
      </c>
      <c r="N112" s="135">
        <v>63.057057608797209</v>
      </c>
      <c r="O112" s="135">
        <v>54.966444742744422</v>
      </c>
      <c r="P112" s="130">
        <v>51.847099656059584</v>
      </c>
      <c r="Q112" s="121"/>
    </row>
    <row r="113" spans="1:17" x14ac:dyDescent="0.35">
      <c r="A113" s="125">
        <v>112</v>
      </c>
      <c r="B113" s="132" t="s">
        <v>366</v>
      </c>
      <c r="C113" s="114">
        <v>36.449948155294571</v>
      </c>
      <c r="D113" s="114">
        <v>33.315472928409385</v>
      </c>
      <c r="E113" s="114">
        <v>32.177784800893832</v>
      </c>
      <c r="F113" s="114">
        <v>29.876915213278703</v>
      </c>
      <c r="G113" s="114">
        <v>42.067326497038458</v>
      </c>
      <c r="H113" s="114">
        <v>39.580599561029132</v>
      </c>
      <c r="I113" s="114">
        <v>38.911245148400894</v>
      </c>
      <c r="J113" s="114">
        <v>37.328389714153928</v>
      </c>
      <c r="K113" s="114">
        <v>37.609314290625584</v>
      </c>
      <c r="L113" s="114">
        <v>30.480413881657554</v>
      </c>
      <c r="M113" s="114">
        <v>30.34610135684488</v>
      </c>
      <c r="N113" s="114">
        <v>42.857738535084074</v>
      </c>
      <c r="O113" s="114">
        <v>36.630494930639593</v>
      </c>
      <c r="P113" s="130">
        <v>38.603316770080127</v>
      </c>
      <c r="Q113" s="121"/>
    </row>
    <row r="114" spans="1:17" x14ac:dyDescent="0.35">
      <c r="A114" s="125">
        <v>113</v>
      </c>
      <c r="B114" s="136" t="s">
        <v>369</v>
      </c>
      <c r="C114" s="135">
        <v>31.489656655144021</v>
      </c>
      <c r="D114" s="135">
        <v>23.085499372096859</v>
      </c>
      <c r="E114" s="135">
        <v>22.778223487759412</v>
      </c>
      <c r="F114" s="135">
        <v>18.050661014621902</v>
      </c>
      <c r="G114" s="135">
        <v>21.174986991217594</v>
      </c>
      <c r="H114" s="135">
        <v>17.158390764650452</v>
      </c>
      <c r="I114" s="135">
        <v>26.89255519527315</v>
      </c>
      <c r="J114" s="135">
        <v>23.748740650042993</v>
      </c>
      <c r="K114" s="135">
        <v>24.858610368868469</v>
      </c>
      <c r="L114" s="135">
        <v>25.291096446762808</v>
      </c>
      <c r="M114" s="135">
        <v>32.998399310605237</v>
      </c>
      <c r="N114" s="135">
        <v>23.01878810262189</v>
      </c>
      <c r="O114" s="135">
        <v>30.600157844530134</v>
      </c>
      <c r="P114" s="130">
        <v>22.139566051482255</v>
      </c>
      <c r="Q114" s="121"/>
    </row>
    <row r="115" spans="1:17" x14ac:dyDescent="0.35">
      <c r="A115" s="125">
        <v>114</v>
      </c>
      <c r="B115" s="132" t="s">
        <v>372</v>
      </c>
      <c r="C115" s="114">
        <v>1.7413021938671231</v>
      </c>
      <c r="D115" s="114">
        <v>0.85904256503365617</v>
      </c>
      <c r="E115" s="114">
        <v>1.7300699160092772</v>
      </c>
      <c r="F115" s="114">
        <v>2.0453972772395037</v>
      </c>
      <c r="G115" s="114">
        <v>2.005135868495695</v>
      </c>
      <c r="H115" s="114">
        <v>1.3842179655795133</v>
      </c>
      <c r="I115" s="114">
        <v>0.63181080842880921</v>
      </c>
      <c r="J115" s="114">
        <v>1.0109949473488316</v>
      </c>
      <c r="K115" s="114">
        <v>1.4169480842370734</v>
      </c>
      <c r="L115" s="114">
        <v>4.5558080234851079</v>
      </c>
      <c r="M115" s="114">
        <v>1.6393776716899158</v>
      </c>
      <c r="N115" s="114">
        <v>1.1527661351505754</v>
      </c>
      <c r="O115" s="114">
        <v>0.59458119666419162</v>
      </c>
      <c r="P115" s="130">
        <v>1.6602490670228713</v>
      </c>
      <c r="Q115" s="121"/>
    </row>
    <row r="116" spans="1:17" x14ac:dyDescent="0.35">
      <c r="A116" s="125">
        <v>115</v>
      </c>
      <c r="B116" s="137" t="s">
        <v>375</v>
      </c>
      <c r="C116" s="135">
        <v>20.338676985472429</v>
      </c>
      <c r="D116" s="135">
        <v>18.989277379919304</v>
      </c>
      <c r="E116" s="135">
        <v>16.179046110085984</v>
      </c>
      <c r="F116" s="135">
        <v>13.244800772681467</v>
      </c>
      <c r="G116" s="135">
        <v>18.222940700265411</v>
      </c>
      <c r="H116" s="135">
        <v>16.584734980437368</v>
      </c>
      <c r="I116" s="135">
        <v>14.196780963101908</v>
      </c>
      <c r="J116" s="135">
        <v>13.162314639407736</v>
      </c>
      <c r="K116" s="135">
        <v>12.511812433694827</v>
      </c>
      <c r="L116" s="135">
        <v>15.95014632808982</v>
      </c>
      <c r="M116" s="135">
        <v>17.706977981105055</v>
      </c>
      <c r="N116" s="135">
        <v>31.922622404438773</v>
      </c>
      <c r="O116" s="135">
        <v>45.731825457000078</v>
      </c>
      <c r="P116" s="130">
        <v>17.744897146789935</v>
      </c>
      <c r="Q116" s="121"/>
    </row>
    <row r="117" spans="1:17" x14ac:dyDescent="0.35">
      <c r="A117" s="125">
        <v>116</v>
      </c>
      <c r="B117" s="132" t="s">
        <v>378</v>
      </c>
      <c r="C117" s="114">
        <v>12.810672744772845</v>
      </c>
      <c r="D117" s="114">
        <v>12.106929148564786</v>
      </c>
      <c r="E117" s="114">
        <v>11.020310935004305</v>
      </c>
      <c r="F117" s="114">
        <v>9.6288183935228489</v>
      </c>
      <c r="G117" s="114">
        <v>14.31420837957941</v>
      </c>
      <c r="H117" s="114">
        <v>13.214980386075625</v>
      </c>
      <c r="I117" s="114">
        <v>9.5991656815176505</v>
      </c>
      <c r="J117" s="114">
        <v>9.3922793643208333</v>
      </c>
      <c r="K117" s="114">
        <v>7.4470390499660564</v>
      </c>
      <c r="L117" s="114">
        <v>11.784710972950819</v>
      </c>
      <c r="M117" s="114">
        <v>10.086852126778938</v>
      </c>
      <c r="N117" s="114">
        <v>26.805248741185483</v>
      </c>
      <c r="O117" s="114">
        <v>34.278894378202956</v>
      </c>
      <c r="P117" s="130">
        <v>13.065454187499032</v>
      </c>
      <c r="Q117" s="121"/>
    </row>
    <row r="118" spans="1:17" x14ac:dyDescent="0.35">
      <c r="A118" s="125">
        <v>117</v>
      </c>
      <c r="B118" s="136" t="s">
        <v>381</v>
      </c>
      <c r="C118" s="135">
        <v>8.6226785133769788</v>
      </c>
      <c r="D118" s="135">
        <v>7.533837796640479</v>
      </c>
      <c r="E118" s="135">
        <v>5.1348306882864243</v>
      </c>
      <c r="F118" s="135">
        <v>4.7379792013939239</v>
      </c>
      <c r="G118" s="135">
        <v>4.4155244817154031</v>
      </c>
      <c r="H118" s="135">
        <v>4.1253281937322654</v>
      </c>
      <c r="I118" s="135">
        <v>4.581467775922917</v>
      </c>
      <c r="J118" s="135">
        <v>2.9927183433160511</v>
      </c>
      <c r="K118" s="135">
        <v>5.1588256663948409</v>
      </c>
      <c r="L118" s="135">
        <v>4.6590489762486964</v>
      </c>
      <c r="M118" s="135">
        <v>7.9482439077112579</v>
      </c>
      <c r="N118" s="135">
        <v>9.878581563908897</v>
      </c>
      <c r="O118" s="135">
        <v>19.143349930656512</v>
      </c>
      <c r="P118" s="130">
        <v>5.3140096180426273</v>
      </c>
      <c r="Q118" s="121"/>
    </row>
    <row r="119" spans="1:17" x14ac:dyDescent="0.35">
      <c r="A119" s="125">
        <v>118</v>
      </c>
      <c r="B119" s="132" t="s">
        <v>384</v>
      </c>
      <c r="C119" s="114">
        <v>0.25757925325072878</v>
      </c>
      <c r="D119" s="114">
        <v>0.13831076624818642</v>
      </c>
      <c r="E119" s="114">
        <v>3.1641762768754481E-2</v>
      </c>
      <c r="F119" s="114">
        <v>0.20003684207302638</v>
      </c>
      <c r="G119" s="114">
        <v>0.30795307495424185</v>
      </c>
      <c r="H119" s="114">
        <v>0.20451112181444114</v>
      </c>
      <c r="I119" s="114">
        <v>0.25398836204460395</v>
      </c>
      <c r="J119" s="114">
        <v>0</v>
      </c>
      <c r="K119" s="114">
        <v>0</v>
      </c>
      <c r="L119" s="114">
        <v>0</v>
      </c>
      <c r="M119" s="114">
        <v>0</v>
      </c>
      <c r="N119" s="114">
        <v>0</v>
      </c>
      <c r="O119" s="114">
        <v>0</v>
      </c>
      <c r="P119" s="130">
        <v>0.2285471315493495</v>
      </c>
      <c r="Q119" s="121"/>
    </row>
    <row r="120" spans="1:17" x14ac:dyDescent="0.35">
      <c r="A120" s="125">
        <v>119</v>
      </c>
      <c r="B120" s="134" t="s">
        <v>387</v>
      </c>
      <c r="C120" s="135">
        <v>8.9833876866182116</v>
      </c>
      <c r="D120" s="135">
        <v>8.6064696099619269</v>
      </c>
      <c r="E120" s="135">
        <v>8.6903975516455407</v>
      </c>
      <c r="F120" s="135">
        <v>7.7821460789384318</v>
      </c>
      <c r="G120" s="135">
        <v>9.3206101900276952</v>
      </c>
      <c r="H120" s="135">
        <v>5.4660654540607023</v>
      </c>
      <c r="I120" s="135">
        <v>3.8286998752139625</v>
      </c>
      <c r="J120" s="135">
        <v>9.3482358703559036</v>
      </c>
      <c r="K120" s="135">
        <v>8.9787261683637318</v>
      </c>
      <c r="L120" s="135">
        <v>6.1297931346050305</v>
      </c>
      <c r="M120" s="135">
        <v>13.008222397082104</v>
      </c>
      <c r="N120" s="135">
        <v>5.3605089068869969</v>
      </c>
      <c r="O120" s="135">
        <v>7.2476355175194556</v>
      </c>
      <c r="P120" s="130">
        <v>8.0606013379111072</v>
      </c>
      <c r="Q120" s="121"/>
    </row>
    <row r="121" spans="1:17" x14ac:dyDescent="0.35">
      <c r="A121" s="125">
        <v>120</v>
      </c>
      <c r="B121" s="132" t="s">
        <v>390</v>
      </c>
      <c r="C121" s="114">
        <v>2.1071048598309901</v>
      </c>
      <c r="D121" s="114">
        <v>3.0006576022171463</v>
      </c>
      <c r="E121" s="114">
        <v>2.9229536445454931</v>
      </c>
      <c r="F121" s="114">
        <v>2.6630285025129168</v>
      </c>
      <c r="G121" s="114">
        <v>3.4114422083813536</v>
      </c>
      <c r="H121" s="114">
        <v>1.5198931381499914</v>
      </c>
      <c r="I121" s="114">
        <v>0.53474894113423854</v>
      </c>
      <c r="J121" s="114">
        <v>2.434709275375734</v>
      </c>
      <c r="K121" s="114">
        <v>1.8930645504975498</v>
      </c>
      <c r="L121" s="114">
        <v>1.1119371458362619</v>
      </c>
      <c r="M121" s="114">
        <v>1.1819961552767853</v>
      </c>
      <c r="N121" s="114">
        <v>2.3818280411688062</v>
      </c>
      <c r="O121" s="114">
        <v>0.77826985188987019</v>
      </c>
      <c r="P121" s="130">
        <v>2.5703261877372414</v>
      </c>
      <c r="Q121" s="121"/>
    </row>
    <row r="122" spans="1:17" x14ac:dyDescent="0.35">
      <c r="A122" s="125">
        <v>121</v>
      </c>
      <c r="B122" s="136" t="s">
        <v>393</v>
      </c>
      <c r="C122" s="135">
        <v>0.3499287838484344</v>
      </c>
      <c r="D122" s="135">
        <v>1.1668673824999063</v>
      </c>
      <c r="E122" s="135">
        <v>0.89275719429665912</v>
      </c>
      <c r="F122" s="135">
        <v>0.80441789126178365</v>
      </c>
      <c r="G122" s="135">
        <v>1.7249235827661464</v>
      </c>
      <c r="H122" s="135">
        <v>0.37395690746097165</v>
      </c>
      <c r="I122" s="135">
        <v>0</v>
      </c>
      <c r="J122" s="135">
        <v>0.43913797050968151</v>
      </c>
      <c r="K122" s="135">
        <v>1.8539483292009737</v>
      </c>
      <c r="L122" s="135">
        <v>0.54678076340993176</v>
      </c>
      <c r="M122" s="135">
        <v>0.60028886367501411</v>
      </c>
      <c r="N122" s="135">
        <v>0.39842362460735697</v>
      </c>
      <c r="O122" s="135">
        <v>0</v>
      </c>
      <c r="P122" s="130">
        <v>1.0073435722913469</v>
      </c>
      <c r="Q122" s="121"/>
    </row>
    <row r="123" spans="1:17" x14ac:dyDescent="0.35">
      <c r="A123" s="125">
        <v>122</v>
      </c>
      <c r="B123" s="132" t="s">
        <v>396</v>
      </c>
      <c r="C123" s="114">
        <v>6.5175538571100269</v>
      </c>
      <c r="D123" s="114">
        <v>4.7250592830473961</v>
      </c>
      <c r="E123" s="114">
        <v>4.4809787194450204</v>
      </c>
      <c r="F123" s="114">
        <v>5.6935694996110096</v>
      </c>
      <c r="G123" s="114">
        <v>6.0077381526929559</v>
      </c>
      <c r="H123" s="114">
        <v>3.7572377045638241</v>
      </c>
      <c r="I123" s="114">
        <v>3.2056134293022289</v>
      </c>
      <c r="J123" s="114">
        <v>6.4547096560734101</v>
      </c>
      <c r="K123" s="114">
        <v>5.8779238486274101</v>
      </c>
      <c r="L123" s="114">
        <v>4.6551812401741914</v>
      </c>
      <c r="M123" s="114">
        <v>10.402135862643355</v>
      </c>
      <c r="N123" s="114">
        <v>3.1885714449639786</v>
      </c>
      <c r="O123" s="114">
        <v>6.0244603264151664</v>
      </c>
      <c r="P123" s="130">
        <v>5.2812270127905325</v>
      </c>
      <c r="Q123" s="121"/>
    </row>
    <row r="124" spans="1:17" customFormat="1" x14ac:dyDescent="0.35">
      <c r="A124" s="125">
        <v>123</v>
      </c>
      <c r="B124" s="73" t="s">
        <v>399</v>
      </c>
      <c r="C124" s="69">
        <v>74.099999999999994</v>
      </c>
      <c r="D124" s="69">
        <v>73.2</v>
      </c>
      <c r="E124" s="69">
        <v>67.5</v>
      </c>
      <c r="F124" s="69">
        <v>72.3</v>
      </c>
      <c r="G124" s="69">
        <v>74.400000000000006</v>
      </c>
      <c r="H124" s="69">
        <v>69.099999999999994</v>
      </c>
      <c r="I124" s="69">
        <v>72.5</v>
      </c>
      <c r="J124" s="69">
        <v>61.1</v>
      </c>
      <c r="K124" s="69">
        <v>76.5</v>
      </c>
      <c r="L124" s="69">
        <v>73.099999999999994</v>
      </c>
      <c r="M124" s="69">
        <v>73</v>
      </c>
      <c r="N124" s="69">
        <v>61.1</v>
      </c>
      <c r="O124" s="69">
        <v>70.2</v>
      </c>
      <c r="P124" s="130">
        <v>72.3</v>
      </c>
    </row>
    <row r="125" spans="1:17" customFormat="1" x14ac:dyDescent="0.35">
      <c r="A125" s="125">
        <v>124</v>
      </c>
      <c r="B125" s="72" t="s">
        <v>402</v>
      </c>
      <c r="C125" s="86">
        <v>25.4</v>
      </c>
      <c r="D125" s="86">
        <v>24</v>
      </c>
      <c r="E125" s="86">
        <v>19</v>
      </c>
      <c r="F125" s="86">
        <v>23.9</v>
      </c>
      <c r="G125" s="86">
        <v>23.6</v>
      </c>
      <c r="H125" s="86">
        <v>25.2</v>
      </c>
      <c r="I125" s="86">
        <v>19.7</v>
      </c>
      <c r="J125" s="86">
        <v>17.399999999999999</v>
      </c>
      <c r="K125" s="86">
        <v>25.1</v>
      </c>
      <c r="L125" s="86">
        <v>26.6</v>
      </c>
      <c r="M125" s="86">
        <v>18.7</v>
      </c>
      <c r="N125" s="86">
        <v>15.6</v>
      </c>
      <c r="O125" s="86">
        <v>24.3</v>
      </c>
      <c r="P125" s="130">
        <v>23.9</v>
      </c>
    </row>
    <row r="126" spans="1:17" customFormat="1" x14ac:dyDescent="0.35">
      <c r="A126" s="125">
        <v>125</v>
      </c>
      <c r="B126" s="73" t="s">
        <v>405</v>
      </c>
      <c r="C126" s="69">
        <v>5.4</v>
      </c>
      <c r="D126" s="69">
        <v>7.8</v>
      </c>
      <c r="E126" s="69">
        <v>5</v>
      </c>
      <c r="F126" s="69">
        <v>3.2</v>
      </c>
      <c r="G126" s="69">
        <v>3.2</v>
      </c>
      <c r="H126" s="69">
        <v>5.6</v>
      </c>
      <c r="I126" s="69">
        <v>1.7</v>
      </c>
      <c r="J126" s="69">
        <v>2.2999999999999998</v>
      </c>
      <c r="K126" s="69">
        <v>1.8</v>
      </c>
      <c r="L126" s="69">
        <v>8</v>
      </c>
      <c r="M126" s="69">
        <v>3.7</v>
      </c>
      <c r="N126" s="69">
        <v>3.3</v>
      </c>
      <c r="O126" s="69">
        <v>3.3</v>
      </c>
      <c r="P126" s="130">
        <v>4.5999999999999996</v>
      </c>
    </row>
    <row r="127" spans="1:17" customFormat="1" x14ac:dyDescent="0.35">
      <c r="A127" s="125">
        <v>126</v>
      </c>
      <c r="B127" s="72" t="s">
        <v>408</v>
      </c>
      <c r="C127" s="86">
        <v>18.2</v>
      </c>
      <c r="D127" s="86">
        <v>11.2</v>
      </c>
      <c r="E127" s="86">
        <v>11</v>
      </c>
      <c r="F127" s="86">
        <v>9</v>
      </c>
      <c r="G127" s="86">
        <v>11.3</v>
      </c>
      <c r="H127" s="86">
        <v>13.6</v>
      </c>
      <c r="I127" s="86">
        <v>11</v>
      </c>
      <c r="J127" s="86">
        <v>9</v>
      </c>
      <c r="K127" s="86">
        <v>9.5</v>
      </c>
      <c r="L127" s="86">
        <v>19.2</v>
      </c>
      <c r="M127" s="86">
        <v>9.5</v>
      </c>
      <c r="N127" s="86">
        <v>6.3</v>
      </c>
      <c r="O127" s="86">
        <v>5.5</v>
      </c>
      <c r="P127" s="130">
        <v>12.7</v>
      </c>
    </row>
    <row r="128" spans="1:17" customFormat="1" x14ac:dyDescent="0.35">
      <c r="A128" s="125">
        <v>127</v>
      </c>
      <c r="B128" s="73" t="s">
        <v>411</v>
      </c>
      <c r="C128" s="69">
        <v>73.5</v>
      </c>
      <c r="D128" s="69">
        <v>71.3</v>
      </c>
      <c r="E128" s="69">
        <v>67.5</v>
      </c>
      <c r="F128" s="69">
        <v>67.2</v>
      </c>
      <c r="G128" s="69">
        <v>63.2</v>
      </c>
      <c r="H128" s="69">
        <v>61.1</v>
      </c>
      <c r="I128" s="69">
        <v>57.1</v>
      </c>
      <c r="J128" s="69">
        <v>54.5</v>
      </c>
      <c r="K128" s="69">
        <v>59.3</v>
      </c>
      <c r="L128" s="69">
        <v>68.5</v>
      </c>
      <c r="M128" s="69">
        <v>70</v>
      </c>
      <c r="N128" s="69">
        <v>69.2</v>
      </c>
      <c r="O128" s="69">
        <v>64.2</v>
      </c>
      <c r="P128" s="130">
        <v>65</v>
      </c>
    </row>
    <row r="129" spans="1:17" customFormat="1" x14ac:dyDescent="0.35">
      <c r="A129" s="125">
        <v>128</v>
      </c>
      <c r="B129" s="72" t="s">
        <v>414</v>
      </c>
      <c r="C129" s="86">
        <v>19.8</v>
      </c>
      <c r="D129" s="86">
        <v>15.3</v>
      </c>
      <c r="E129" s="86">
        <v>13.3</v>
      </c>
      <c r="F129" s="86">
        <v>12.9</v>
      </c>
      <c r="G129" s="86">
        <v>15.2</v>
      </c>
      <c r="H129" s="86">
        <v>12.6</v>
      </c>
      <c r="I129" s="86">
        <v>13</v>
      </c>
      <c r="J129" s="86">
        <v>9</v>
      </c>
      <c r="K129" s="86">
        <v>10.6</v>
      </c>
      <c r="L129" s="86">
        <v>9.9</v>
      </c>
      <c r="M129" s="86">
        <v>14.9</v>
      </c>
      <c r="N129" s="86">
        <v>9.9</v>
      </c>
      <c r="O129" s="86">
        <v>11.2</v>
      </c>
      <c r="P129" s="130">
        <v>14.7</v>
      </c>
    </row>
    <row r="130" spans="1:17" customFormat="1" x14ac:dyDescent="0.35">
      <c r="A130" s="125">
        <v>129</v>
      </c>
      <c r="B130" s="73" t="s">
        <v>417</v>
      </c>
      <c r="C130" s="69">
        <v>56.7</v>
      </c>
      <c r="D130" s="69">
        <v>46.6</v>
      </c>
      <c r="E130" s="69">
        <v>47.9</v>
      </c>
      <c r="F130" s="69">
        <v>48.1</v>
      </c>
      <c r="G130" s="69">
        <v>51</v>
      </c>
      <c r="H130" s="69">
        <v>55.9</v>
      </c>
      <c r="I130" s="69">
        <v>55.9</v>
      </c>
      <c r="J130" s="69">
        <v>47.1</v>
      </c>
      <c r="K130" s="69">
        <v>50.2</v>
      </c>
      <c r="L130" s="69">
        <v>56.3</v>
      </c>
      <c r="M130" s="69">
        <v>54.6</v>
      </c>
      <c r="N130" s="69">
        <v>49.3</v>
      </c>
      <c r="O130" s="69">
        <v>54.8</v>
      </c>
      <c r="P130" s="130">
        <v>52.3</v>
      </c>
    </row>
    <row r="131" spans="1:17" customFormat="1" x14ac:dyDescent="0.35">
      <c r="A131" s="125">
        <v>130</v>
      </c>
      <c r="B131" s="72" t="s">
        <v>420</v>
      </c>
      <c r="C131" s="86">
        <v>76.900000000000006</v>
      </c>
      <c r="D131" s="86">
        <v>78.400000000000006</v>
      </c>
      <c r="E131" s="86">
        <v>76.2</v>
      </c>
      <c r="F131" s="86">
        <v>83.1</v>
      </c>
      <c r="G131" s="86">
        <v>76.900000000000006</v>
      </c>
      <c r="H131" s="86">
        <v>74.8</v>
      </c>
      <c r="I131" s="86">
        <v>80</v>
      </c>
      <c r="J131" s="86">
        <v>70.099999999999994</v>
      </c>
      <c r="K131" s="86">
        <v>82.9</v>
      </c>
      <c r="L131" s="86">
        <v>81.3</v>
      </c>
      <c r="M131" s="86">
        <v>76.400000000000006</v>
      </c>
      <c r="N131" s="86">
        <v>71.099999999999994</v>
      </c>
      <c r="O131" s="86">
        <v>76.3</v>
      </c>
      <c r="P131" s="130">
        <v>76.7</v>
      </c>
    </row>
    <row r="132" spans="1:17" customFormat="1" x14ac:dyDescent="0.35">
      <c r="A132" s="125">
        <v>131</v>
      </c>
      <c r="B132" s="73" t="s">
        <v>423</v>
      </c>
      <c r="C132" s="69">
        <v>27.2</v>
      </c>
      <c r="D132" s="69">
        <v>35</v>
      </c>
      <c r="E132" s="69">
        <v>28.2</v>
      </c>
      <c r="F132" s="69">
        <v>28</v>
      </c>
      <c r="G132" s="69">
        <v>29.6</v>
      </c>
      <c r="H132" s="69">
        <v>30.5</v>
      </c>
      <c r="I132" s="69">
        <v>28.2</v>
      </c>
      <c r="J132" s="69">
        <v>26.6</v>
      </c>
      <c r="K132" s="69">
        <v>29.5</v>
      </c>
      <c r="L132" s="69">
        <v>38.4</v>
      </c>
      <c r="M132" s="69">
        <v>31.8</v>
      </c>
      <c r="N132" s="69">
        <v>18.7</v>
      </c>
      <c r="O132" s="69">
        <v>13.5</v>
      </c>
      <c r="P132" s="130">
        <v>30</v>
      </c>
    </row>
    <row r="133" spans="1:17" customFormat="1" x14ac:dyDescent="0.35">
      <c r="A133" s="125">
        <v>132</v>
      </c>
      <c r="B133" s="72" t="s">
        <v>425</v>
      </c>
      <c r="C133" s="86">
        <v>31</v>
      </c>
      <c r="D133" s="86">
        <v>23.7</v>
      </c>
      <c r="E133" s="86">
        <v>13.4</v>
      </c>
      <c r="F133" s="86">
        <v>16.3</v>
      </c>
      <c r="G133" s="86">
        <v>27</v>
      </c>
      <c r="H133" s="86">
        <v>33.799999999999997</v>
      </c>
      <c r="I133" s="86">
        <v>17.399999999999999</v>
      </c>
      <c r="J133" s="86">
        <v>18.3</v>
      </c>
      <c r="K133" s="86">
        <v>14.1</v>
      </c>
      <c r="L133" s="86">
        <v>13.9</v>
      </c>
      <c r="M133" s="86">
        <v>31</v>
      </c>
      <c r="N133" s="86">
        <v>14.1</v>
      </c>
      <c r="O133" s="86">
        <v>7.7</v>
      </c>
      <c r="P133" s="130">
        <v>27.2</v>
      </c>
    </row>
    <row r="134" spans="1:17" customFormat="1" x14ac:dyDescent="0.35">
      <c r="A134" s="125">
        <v>133</v>
      </c>
      <c r="B134" s="73" t="s">
        <v>428</v>
      </c>
      <c r="C134" s="69">
        <v>13.5</v>
      </c>
      <c r="D134" s="69">
        <v>10.6</v>
      </c>
      <c r="E134" s="69">
        <v>10</v>
      </c>
      <c r="F134" s="69">
        <v>10.6</v>
      </c>
      <c r="G134" s="69">
        <v>10.6</v>
      </c>
      <c r="H134" s="69">
        <v>15.9</v>
      </c>
      <c r="I134" s="69">
        <v>9.5</v>
      </c>
      <c r="J134" s="69">
        <v>12.4</v>
      </c>
      <c r="K134" s="69">
        <v>15.2</v>
      </c>
      <c r="L134" s="69">
        <v>14.1</v>
      </c>
      <c r="M134" s="69">
        <v>7</v>
      </c>
      <c r="N134" s="69">
        <v>10.5</v>
      </c>
      <c r="O134" s="69">
        <v>13.4</v>
      </c>
      <c r="P134" s="130">
        <v>12.3</v>
      </c>
    </row>
    <row r="135" spans="1:17" x14ac:dyDescent="0.35">
      <c r="A135" s="125">
        <v>134</v>
      </c>
      <c r="B135" s="134" t="s">
        <v>1143</v>
      </c>
      <c r="C135" s="135">
        <v>20.569354026193526</v>
      </c>
      <c r="D135" s="135">
        <v>24.086011884148732</v>
      </c>
      <c r="E135" s="135">
        <v>20.490496437345403</v>
      </c>
      <c r="F135" s="135">
        <v>20.090159395398679</v>
      </c>
      <c r="G135" s="135">
        <v>19.162018089893003</v>
      </c>
      <c r="H135" s="135">
        <v>18.070023115154584</v>
      </c>
      <c r="I135" s="135">
        <v>16.2602643075016</v>
      </c>
      <c r="J135" s="135">
        <v>22.612560568968437</v>
      </c>
      <c r="K135" s="135">
        <v>16.027462754932895</v>
      </c>
      <c r="L135" s="135">
        <v>24.03613215989499</v>
      </c>
      <c r="M135" s="135">
        <v>34.376732088158739</v>
      </c>
      <c r="N135" s="135">
        <v>24.160733237999395</v>
      </c>
      <c r="O135" s="135">
        <v>26.166141199029365</v>
      </c>
      <c r="P135" s="130">
        <v>19.861204468734172</v>
      </c>
      <c r="Q135" s="121"/>
    </row>
    <row r="136" spans="1:17" customFormat="1" x14ac:dyDescent="0.35">
      <c r="A136" s="125">
        <v>135</v>
      </c>
      <c r="B136" s="78" t="s">
        <v>433</v>
      </c>
      <c r="C136" s="69">
        <v>35.700000000000003</v>
      </c>
      <c r="D136" s="69">
        <v>30.5</v>
      </c>
      <c r="E136" s="69">
        <v>25.4</v>
      </c>
      <c r="F136" s="69">
        <v>27.8</v>
      </c>
      <c r="G136" s="69">
        <v>21.1</v>
      </c>
      <c r="H136" s="69">
        <v>18.100000000000001</v>
      </c>
      <c r="I136" s="69">
        <v>26.4</v>
      </c>
      <c r="J136" s="69">
        <v>24.8</v>
      </c>
      <c r="K136" s="69">
        <v>30.6</v>
      </c>
      <c r="L136" s="69">
        <v>28.6</v>
      </c>
      <c r="M136" s="69">
        <v>47.3</v>
      </c>
      <c r="N136" s="69">
        <v>41</v>
      </c>
      <c r="O136" s="69">
        <v>40.5</v>
      </c>
      <c r="P136" s="130">
        <v>24.2</v>
      </c>
    </row>
    <row r="137" spans="1:17" customFormat="1" x14ac:dyDescent="0.35">
      <c r="A137" s="125">
        <v>136</v>
      </c>
      <c r="B137" s="66" t="s">
        <v>436</v>
      </c>
      <c r="C137" s="86">
        <v>33.5</v>
      </c>
      <c r="D137" s="86">
        <v>27.3</v>
      </c>
      <c r="E137" s="86">
        <v>22.3</v>
      </c>
      <c r="F137" s="86">
        <v>25.8</v>
      </c>
      <c r="G137" s="86">
        <v>17.399999999999999</v>
      </c>
      <c r="H137" s="86">
        <v>16.2</v>
      </c>
      <c r="I137" s="86">
        <v>22.5</v>
      </c>
      <c r="J137" s="86">
        <v>23.4</v>
      </c>
      <c r="K137" s="86">
        <v>23.9</v>
      </c>
      <c r="L137" s="86">
        <v>26.8</v>
      </c>
      <c r="M137" s="86">
        <v>44.5</v>
      </c>
      <c r="N137" s="86">
        <v>39.4</v>
      </c>
      <c r="O137" s="86">
        <v>33.5</v>
      </c>
      <c r="P137" s="130">
        <v>21.3</v>
      </c>
    </row>
    <row r="138" spans="1:17" customFormat="1" ht="21" x14ac:dyDescent="0.35">
      <c r="A138" s="125">
        <v>137</v>
      </c>
      <c r="B138" s="68" t="s">
        <v>438</v>
      </c>
      <c r="C138" s="69">
        <v>13.3</v>
      </c>
      <c r="D138" s="69">
        <v>14.3</v>
      </c>
      <c r="E138" s="69">
        <v>9.6999999999999993</v>
      </c>
      <c r="F138" s="69">
        <v>8.6999999999999993</v>
      </c>
      <c r="G138" s="69">
        <v>8.6</v>
      </c>
      <c r="H138" s="69">
        <v>6.7</v>
      </c>
      <c r="I138" s="69">
        <v>8.3000000000000007</v>
      </c>
      <c r="J138" s="69">
        <v>5.9</v>
      </c>
      <c r="K138" s="69">
        <v>9.6999999999999993</v>
      </c>
      <c r="L138" s="69">
        <v>6.3</v>
      </c>
      <c r="M138" s="69">
        <v>15.4</v>
      </c>
      <c r="N138" s="69">
        <v>18.3</v>
      </c>
      <c r="O138" s="69">
        <v>22.1</v>
      </c>
      <c r="P138" s="130">
        <v>9.4</v>
      </c>
    </row>
    <row r="139" spans="1:17" customFormat="1" x14ac:dyDescent="0.35">
      <c r="A139" s="125">
        <v>138</v>
      </c>
      <c r="B139" s="84" t="s">
        <v>441</v>
      </c>
      <c r="C139" s="86">
        <v>42.6</v>
      </c>
      <c r="D139" s="86">
        <v>34.700000000000003</v>
      </c>
      <c r="E139" s="86">
        <v>28.5</v>
      </c>
      <c r="F139" s="86">
        <v>31.1</v>
      </c>
      <c r="G139" s="86">
        <v>35.700000000000003</v>
      </c>
      <c r="H139" s="86">
        <v>25</v>
      </c>
      <c r="I139" s="86">
        <v>27.5</v>
      </c>
      <c r="J139" s="86">
        <v>31.9</v>
      </c>
      <c r="K139" s="86">
        <v>34.299999999999997</v>
      </c>
      <c r="L139" s="86">
        <v>31.5</v>
      </c>
      <c r="M139" s="86">
        <v>46.6</v>
      </c>
      <c r="N139" s="86">
        <v>35.5</v>
      </c>
      <c r="O139" s="86">
        <v>43.6</v>
      </c>
      <c r="P139" s="130">
        <v>33.200000000000003</v>
      </c>
    </row>
    <row r="140" spans="1:17" ht="21" x14ac:dyDescent="0.35">
      <c r="A140" s="125">
        <v>139</v>
      </c>
      <c r="B140" s="131" t="s">
        <v>1144</v>
      </c>
      <c r="C140" s="114">
        <v>31.719668444587452</v>
      </c>
      <c r="D140" s="114">
        <v>30.109589446255665</v>
      </c>
      <c r="E140" s="114">
        <v>28.526698731569024</v>
      </c>
      <c r="F140" s="114">
        <v>27.664248639569845</v>
      </c>
      <c r="G140" s="114">
        <v>30.243474465126223</v>
      </c>
      <c r="H140" s="114">
        <v>20.816378669595984</v>
      </c>
      <c r="I140" s="114">
        <v>26.385245194115626</v>
      </c>
      <c r="J140" s="114">
        <v>28.9595239217936</v>
      </c>
      <c r="K140" s="114">
        <v>29.74791733209204</v>
      </c>
      <c r="L140" s="114">
        <v>27.479290337867781</v>
      </c>
      <c r="M140" s="114">
        <v>38.61009417080016</v>
      </c>
      <c r="N140" s="114">
        <v>30.471471042189897</v>
      </c>
      <c r="O140" s="114">
        <v>35.729537583527978</v>
      </c>
      <c r="P140" s="130">
        <v>27.966054665627603</v>
      </c>
      <c r="Q140" s="121"/>
    </row>
    <row r="141" spans="1:17" ht="21" x14ac:dyDescent="0.35">
      <c r="A141" s="125">
        <v>140</v>
      </c>
      <c r="B141" s="137" t="s">
        <v>447</v>
      </c>
      <c r="C141" s="135">
        <v>15.952125495243058</v>
      </c>
      <c r="D141" s="135">
        <v>14.304580544544335</v>
      </c>
      <c r="E141" s="135">
        <v>13.777850405217023</v>
      </c>
      <c r="F141" s="135">
        <v>18.578370351785566</v>
      </c>
      <c r="G141" s="135">
        <v>15.883950381027306</v>
      </c>
      <c r="H141" s="135">
        <v>19.389335630834115</v>
      </c>
      <c r="I141" s="135">
        <v>13.89710952808457</v>
      </c>
      <c r="J141" s="135">
        <v>15.522336496338854</v>
      </c>
      <c r="K141" s="135">
        <v>14.644855075929087</v>
      </c>
      <c r="L141" s="135">
        <v>17.263071009312956</v>
      </c>
      <c r="M141" s="135">
        <v>9.5359032955415515</v>
      </c>
      <c r="N141" s="135">
        <v>17.314467167623722</v>
      </c>
      <c r="O141" s="135">
        <v>6.6508654100995424</v>
      </c>
      <c r="P141" s="130">
        <v>16.497287246282095</v>
      </c>
      <c r="Q141" s="121"/>
    </row>
    <row r="142" spans="1:17" customFormat="1" x14ac:dyDescent="0.35">
      <c r="A142" s="125">
        <v>141</v>
      </c>
      <c r="B142" s="78" t="s">
        <v>449</v>
      </c>
      <c r="C142" s="140">
        <v>4.3</v>
      </c>
      <c r="D142" s="140">
        <v>3.4</v>
      </c>
      <c r="E142" s="140">
        <v>4.5</v>
      </c>
      <c r="F142" s="140">
        <v>3.3</v>
      </c>
      <c r="G142" s="140">
        <v>8.8000000000000007</v>
      </c>
      <c r="H142" s="140">
        <v>12.6</v>
      </c>
      <c r="I142" s="140">
        <v>7.4</v>
      </c>
      <c r="J142" s="140">
        <v>2.4</v>
      </c>
      <c r="K142" s="140">
        <v>5.5</v>
      </c>
      <c r="L142" s="140">
        <v>2.5</v>
      </c>
      <c r="M142" s="140">
        <v>7</v>
      </c>
      <c r="N142" s="140">
        <v>7.1</v>
      </c>
      <c r="O142" s="140">
        <v>5.5</v>
      </c>
      <c r="P142" s="218">
        <v>7.8</v>
      </c>
    </row>
    <row r="143" spans="1:17" x14ac:dyDescent="0.35">
      <c r="A143" s="125">
        <v>142</v>
      </c>
      <c r="B143" s="282" t="s">
        <v>451</v>
      </c>
      <c r="C143" s="282"/>
      <c r="D143" s="282"/>
      <c r="E143" s="282"/>
      <c r="F143" s="282"/>
      <c r="G143" s="282"/>
      <c r="H143" s="282"/>
      <c r="I143" s="282"/>
      <c r="J143" s="282"/>
      <c r="K143" s="282"/>
      <c r="L143" s="282"/>
      <c r="M143" s="282"/>
      <c r="N143" s="282"/>
      <c r="O143" s="282"/>
      <c r="P143" s="282"/>
      <c r="Q143" s="121"/>
    </row>
    <row r="144" spans="1:17" x14ac:dyDescent="0.35">
      <c r="A144" s="125">
        <v>143</v>
      </c>
      <c r="B144" s="137" t="s">
        <v>454</v>
      </c>
      <c r="C144" s="147">
        <v>77.691997968104971</v>
      </c>
      <c r="D144" s="147">
        <v>74.668318878928559</v>
      </c>
      <c r="E144" s="147">
        <v>72.33821135241854</v>
      </c>
      <c r="F144" s="147">
        <v>66.833783972586488</v>
      </c>
      <c r="G144" s="147">
        <v>74.939383262036898</v>
      </c>
      <c r="H144" s="147">
        <v>72.814172289754168</v>
      </c>
      <c r="I144" s="147">
        <v>70.479544635444483</v>
      </c>
      <c r="J144" s="147">
        <v>71.695015685872406</v>
      </c>
      <c r="K144" s="147">
        <v>64.151773554081913</v>
      </c>
      <c r="L144" s="147">
        <v>67.8883223864418</v>
      </c>
      <c r="M144" s="147">
        <v>79.066908825293908</v>
      </c>
      <c r="N144" s="147">
        <v>70.947177153564638</v>
      </c>
      <c r="O144" s="147">
        <v>75.864312609234247</v>
      </c>
      <c r="P144" s="130">
        <v>74.095020586115396</v>
      </c>
      <c r="Q144" s="121"/>
    </row>
    <row r="145" spans="1:17" ht="21" x14ac:dyDescent="0.35">
      <c r="A145" s="125">
        <v>144</v>
      </c>
      <c r="B145" s="132" t="s">
        <v>457</v>
      </c>
      <c r="C145" s="114">
        <v>35.523529378703955</v>
      </c>
      <c r="D145" s="114">
        <v>35.266446377431201</v>
      </c>
      <c r="E145" s="114">
        <v>36.820774712483633</v>
      </c>
      <c r="F145" s="114">
        <v>32.661941889667979</v>
      </c>
      <c r="G145" s="114">
        <v>36.033606620399688</v>
      </c>
      <c r="H145" s="114">
        <v>29.817022392044812</v>
      </c>
      <c r="I145" s="114">
        <v>31.694714868453762</v>
      </c>
      <c r="J145" s="114">
        <v>32.702386448382306</v>
      </c>
      <c r="K145" s="114">
        <v>32.723936243341832</v>
      </c>
      <c r="L145" s="114">
        <v>33.744684437249667</v>
      </c>
      <c r="M145" s="114">
        <v>34.191029317159938</v>
      </c>
      <c r="N145" s="114">
        <v>25.771166015756723</v>
      </c>
      <c r="O145" s="114">
        <v>39.212405390151723</v>
      </c>
      <c r="P145" s="130">
        <v>34.092243604677833</v>
      </c>
      <c r="Q145" s="121"/>
    </row>
    <row r="146" spans="1:17" x14ac:dyDescent="0.35">
      <c r="A146" s="125">
        <v>145</v>
      </c>
      <c r="B146" s="136" t="s">
        <v>460</v>
      </c>
      <c r="C146" s="129">
        <v>54.007408784124934</v>
      </c>
      <c r="D146" s="129">
        <v>52.415182414902418</v>
      </c>
      <c r="E146" s="129">
        <v>52.353402294888852</v>
      </c>
      <c r="F146" s="129">
        <v>48.501738183341672</v>
      </c>
      <c r="G146" s="129">
        <v>52.04709920273072</v>
      </c>
      <c r="H146" s="129">
        <v>52.901785583861219</v>
      </c>
      <c r="I146" s="129">
        <v>52.917050080720266</v>
      </c>
      <c r="J146" s="129">
        <v>53.547868212550718</v>
      </c>
      <c r="K146" s="129">
        <v>47.522501538742844</v>
      </c>
      <c r="L146" s="129">
        <v>51.715453267489508</v>
      </c>
      <c r="M146" s="129">
        <v>61.152601670239392</v>
      </c>
      <c r="N146" s="129">
        <v>44.549684179202174</v>
      </c>
      <c r="O146" s="129">
        <v>57.288801273624578</v>
      </c>
      <c r="P146" s="130">
        <v>52.477100281829756</v>
      </c>
      <c r="Q146" s="121"/>
    </row>
    <row r="147" spans="1:17" ht="21" x14ac:dyDescent="0.35">
      <c r="A147" s="125">
        <v>146</v>
      </c>
      <c r="B147" s="132" t="s">
        <v>1145</v>
      </c>
      <c r="C147" s="114">
        <v>45.653386363430016</v>
      </c>
      <c r="D147" s="114">
        <v>39.101706409585631</v>
      </c>
      <c r="E147" s="114">
        <v>41.208392668296142</v>
      </c>
      <c r="F147" s="114">
        <v>33.545735563423833</v>
      </c>
      <c r="G147" s="114">
        <v>40.20061660599778</v>
      </c>
      <c r="H147" s="114">
        <v>35.987430355064653</v>
      </c>
      <c r="I147" s="114">
        <v>33.13414491055196</v>
      </c>
      <c r="J147" s="114">
        <v>34.935793950848527</v>
      </c>
      <c r="K147" s="114">
        <v>30.423646780392289</v>
      </c>
      <c r="L147" s="114">
        <v>31.040123255924897</v>
      </c>
      <c r="M147" s="114">
        <v>45.384502094072054</v>
      </c>
      <c r="N147" s="114">
        <v>32.015368325118473</v>
      </c>
      <c r="O147" s="114">
        <v>27.839345957723381</v>
      </c>
      <c r="P147" s="130">
        <v>39.132461228500134</v>
      </c>
      <c r="Q147" s="121"/>
    </row>
    <row r="148" spans="1:17" x14ac:dyDescent="0.35">
      <c r="A148" s="125">
        <v>147</v>
      </c>
      <c r="B148" s="136" t="s">
        <v>466</v>
      </c>
      <c r="C148" s="129">
        <v>8.799091620931879</v>
      </c>
      <c r="D148" s="129">
        <v>5.3652437568560165</v>
      </c>
      <c r="E148" s="129">
        <v>4.47081349863151</v>
      </c>
      <c r="F148" s="129">
        <v>3.8913748279417395</v>
      </c>
      <c r="G148" s="129">
        <v>7.4153514149918749</v>
      </c>
      <c r="H148" s="129">
        <v>8.5212633015031081</v>
      </c>
      <c r="I148" s="129">
        <v>4.8847663441869962</v>
      </c>
      <c r="J148" s="129">
        <v>4.94718291409953</v>
      </c>
      <c r="K148" s="129">
        <v>4.1602295331603063</v>
      </c>
      <c r="L148" s="129">
        <v>4.9933270974059782</v>
      </c>
      <c r="M148" s="129">
        <v>14.007518745492813</v>
      </c>
      <c r="N148" s="129">
        <v>4.4846861490960928</v>
      </c>
      <c r="O148" s="129">
        <v>7.1810516035316851</v>
      </c>
      <c r="P148" s="130">
        <v>7.2403250082964412</v>
      </c>
      <c r="Q148" s="121"/>
    </row>
    <row r="149" spans="1:17" x14ac:dyDescent="0.35">
      <c r="A149" s="125">
        <v>148</v>
      </c>
      <c r="B149" s="132" t="s">
        <v>469</v>
      </c>
      <c r="C149" s="114">
        <v>27.575419063969381</v>
      </c>
      <c r="D149" s="114">
        <v>23.182289216339026</v>
      </c>
      <c r="E149" s="114">
        <v>19.935846018509757</v>
      </c>
      <c r="F149" s="114">
        <v>15.886933441180767</v>
      </c>
      <c r="G149" s="114">
        <v>26.309867848702538</v>
      </c>
      <c r="H149" s="114">
        <v>21.974166600681354</v>
      </c>
      <c r="I149" s="114">
        <v>17.721866230603624</v>
      </c>
      <c r="J149" s="114">
        <v>19.202641275781009</v>
      </c>
      <c r="K149" s="114">
        <v>17.228199971648252</v>
      </c>
      <c r="L149" s="114">
        <v>16.706226451588829</v>
      </c>
      <c r="M149" s="114">
        <v>26.78826635241553</v>
      </c>
      <c r="N149" s="114">
        <v>23.25579846151858</v>
      </c>
      <c r="O149" s="114">
        <v>13.64128921890372</v>
      </c>
      <c r="P149" s="130">
        <v>23.966761769761092</v>
      </c>
      <c r="Q149" s="121"/>
    </row>
    <row r="150" spans="1:17" ht="21" x14ac:dyDescent="0.35">
      <c r="A150" s="125">
        <v>149</v>
      </c>
      <c r="B150" s="136" t="s">
        <v>472</v>
      </c>
      <c r="C150" s="129">
        <v>13.254560653702738</v>
      </c>
      <c r="D150" s="129">
        <v>8.8471867992632482</v>
      </c>
      <c r="E150" s="129">
        <v>9.53729913103931</v>
      </c>
      <c r="F150" s="129">
        <v>6.6637230903676556</v>
      </c>
      <c r="G150" s="129">
        <v>10.993039841910523</v>
      </c>
      <c r="H150" s="129">
        <v>9.4310977824479849</v>
      </c>
      <c r="I150" s="129">
        <v>7.03854415191008</v>
      </c>
      <c r="J150" s="129">
        <v>9.9897643263526135</v>
      </c>
      <c r="K150" s="129">
        <v>7.9118370406017036</v>
      </c>
      <c r="L150" s="129">
        <v>10.788988332560702</v>
      </c>
      <c r="M150" s="129">
        <v>11.536121999904921</v>
      </c>
      <c r="N150" s="129">
        <v>5.2889127246329384</v>
      </c>
      <c r="O150" s="129">
        <v>5.0184233709681436</v>
      </c>
      <c r="P150" s="130">
        <v>10.341715599796016</v>
      </c>
      <c r="Q150" s="121"/>
    </row>
    <row r="151" spans="1:17" ht="21" x14ac:dyDescent="0.35">
      <c r="A151" s="125">
        <v>150</v>
      </c>
      <c r="B151" s="132" t="s">
        <v>472</v>
      </c>
      <c r="C151" s="114">
        <v>11.774091279366187</v>
      </c>
      <c r="D151" s="114">
        <v>16.507743534972796</v>
      </c>
      <c r="E151" s="114">
        <v>10.779255120232868</v>
      </c>
      <c r="F151" s="114">
        <v>14.863094115058258</v>
      </c>
      <c r="G151" s="114">
        <v>14.41114713433327</v>
      </c>
      <c r="H151" s="114">
        <v>20.92224701322003</v>
      </c>
      <c r="I151" s="114">
        <v>11.567476942092284</v>
      </c>
      <c r="J151" s="114">
        <v>5.6692022901186201</v>
      </c>
      <c r="K151" s="114">
        <v>8.1830705091909799</v>
      </c>
      <c r="L151" s="114">
        <v>11.850658325066131</v>
      </c>
      <c r="M151" s="114">
        <v>7.5623692896800057</v>
      </c>
      <c r="N151" s="114">
        <v>15.678711812714759</v>
      </c>
      <c r="O151" s="114">
        <v>30.144914491332877</v>
      </c>
      <c r="P151" s="130">
        <v>15.383660929404117</v>
      </c>
      <c r="Q151" s="121"/>
    </row>
    <row r="152" spans="1:17" ht="21" x14ac:dyDescent="0.35">
      <c r="A152" s="125">
        <v>151</v>
      </c>
      <c r="B152" s="136" t="s">
        <v>478</v>
      </c>
      <c r="C152" s="129">
        <v>36.12425298229936</v>
      </c>
      <c r="D152" s="129">
        <v>30.349644013344633</v>
      </c>
      <c r="E152" s="129">
        <v>31.15877549826585</v>
      </c>
      <c r="F152" s="129">
        <v>25.413659462552719</v>
      </c>
      <c r="G152" s="129">
        <v>32.295036549652885</v>
      </c>
      <c r="H152" s="129">
        <v>31.524226630137964</v>
      </c>
      <c r="I152" s="129">
        <v>25.426362669695081</v>
      </c>
      <c r="J152" s="129">
        <v>29.690061418646764</v>
      </c>
      <c r="K152" s="129">
        <v>22.252929030301804</v>
      </c>
      <c r="L152" s="129">
        <v>24.492812711791835</v>
      </c>
      <c r="M152" s="129">
        <v>33.517200095614861</v>
      </c>
      <c r="N152" s="129">
        <v>33.587743422663635</v>
      </c>
      <c r="O152" s="129">
        <v>36.600951909813027</v>
      </c>
      <c r="P152" s="130">
        <v>31.760167946670304</v>
      </c>
      <c r="Q152" s="121"/>
    </row>
    <row r="153" spans="1:17" x14ac:dyDescent="0.35">
      <c r="A153" s="125">
        <v>152</v>
      </c>
      <c r="B153" s="132" t="s">
        <v>481</v>
      </c>
      <c r="C153" s="114">
        <v>2.2868161041110344</v>
      </c>
      <c r="D153" s="114">
        <v>1.8210972538173196</v>
      </c>
      <c r="E153" s="114">
        <v>0.74915237217062347</v>
      </c>
      <c r="F153" s="114">
        <v>1.6102633603196903</v>
      </c>
      <c r="G153" s="114">
        <v>1.694697550608558</v>
      </c>
      <c r="H153" s="114">
        <v>1.6327671747743497</v>
      </c>
      <c r="I153" s="114">
        <v>1.2386088027262725</v>
      </c>
      <c r="J153" s="114">
        <v>1.3519765118214806</v>
      </c>
      <c r="K153" s="114">
        <v>0.53882898490038167</v>
      </c>
      <c r="L153" s="114">
        <v>0.55367917743022055</v>
      </c>
      <c r="M153" s="114">
        <v>1.9363152038274563</v>
      </c>
      <c r="N153" s="114">
        <v>5.1817260070661746</v>
      </c>
      <c r="O153" s="114">
        <v>3.331915341679764</v>
      </c>
      <c r="P153" s="130">
        <v>1.7065309340616734</v>
      </c>
      <c r="Q153" s="121"/>
    </row>
    <row r="154" spans="1:17" x14ac:dyDescent="0.35">
      <c r="A154" s="125">
        <v>153</v>
      </c>
      <c r="B154" s="136" t="s">
        <v>484</v>
      </c>
      <c r="C154" s="129">
        <v>21.102722282043057</v>
      </c>
      <c r="D154" s="129">
        <v>16.659504748055816</v>
      </c>
      <c r="E154" s="129">
        <v>15.107210754709349</v>
      </c>
      <c r="F154" s="129">
        <v>13.606510803430211</v>
      </c>
      <c r="G154" s="129">
        <v>17.510679305032845</v>
      </c>
      <c r="H154" s="129">
        <v>16.366701600586282</v>
      </c>
      <c r="I154" s="129">
        <v>13.681549786391212</v>
      </c>
      <c r="J154" s="129">
        <v>13.166184181187329</v>
      </c>
      <c r="K154" s="129">
        <v>9.2918006680608904</v>
      </c>
      <c r="L154" s="129">
        <v>12.16589447487215</v>
      </c>
      <c r="M154" s="129">
        <v>24.485867033310402</v>
      </c>
      <c r="N154" s="129">
        <v>20.513694059363022</v>
      </c>
      <c r="O154" s="129">
        <v>9.529344745253967</v>
      </c>
      <c r="P154" s="130">
        <v>17.103076673734478</v>
      </c>
      <c r="Q154" s="121"/>
    </row>
    <row r="155" spans="1:17" x14ac:dyDescent="0.35">
      <c r="A155" s="125">
        <v>154</v>
      </c>
      <c r="B155" s="132" t="s">
        <v>487</v>
      </c>
      <c r="C155" s="114">
        <v>28.133667572916028</v>
      </c>
      <c r="D155" s="114">
        <v>22.733169735943051</v>
      </c>
      <c r="E155" s="114">
        <v>20.866679191773425</v>
      </c>
      <c r="F155" s="114">
        <v>17.145072565373894</v>
      </c>
      <c r="G155" s="114">
        <v>22.786995492733755</v>
      </c>
      <c r="H155" s="114">
        <v>20.528085379251706</v>
      </c>
      <c r="I155" s="114">
        <v>15.975800806546506</v>
      </c>
      <c r="J155" s="114">
        <v>19.373119626312313</v>
      </c>
      <c r="K155" s="114">
        <v>14.31275798042325</v>
      </c>
      <c r="L155" s="114">
        <v>17.144378070165583</v>
      </c>
      <c r="M155" s="114">
        <v>25.804625671035041</v>
      </c>
      <c r="N155" s="114">
        <v>21.366762823254966</v>
      </c>
      <c r="O155" s="114">
        <v>44.623799025731643</v>
      </c>
      <c r="P155" s="130">
        <v>22.379728740514221</v>
      </c>
      <c r="Q155" s="121"/>
    </row>
    <row r="156" spans="1:17" customFormat="1" ht="21" x14ac:dyDescent="0.35">
      <c r="A156" s="125">
        <v>155</v>
      </c>
      <c r="B156" s="66" t="s">
        <v>490</v>
      </c>
      <c r="C156" s="86">
        <v>16.100000000000001</v>
      </c>
      <c r="D156" s="86">
        <v>18.3</v>
      </c>
      <c r="E156" s="86">
        <v>12.8</v>
      </c>
      <c r="F156" s="86">
        <v>15.5</v>
      </c>
      <c r="G156" s="86">
        <v>16.5</v>
      </c>
      <c r="H156" s="86">
        <v>24.5</v>
      </c>
      <c r="I156" s="86">
        <v>14.7</v>
      </c>
      <c r="J156" s="86">
        <v>17.600000000000001</v>
      </c>
      <c r="K156" s="86">
        <v>11.9</v>
      </c>
      <c r="L156" s="86">
        <v>10.8</v>
      </c>
      <c r="M156" s="86">
        <v>22.9</v>
      </c>
      <c r="N156" s="86">
        <v>16.8</v>
      </c>
      <c r="O156" s="86">
        <v>21.6</v>
      </c>
      <c r="P156" s="130">
        <v>18.3</v>
      </c>
    </row>
    <row r="157" spans="1:17" x14ac:dyDescent="0.35">
      <c r="A157" s="125">
        <v>156</v>
      </c>
      <c r="B157" s="131" t="s">
        <v>1146</v>
      </c>
      <c r="C157" s="114">
        <v>61.943406064685355</v>
      </c>
      <c r="D157" s="114">
        <v>50.498535793552399</v>
      </c>
      <c r="E157" s="114">
        <v>48.925380195692973</v>
      </c>
      <c r="F157" s="114">
        <v>48.950529054162992</v>
      </c>
      <c r="G157" s="114">
        <v>51.879359270131872</v>
      </c>
      <c r="H157" s="114">
        <v>52.848117038908391</v>
      </c>
      <c r="I157" s="114">
        <v>45.385877255681287</v>
      </c>
      <c r="J157" s="114">
        <v>47.926922180905343</v>
      </c>
      <c r="K157" s="114">
        <v>44.420940152461426</v>
      </c>
      <c r="L157" s="114">
        <v>42.150158562276694</v>
      </c>
      <c r="M157" s="114">
        <v>58.489536814609565</v>
      </c>
      <c r="N157" s="114">
        <v>39.058889133811476</v>
      </c>
      <c r="O157" s="114">
        <v>52.54819805879</v>
      </c>
      <c r="P157" s="130">
        <v>52.693165677594244</v>
      </c>
      <c r="Q157" s="121"/>
    </row>
    <row r="158" spans="1:17" x14ac:dyDescent="0.35">
      <c r="A158" s="125">
        <v>157</v>
      </c>
      <c r="B158" s="137" t="s">
        <v>494</v>
      </c>
      <c r="C158" s="135">
        <v>26.35684170690034</v>
      </c>
      <c r="D158" s="135">
        <v>17.829884345284079</v>
      </c>
      <c r="E158" s="135">
        <v>18.797628551035586</v>
      </c>
      <c r="F158" s="135">
        <v>19.31921742550692</v>
      </c>
      <c r="G158" s="135">
        <v>18.506404012201077</v>
      </c>
      <c r="H158" s="135">
        <v>17.766304657421792</v>
      </c>
      <c r="I158" s="135">
        <v>19.935284468016974</v>
      </c>
      <c r="J158" s="135">
        <v>14.57137025659565</v>
      </c>
      <c r="K158" s="135">
        <v>18.035645845895505</v>
      </c>
      <c r="L158" s="135">
        <v>13.680623681219092</v>
      </c>
      <c r="M158" s="135">
        <v>27.543657370878194</v>
      </c>
      <c r="N158" s="135">
        <v>13.481204388344963</v>
      </c>
      <c r="O158" s="135">
        <v>10.637611062878431</v>
      </c>
      <c r="P158" s="130">
        <v>19.208287360182624</v>
      </c>
      <c r="Q158" s="121"/>
    </row>
    <row r="159" spans="1:17" ht="21" x14ac:dyDescent="0.35">
      <c r="A159" s="125">
        <v>158</v>
      </c>
      <c r="B159" s="126" t="s">
        <v>497</v>
      </c>
      <c r="C159" s="148">
        <v>6.3554433033745736</v>
      </c>
      <c r="D159" s="148">
        <v>4.2692458382856771</v>
      </c>
      <c r="E159" s="148">
        <v>2.2107791108050625</v>
      </c>
      <c r="F159" s="148">
        <v>3.6185896703997389</v>
      </c>
      <c r="G159" s="148">
        <v>4.4738510235381153</v>
      </c>
      <c r="H159" s="148">
        <v>3.027314707029221</v>
      </c>
      <c r="I159" s="148">
        <v>2.4673732956547778</v>
      </c>
      <c r="J159" s="148">
        <v>1.7262657885463804</v>
      </c>
      <c r="K159" s="148">
        <v>3.6902994215386675</v>
      </c>
      <c r="L159" s="148">
        <v>3.0757036068317136</v>
      </c>
      <c r="M159" s="148">
        <v>4.4365346106536752</v>
      </c>
      <c r="N159" s="148">
        <v>3.2424016507867228</v>
      </c>
      <c r="O159" s="148">
        <v>2.4864214558483266</v>
      </c>
      <c r="P159" s="130">
        <v>4.1247039031193218</v>
      </c>
      <c r="Q159" s="121"/>
    </row>
    <row r="160" spans="1:17" x14ac:dyDescent="0.35">
      <c r="A160" s="125">
        <v>159</v>
      </c>
      <c r="B160" s="137" t="s">
        <v>500</v>
      </c>
      <c r="C160" s="135">
        <v>36.181374996276119</v>
      </c>
      <c r="D160" s="135">
        <v>28.480315656564407</v>
      </c>
      <c r="E160" s="135">
        <v>20.563710393420823</v>
      </c>
      <c r="F160" s="135">
        <v>22.867541186276725</v>
      </c>
      <c r="G160" s="135">
        <v>29.5489438138395</v>
      </c>
      <c r="H160" s="135">
        <v>32.851924044163994</v>
      </c>
      <c r="I160" s="135">
        <v>22.942112337257072</v>
      </c>
      <c r="J160" s="135">
        <v>21.206328722408518</v>
      </c>
      <c r="K160" s="135">
        <v>17.828350314640158</v>
      </c>
      <c r="L160" s="135">
        <v>27.793117070375434</v>
      </c>
      <c r="M160" s="135">
        <v>33.48207976379215</v>
      </c>
      <c r="N160" s="135">
        <v>20.037249167639398</v>
      </c>
      <c r="O160" s="135">
        <v>38.891234279724287</v>
      </c>
      <c r="P160" s="130">
        <v>30.136332820896307</v>
      </c>
      <c r="Q160" s="121"/>
    </row>
    <row r="161" spans="1:17" ht="21" x14ac:dyDescent="0.35">
      <c r="A161" s="125">
        <v>160</v>
      </c>
      <c r="B161" s="131" t="s">
        <v>503</v>
      </c>
      <c r="C161" s="114">
        <v>18.088833051213737</v>
      </c>
      <c r="D161" s="114">
        <v>15.048719288151752</v>
      </c>
      <c r="E161" s="114">
        <v>5.4401711006109954</v>
      </c>
      <c r="F161" s="114">
        <v>8.1768418423069793</v>
      </c>
      <c r="G161" s="114">
        <v>15.843323774166141</v>
      </c>
      <c r="H161" s="114">
        <v>12.63003349609847</v>
      </c>
      <c r="I161" s="114">
        <v>9.4612247397042388</v>
      </c>
      <c r="J161" s="114">
        <v>11.615431858294007</v>
      </c>
      <c r="K161" s="114">
        <v>9.147450818609574</v>
      </c>
      <c r="L161" s="114">
        <v>6.9929496194145457</v>
      </c>
      <c r="M161" s="114">
        <v>19.245106608970929</v>
      </c>
      <c r="N161" s="114">
        <v>19.219249370195985</v>
      </c>
      <c r="O161" s="114">
        <v>20.054388772702513</v>
      </c>
      <c r="P161" s="130">
        <v>14.323863642109631</v>
      </c>
      <c r="Q161" s="121"/>
    </row>
    <row r="162" spans="1:17" customFormat="1" ht="21" x14ac:dyDescent="0.35">
      <c r="A162" s="125">
        <v>161</v>
      </c>
      <c r="B162" s="84" t="s">
        <v>505</v>
      </c>
      <c r="C162" s="86">
        <v>7.7</v>
      </c>
      <c r="D162" s="86">
        <v>6.3</v>
      </c>
      <c r="E162" s="86">
        <v>2.2000000000000002</v>
      </c>
      <c r="F162" s="86">
        <v>3.4</v>
      </c>
      <c r="G162" s="86">
        <v>7.8</v>
      </c>
      <c r="H162" s="86">
        <v>6.4</v>
      </c>
      <c r="I162" s="86">
        <v>6.2</v>
      </c>
      <c r="J162" s="86">
        <v>4</v>
      </c>
      <c r="K162" s="86">
        <v>2.2999999999999998</v>
      </c>
      <c r="L162" s="86">
        <v>5</v>
      </c>
      <c r="M162" s="86">
        <v>11.2</v>
      </c>
      <c r="N162" s="86">
        <v>7.7</v>
      </c>
      <c r="O162" s="86">
        <v>5.4</v>
      </c>
      <c r="P162" s="130">
        <v>6.8</v>
      </c>
    </row>
    <row r="163" spans="1:17" ht="21" x14ac:dyDescent="0.35">
      <c r="A163" s="125">
        <v>162</v>
      </c>
      <c r="B163" s="131" t="s">
        <v>1147</v>
      </c>
      <c r="C163" s="114">
        <v>19.792507933782151</v>
      </c>
      <c r="D163" s="114">
        <v>13.044323230029734</v>
      </c>
      <c r="E163" s="114">
        <v>18.817121506759786</v>
      </c>
      <c r="F163" s="114">
        <v>10.583758685950796</v>
      </c>
      <c r="G163" s="114">
        <v>15.391386304940745</v>
      </c>
      <c r="H163" s="114">
        <v>19.42544822441387</v>
      </c>
      <c r="I163" s="114">
        <v>10.366853143952531</v>
      </c>
      <c r="J163" s="114">
        <v>15.304520528128998</v>
      </c>
      <c r="K163" s="114">
        <v>9.6233481907945819</v>
      </c>
      <c r="L163" s="114">
        <v>11.003390189364165</v>
      </c>
      <c r="M163" s="114">
        <v>20.934274710500635</v>
      </c>
      <c r="N163" s="114">
        <v>14.358654369043034</v>
      </c>
      <c r="O163" s="114">
        <v>8.0316316080907733</v>
      </c>
      <c r="P163" s="130">
        <v>16.387050530018126</v>
      </c>
      <c r="Q163" s="121"/>
    </row>
    <row r="164" spans="1:17" ht="21" x14ac:dyDescent="0.35">
      <c r="A164" s="125">
        <v>163</v>
      </c>
      <c r="B164" s="134" t="s">
        <v>511</v>
      </c>
      <c r="C164" s="135">
        <v>22.126614247997885</v>
      </c>
      <c r="D164" s="135">
        <v>15.425417560331315</v>
      </c>
      <c r="E164" s="135">
        <v>17.83327600354075</v>
      </c>
      <c r="F164" s="135">
        <v>14.460656705183197</v>
      </c>
      <c r="G164" s="135">
        <v>17.071184418356754</v>
      </c>
      <c r="H164" s="135">
        <v>14.857655758113722</v>
      </c>
      <c r="I164" s="135">
        <v>12.003518700403486</v>
      </c>
      <c r="J164" s="135">
        <v>19.280661007682752</v>
      </c>
      <c r="K164" s="135">
        <v>14.852470555850372</v>
      </c>
      <c r="L164" s="135">
        <v>12.644878310896626</v>
      </c>
      <c r="M164" s="135">
        <v>26.161998988206776</v>
      </c>
      <c r="N164" s="135">
        <v>12.821144747716017</v>
      </c>
      <c r="O164" s="135">
        <v>11.421647274894246</v>
      </c>
      <c r="P164" s="130">
        <v>16.86164063303703</v>
      </c>
      <c r="Q164" s="121"/>
    </row>
    <row r="165" spans="1:17" x14ac:dyDescent="0.35">
      <c r="A165" s="125">
        <v>164</v>
      </c>
      <c r="B165" s="131" t="s">
        <v>514</v>
      </c>
      <c r="C165" s="114">
        <v>25.917496265212247</v>
      </c>
      <c r="D165" s="114">
        <v>20.083550714980262</v>
      </c>
      <c r="E165" s="114">
        <v>14.981187277406475</v>
      </c>
      <c r="F165" s="114">
        <v>17.229696481492002</v>
      </c>
      <c r="G165" s="114">
        <v>20.575040149823774</v>
      </c>
      <c r="H165" s="114">
        <v>17.117925113145596</v>
      </c>
      <c r="I165" s="114">
        <v>20.196934784600415</v>
      </c>
      <c r="J165" s="114">
        <v>21.408753504111537</v>
      </c>
      <c r="K165" s="114">
        <v>18.23380246928949</v>
      </c>
      <c r="L165" s="114">
        <v>14.693795817690628</v>
      </c>
      <c r="M165" s="114">
        <v>31.199065287135415</v>
      </c>
      <c r="N165" s="114">
        <v>16.645172332751958</v>
      </c>
      <c r="O165" s="114">
        <v>12.980194150387501</v>
      </c>
      <c r="P165" s="130">
        <v>20.069475028187686</v>
      </c>
      <c r="Q165" s="121"/>
    </row>
    <row r="166" spans="1:17" x14ac:dyDescent="0.35">
      <c r="A166" s="125">
        <v>165</v>
      </c>
      <c r="B166" s="282" t="s">
        <v>516</v>
      </c>
      <c r="C166" s="282"/>
      <c r="D166" s="282"/>
      <c r="E166" s="282"/>
      <c r="F166" s="282"/>
      <c r="G166" s="282"/>
      <c r="H166" s="282"/>
      <c r="I166" s="282"/>
      <c r="J166" s="282"/>
      <c r="K166" s="282"/>
      <c r="L166" s="282"/>
      <c r="M166" s="282"/>
      <c r="N166" s="282"/>
      <c r="O166" s="282"/>
      <c r="P166" s="282"/>
      <c r="Q166" s="121"/>
    </row>
    <row r="167" spans="1:17" x14ac:dyDescent="0.35">
      <c r="A167" s="125">
        <v>166</v>
      </c>
      <c r="B167" s="134" t="s">
        <v>1148</v>
      </c>
      <c r="C167" s="129">
        <v>76.055458709879957</v>
      </c>
      <c r="D167" s="129">
        <v>83.799865984680295</v>
      </c>
      <c r="E167" s="129">
        <v>83.772466475583371</v>
      </c>
      <c r="F167" s="129">
        <v>80.762324968686229</v>
      </c>
      <c r="G167" s="129">
        <v>79.117625887292093</v>
      </c>
      <c r="H167" s="129">
        <v>79.969802543424294</v>
      </c>
      <c r="I167" s="129">
        <v>79.49551770582093</v>
      </c>
      <c r="J167" s="129">
        <v>75.884477679701547</v>
      </c>
      <c r="K167" s="129">
        <v>84.265028875615755</v>
      </c>
      <c r="L167" s="129">
        <v>83.091005318632938</v>
      </c>
      <c r="M167" s="129">
        <v>71.091987026331779</v>
      </c>
      <c r="N167" s="129">
        <v>74.864046728412333</v>
      </c>
      <c r="O167" s="129">
        <v>77.26617452890784</v>
      </c>
      <c r="P167" s="130">
        <v>79.621243311317542</v>
      </c>
      <c r="Q167" s="121"/>
    </row>
    <row r="168" spans="1:17" x14ac:dyDescent="0.35">
      <c r="A168" s="125">
        <v>167</v>
      </c>
      <c r="B168" s="132" t="s">
        <v>522</v>
      </c>
      <c r="C168" s="114">
        <v>63.714924147899119</v>
      </c>
      <c r="D168" s="114">
        <v>73.02605064584391</v>
      </c>
      <c r="E168" s="114">
        <v>75.720152313027342</v>
      </c>
      <c r="F168" s="114">
        <v>71.650417668336431</v>
      </c>
      <c r="G168" s="114">
        <v>67.357246261908003</v>
      </c>
      <c r="H168" s="114">
        <v>69.32753314871772</v>
      </c>
      <c r="I168" s="114">
        <v>74.486394211356</v>
      </c>
      <c r="J168" s="114">
        <v>67.009943870364069</v>
      </c>
      <c r="K168" s="114">
        <v>77.672390646378815</v>
      </c>
      <c r="L168" s="114">
        <v>74.112613713656145</v>
      </c>
      <c r="M168" s="114">
        <v>59.762828444458492</v>
      </c>
      <c r="N168" s="114">
        <v>67.735507127449566</v>
      </c>
      <c r="O168" s="114">
        <v>69.709529382650047</v>
      </c>
      <c r="P168" s="130">
        <v>68.66392534566603</v>
      </c>
      <c r="Q168" s="121"/>
    </row>
    <row r="169" spans="1:17" ht="21" x14ac:dyDescent="0.35">
      <c r="A169" s="125">
        <v>168</v>
      </c>
      <c r="B169" s="151" t="s">
        <v>1149</v>
      </c>
      <c r="C169" s="129">
        <v>2.7558014659795624</v>
      </c>
      <c r="D169" s="129">
        <v>2.8171049348796102</v>
      </c>
      <c r="E169" s="129">
        <v>1.7956900506570024</v>
      </c>
      <c r="F169" s="129">
        <v>0.47079931374203215</v>
      </c>
      <c r="G169" s="129">
        <v>1.8494919749520862</v>
      </c>
      <c r="H169" s="129">
        <v>5.4063537477511359</v>
      </c>
      <c r="I169" s="129">
        <v>3.2277032454251655</v>
      </c>
      <c r="J169" s="129">
        <v>0.27864485034388492</v>
      </c>
      <c r="K169" s="129">
        <v>2.6428445733444406</v>
      </c>
      <c r="L169" s="129">
        <v>1.6996009734358239</v>
      </c>
      <c r="M169" s="129">
        <v>0.58189108243633048</v>
      </c>
      <c r="N169" s="129">
        <v>0.20060670454551585</v>
      </c>
      <c r="O169" s="129">
        <v>7.6872282384640043</v>
      </c>
      <c r="P169" s="130">
        <v>2.8413550209751017</v>
      </c>
      <c r="Q169" s="121"/>
    </row>
    <row r="170" spans="1:17" customFormat="1" x14ac:dyDescent="0.35">
      <c r="A170" s="125">
        <v>169</v>
      </c>
      <c r="B170" s="166" t="s">
        <v>528</v>
      </c>
      <c r="C170" s="69">
        <v>36.700000000000003</v>
      </c>
      <c r="D170" s="69">
        <v>47.7</v>
      </c>
      <c r="E170" s="69">
        <v>47.9</v>
      </c>
      <c r="F170" s="69">
        <v>50.2</v>
      </c>
      <c r="G170" s="69">
        <v>41.8</v>
      </c>
      <c r="H170" s="69">
        <v>51.6</v>
      </c>
      <c r="I170" s="69">
        <v>39.4</v>
      </c>
      <c r="J170" s="69">
        <v>34.1</v>
      </c>
      <c r="K170" s="69">
        <v>39.299999999999997</v>
      </c>
      <c r="L170" s="69">
        <v>43.2</v>
      </c>
      <c r="M170" s="69">
        <v>29.9</v>
      </c>
      <c r="N170" s="69">
        <v>43.3</v>
      </c>
      <c r="O170" s="69">
        <v>42.7</v>
      </c>
      <c r="P170" s="130">
        <v>44.3</v>
      </c>
    </row>
    <row r="171" spans="1:17" x14ac:dyDescent="0.35">
      <c r="A171" s="125">
        <v>170</v>
      </c>
      <c r="B171" s="136" t="s">
        <v>1150</v>
      </c>
      <c r="C171" s="135">
        <v>40.989796262270758</v>
      </c>
      <c r="D171" s="135">
        <v>46.134016561985206</v>
      </c>
      <c r="E171" s="135">
        <v>51.286744638088756</v>
      </c>
      <c r="F171" s="135">
        <v>48.407088185084326</v>
      </c>
      <c r="G171" s="135">
        <v>44.980093790116769</v>
      </c>
      <c r="H171" s="135">
        <v>43.360608664857772</v>
      </c>
      <c r="I171" s="135">
        <v>47.578664196560709</v>
      </c>
      <c r="J171" s="135">
        <v>40.772046155091978</v>
      </c>
      <c r="K171" s="135">
        <v>53.976737368659833</v>
      </c>
      <c r="L171" s="135">
        <v>49.851543225708042</v>
      </c>
      <c r="M171" s="135">
        <v>35.408957227508473</v>
      </c>
      <c r="N171" s="135">
        <v>37.554769765394639</v>
      </c>
      <c r="O171" s="135">
        <v>43.182694524038027</v>
      </c>
      <c r="P171" s="130">
        <v>44.54476240905359</v>
      </c>
      <c r="Q171" s="121"/>
    </row>
    <row r="172" spans="1:17" ht="23.15" customHeight="1" x14ac:dyDescent="0.35">
      <c r="A172" s="125">
        <v>171</v>
      </c>
      <c r="B172" s="150" t="s">
        <v>1151</v>
      </c>
      <c r="C172" s="114">
        <v>14.317889708906042</v>
      </c>
      <c r="D172" s="114">
        <v>16.076811515607076</v>
      </c>
      <c r="E172" s="114">
        <v>20.73014974768688</v>
      </c>
      <c r="F172" s="114">
        <v>15.328389505775736</v>
      </c>
      <c r="G172" s="114">
        <v>18.489885882225522</v>
      </c>
      <c r="H172" s="114">
        <v>6.5344011889864921</v>
      </c>
      <c r="I172" s="114">
        <v>16.270248696519843</v>
      </c>
      <c r="J172" s="114">
        <v>11.118732574657983</v>
      </c>
      <c r="K172" s="114">
        <v>13.631337684468905</v>
      </c>
      <c r="L172" s="114">
        <v>25.228737290399224</v>
      </c>
      <c r="M172" s="114">
        <v>10.738744806980774</v>
      </c>
      <c r="N172" s="114">
        <v>18.138535666658598</v>
      </c>
      <c r="O172" s="114">
        <v>18.838645173199321</v>
      </c>
      <c r="P172" s="130">
        <v>14.655629024755482</v>
      </c>
      <c r="Q172" s="121"/>
    </row>
    <row r="173" spans="1:17" customFormat="1" x14ac:dyDescent="0.35">
      <c r="A173" s="125">
        <v>172</v>
      </c>
      <c r="B173" s="167" t="s">
        <v>537</v>
      </c>
      <c r="C173" s="86">
        <v>17.100000000000001</v>
      </c>
      <c r="D173" s="86">
        <v>20.100000000000001</v>
      </c>
      <c r="E173" s="86">
        <v>27.4</v>
      </c>
      <c r="F173" s="86">
        <v>26.2</v>
      </c>
      <c r="G173" s="86">
        <v>18.5</v>
      </c>
      <c r="H173" s="86">
        <v>26.4</v>
      </c>
      <c r="I173" s="86">
        <v>37.299999999999997</v>
      </c>
      <c r="J173" s="86">
        <v>31.3</v>
      </c>
      <c r="K173" s="86">
        <v>38.1</v>
      </c>
      <c r="L173" s="86">
        <v>26.4</v>
      </c>
      <c r="M173" s="86">
        <v>17.600000000000001</v>
      </c>
      <c r="N173" s="86">
        <v>15.7</v>
      </c>
      <c r="O173" s="86">
        <v>14.3</v>
      </c>
      <c r="P173" s="130">
        <v>21.9</v>
      </c>
    </row>
    <row r="174" spans="1:17" customFormat="1" ht="33" customHeight="1" x14ac:dyDescent="0.35">
      <c r="A174" s="125">
        <v>173</v>
      </c>
      <c r="B174" s="166" t="s">
        <v>540</v>
      </c>
      <c r="C174" s="69">
        <v>21</v>
      </c>
      <c r="D174" s="69">
        <v>22.2</v>
      </c>
      <c r="E174" s="69">
        <v>24.1</v>
      </c>
      <c r="F174" s="69">
        <v>17.8</v>
      </c>
      <c r="G174" s="69">
        <v>14.3</v>
      </c>
      <c r="H174" s="69">
        <v>11.4</v>
      </c>
      <c r="I174" s="69">
        <v>18.2</v>
      </c>
      <c r="J174" s="69">
        <v>21</v>
      </c>
      <c r="K174" s="69">
        <v>16</v>
      </c>
      <c r="L174" s="69">
        <v>16.2</v>
      </c>
      <c r="M174" s="69">
        <v>11.8</v>
      </c>
      <c r="N174" s="69">
        <v>7.7</v>
      </c>
      <c r="O174" s="69">
        <v>7.4</v>
      </c>
      <c r="P174" s="130">
        <v>16.100000000000001</v>
      </c>
    </row>
    <row r="175" spans="1:17" x14ac:dyDescent="0.35">
      <c r="A175" s="125">
        <v>174</v>
      </c>
      <c r="B175" s="136" t="s">
        <v>543</v>
      </c>
      <c r="C175" s="135">
        <v>2.5621601432112362</v>
      </c>
      <c r="D175" s="135">
        <v>6.4546869838400829</v>
      </c>
      <c r="E175" s="135">
        <v>3.3209883888785132</v>
      </c>
      <c r="F175" s="135">
        <v>2.1884026073210978</v>
      </c>
      <c r="G175" s="135">
        <v>4.4554166847988421</v>
      </c>
      <c r="H175" s="135">
        <v>4.5830450992848863</v>
      </c>
      <c r="I175" s="135">
        <v>4.1355112193252674</v>
      </c>
      <c r="J175" s="135">
        <v>3.9472349237448787</v>
      </c>
      <c r="K175" s="135">
        <v>6.9264394553478974</v>
      </c>
      <c r="L175" s="135">
        <v>2.3046248137656007</v>
      </c>
      <c r="M175" s="135">
        <v>2.5582904129557869</v>
      </c>
      <c r="N175" s="135">
        <v>0.40657474205471611</v>
      </c>
      <c r="O175" s="135">
        <v>0</v>
      </c>
      <c r="P175" s="130">
        <v>4.2907417869614459</v>
      </c>
      <c r="Q175" s="121"/>
    </row>
    <row r="176" spans="1:17" x14ac:dyDescent="0.35">
      <c r="A176" s="125">
        <v>175</v>
      </c>
      <c r="B176" s="132" t="s">
        <v>546</v>
      </c>
      <c r="C176" s="148">
        <v>33.167294067767045</v>
      </c>
      <c r="D176" s="148">
        <v>36.474347234132793</v>
      </c>
      <c r="E176" s="148">
        <v>28.996394945679217</v>
      </c>
      <c r="F176" s="148">
        <v>28.767933578543403</v>
      </c>
      <c r="G176" s="148">
        <v>34.32645825950086</v>
      </c>
      <c r="H176" s="148">
        <v>30.740404108009113</v>
      </c>
      <c r="I176" s="148">
        <v>32.716839127507967</v>
      </c>
      <c r="J176" s="148">
        <v>28.110590644814877</v>
      </c>
      <c r="K176" s="148">
        <v>32.690797818463828</v>
      </c>
      <c r="L176" s="148">
        <v>41.10318087106242</v>
      </c>
      <c r="M176" s="148">
        <v>26.860466674568599</v>
      </c>
      <c r="N176" s="148">
        <v>38.642274890232386</v>
      </c>
      <c r="O176" s="148">
        <v>37.803488844782038</v>
      </c>
      <c r="P176" s="130">
        <v>33.113382811482225</v>
      </c>
      <c r="Q176" s="121"/>
    </row>
    <row r="177" spans="1:17" x14ac:dyDescent="0.35">
      <c r="A177" s="125">
        <v>176</v>
      </c>
      <c r="B177" s="136" t="s">
        <v>549</v>
      </c>
      <c r="C177" s="135">
        <v>17.515526190676802</v>
      </c>
      <c r="D177" s="135">
        <v>20.427486510616408</v>
      </c>
      <c r="E177" s="135">
        <v>15.679463920038392</v>
      </c>
      <c r="F177" s="135">
        <v>14.302676827521674</v>
      </c>
      <c r="G177" s="135">
        <v>17.681065498164099</v>
      </c>
      <c r="H177" s="135">
        <v>18.386300474984456</v>
      </c>
      <c r="I177" s="135">
        <v>14.997905421735618</v>
      </c>
      <c r="J177" s="135">
        <v>18.004694590477804</v>
      </c>
      <c r="K177" s="135">
        <v>11.647751567172891</v>
      </c>
      <c r="L177" s="135">
        <v>19.820309348465535</v>
      </c>
      <c r="M177" s="135">
        <v>12.580401392219217</v>
      </c>
      <c r="N177" s="135">
        <v>16.762206896966902</v>
      </c>
      <c r="O177" s="135">
        <v>19.123070411180986</v>
      </c>
      <c r="P177" s="130">
        <v>17.90651528645623</v>
      </c>
      <c r="Q177" s="121"/>
    </row>
    <row r="178" spans="1:17" x14ac:dyDescent="0.35">
      <c r="A178" s="125">
        <v>177</v>
      </c>
      <c r="B178" s="132" t="s">
        <v>552</v>
      </c>
      <c r="C178" s="114">
        <v>2.0408365391875898</v>
      </c>
      <c r="D178" s="114">
        <v>2.0558955154702194</v>
      </c>
      <c r="E178" s="114">
        <v>1.5241226480211965</v>
      </c>
      <c r="F178" s="114">
        <v>2.6841603646738532</v>
      </c>
      <c r="G178" s="114">
        <v>6.1289334555287294</v>
      </c>
      <c r="H178" s="114">
        <v>12.948102199259132</v>
      </c>
      <c r="I178" s="114">
        <v>0.70680130585900813</v>
      </c>
      <c r="J178" s="114">
        <v>0.59473893833177405</v>
      </c>
      <c r="K178" s="114">
        <v>0.53478747096308832</v>
      </c>
      <c r="L178" s="114">
        <v>1.2905494213301332</v>
      </c>
      <c r="M178" s="114">
        <v>0.73429760023998825</v>
      </c>
      <c r="N178" s="114">
        <v>1.6919015239386728</v>
      </c>
      <c r="O178" s="114">
        <v>8.0342646721726911</v>
      </c>
      <c r="P178" s="130">
        <v>6.0669356700439288</v>
      </c>
      <c r="Q178" s="121"/>
    </row>
    <row r="179" spans="1:17" x14ac:dyDescent="0.35">
      <c r="A179" s="125">
        <v>178</v>
      </c>
      <c r="B179" s="136" t="s">
        <v>555</v>
      </c>
      <c r="C179" s="135">
        <v>13.558678526013928</v>
      </c>
      <c r="D179" s="135">
        <v>16.056042227480301</v>
      </c>
      <c r="E179" s="135">
        <v>25.13214892875088</v>
      </c>
      <c r="F179" s="135">
        <v>18.001073122441113</v>
      </c>
      <c r="G179" s="135">
        <v>11.069327340404717</v>
      </c>
      <c r="H179" s="135">
        <v>19.579190738191784</v>
      </c>
      <c r="I179" s="135">
        <v>10.618217367208642</v>
      </c>
      <c r="J179" s="135">
        <v>8.789741323891759</v>
      </c>
      <c r="K179" s="135">
        <v>6.7091645903358224</v>
      </c>
      <c r="L179" s="135">
        <v>20.151938449969002</v>
      </c>
      <c r="M179" s="135">
        <v>14.066770386050587</v>
      </c>
      <c r="N179" s="135">
        <v>13.495031078956179</v>
      </c>
      <c r="O179" s="135">
        <v>14.466605085447545</v>
      </c>
      <c r="P179" s="130">
        <v>14.702403358329686</v>
      </c>
      <c r="Q179" s="121"/>
    </row>
    <row r="180" spans="1:17" ht="21" x14ac:dyDescent="0.35">
      <c r="A180" s="125">
        <v>179</v>
      </c>
      <c r="B180" s="132" t="s">
        <v>1152</v>
      </c>
      <c r="C180" s="114">
        <v>23.111916244892086</v>
      </c>
      <c r="D180" s="114">
        <v>26.64521745301311</v>
      </c>
      <c r="E180" s="114">
        <v>26.553561396191654</v>
      </c>
      <c r="F180" s="114">
        <v>23.530117745057762</v>
      </c>
      <c r="G180" s="114">
        <v>22.82027261733997</v>
      </c>
      <c r="H180" s="114">
        <v>20.987428092228946</v>
      </c>
      <c r="I180" s="114">
        <v>21.684536519939467</v>
      </c>
      <c r="J180" s="114">
        <v>23.324196677828628</v>
      </c>
      <c r="K180" s="114">
        <v>17.653513552291361</v>
      </c>
      <c r="L180" s="114">
        <v>32.532222812248008</v>
      </c>
      <c r="M180" s="114">
        <v>13.634789011973355</v>
      </c>
      <c r="N180" s="114">
        <v>28.006206716367483</v>
      </c>
      <c r="O180" s="114">
        <v>14.821998702688136</v>
      </c>
      <c r="P180" s="130">
        <v>23.108021205505803</v>
      </c>
      <c r="Q180" s="121"/>
    </row>
    <row r="181" spans="1:17" x14ac:dyDescent="0.35">
      <c r="A181" s="125">
        <v>180</v>
      </c>
      <c r="B181" s="282" t="s">
        <v>560</v>
      </c>
      <c r="C181" s="282"/>
      <c r="D181" s="282"/>
      <c r="E181" s="282"/>
      <c r="F181" s="282"/>
      <c r="G181" s="282"/>
      <c r="H181" s="282"/>
      <c r="I181" s="282"/>
      <c r="J181" s="282"/>
      <c r="K181" s="282"/>
      <c r="L181" s="282"/>
      <c r="M181" s="282"/>
      <c r="N181" s="282"/>
      <c r="O181" s="282"/>
      <c r="P181" s="282"/>
      <c r="Q181" s="121"/>
    </row>
    <row r="182" spans="1:17" x14ac:dyDescent="0.35">
      <c r="A182" s="125">
        <v>181</v>
      </c>
      <c r="B182" s="137" t="s">
        <v>1153</v>
      </c>
      <c r="C182" s="147">
        <v>59.468952907902541</v>
      </c>
      <c r="D182" s="147">
        <v>61.082610329548949</v>
      </c>
      <c r="E182" s="147">
        <v>70.176474893330465</v>
      </c>
      <c r="F182" s="147">
        <v>60.386986063710665</v>
      </c>
      <c r="G182" s="147">
        <v>57.679341077605642</v>
      </c>
      <c r="H182" s="147">
        <v>57.584903754372263</v>
      </c>
      <c r="I182" s="147">
        <v>59.685893448755991</v>
      </c>
      <c r="J182" s="147">
        <v>58.610709488331025</v>
      </c>
      <c r="K182" s="147">
        <v>60.958399816204448</v>
      </c>
      <c r="L182" s="147">
        <v>63.212589699316759</v>
      </c>
      <c r="M182" s="147">
        <v>61.435372271044507</v>
      </c>
      <c r="N182" s="147">
        <v>61.582347567714621</v>
      </c>
      <c r="O182" s="147">
        <v>60.534761683419312</v>
      </c>
      <c r="P182" s="130">
        <v>58.937868136329172</v>
      </c>
      <c r="Q182" s="121"/>
    </row>
    <row r="183" spans="1:17" x14ac:dyDescent="0.35">
      <c r="A183" s="125">
        <v>182</v>
      </c>
      <c r="B183" s="132" t="s">
        <v>566</v>
      </c>
      <c r="C183" s="114">
        <v>17.188582194761398</v>
      </c>
      <c r="D183" s="114">
        <v>13.855678476187332</v>
      </c>
      <c r="E183" s="114">
        <v>17.25413476545901</v>
      </c>
      <c r="F183" s="114">
        <v>13.878436026568469</v>
      </c>
      <c r="G183" s="114">
        <v>14.344341155968648</v>
      </c>
      <c r="H183" s="114">
        <v>17.745592177872048</v>
      </c>
      <c r="I183" s="114">
        <v>10.963843698855143</v>
      </c>
      <c r="J183" s="114">
        <v>11.322912529161512</v>
      </c>
      <c r="K183" s="114">
        <v>9.2305931144159281</v>
      </c>
      <c r="L183" s="114">
        <v>11.302472572637296</v>
      </c>
      <c r="M183" s="114">
        <v>8.8546801839981182</v>
      </c>
      <c r="N183" s="114">
        <v>11.424497037658305</v>
      </c>
      <c r="O183" s="114">
        <v>27.975815464360565</v>
      </c>
      <c r="P183" s="130">
        <v>15.328670988864074</v>
      </c>
      <c r="Q183" s="121"/>
    </row>
    <row r="184" spans="1:17" x14ac:dyDescent="0.35">
      <c r="A184" s="125">
        <v>183</v>
      </c>
      <c r="B184" s="136" t="s">
        <v>1154</v>
      </c>
      <c r="C184" s="129">
        <v>29.395014701444982</v>
      </c>
      <c r="D184" s="129">
        <v>31.805689039459416</v>
      </c>
      <c r="E184" s="129">
        <v>39.65273154316484</v>
      </c>
      <c r="F184" s="129">
        <v>33.636530343254734</v>
      </c>
      <c r="G184" s="129">
        <v>29.923043367286922</v>
      </c>
      <c r="H184" s="129">
        <v>26.742036014993715</v>
      </c>
      <c r="I184" s="129">
        <v>25.598046465892139</v>
      </c>
      <c r="J184" s="129">
        <v>22.659775383093297</v>
      </c>
      <c r="K184" s="129">
        <v>22.996264835137907</v>
      </c>
      <c r="L184" s="129">
        <v>21.660211619513053</v>
      </c>
      <c r="M184" s="129">
        <v>29.286405055626886</v>
      </c>
      <c r="N184" s="129">
        <v>31.042467553243487</v>
      </c>
      <c r="O184" s="129">
        <v>25.661616096736918</v>
      </c>
      <c r="P184" s="130">
        <v>29.328093844201824</v>
      </c>
      <c r="Q184" s="121"/>
    </row>
    <row r="185" spans="1:17" x14ac:dyDescent="0.35">
      <c r="A185" s="125">
        <v>184</v>
      </c>
      <c r="B185" s="132" t="s">
        <v>1155</v>
      </c>
      <c r="C185" s="114">
        <v>41.329774394203397</v>
      </c>
      <c r="D185" s="114">
        <v>41.913752437219379</v>
      </c>
      <c r="E185" s="114">
        <v>46.525422352095923</v>
      </c>
      <c r="F185" s="114">
        <v>41.536372451651275</v>
      </c>
      <c r="G185" s="114">
        <v>40.104000502900185</v>
      </c>
      <c r="H185" s="114">
        <v>42.18462865141295</v>
      </c>
      <c r="I185" s="114">
        <v>45.595967431964461</v>
      </c>
      <c r="J185" s="114">
        <v>43.713478928716796</v>
      </c>
      <c r="K185" s="114">
        <v>42.684794594449698</v>
      </c>
      <c r="L185" s="114">
        <v>51.002746165722577</v>
      </c>
      <c r="M185" s="114">
        <v>41.945975119017575</v>
      </c>
      <c r="N185" s="114">
        <v>38.98495616780118</v>
      </c>
      <c r="O185" s="114">
        <v>31.351536158872221</v>
      </c>
      <c r="P185" s="130">
        <v>41.57346345032758</v>
      </c>
      <c r="Q185" s="121"/>
    </row>
    <row r="186" spans="1:17" ht="21" x14ac:dyDescent="0.35">
      <c r="A186" s="125">
        <v>185</v>
      </c>
      <c r="B186" s="136" t="s">
        <v>1156</v>
      </c>
      <c r="C186" s="129">
        <v>2.8137285198830058</v>
      </c>
      <c r="D186" s="129">
        <v>2.2491770240207916</v>
      </c>
      <c r="E186" s="129">
        <v>2.4592288414068664</v>
      </c>
      <c r="F186" s="129">
        <v>6.2442332290558502</v>
      </c>
      <c r="G186" s="129">
        <v>2.7650249855340485</v>
      </c>
      <c r="H186" s="129">
        <v>5.7054250432192362</v>
      </c>
      <c r="I186" s="129">
        <v>2.2513237284324363</v>
      </c>
      <c r="J186" s="129">
        <v>1.5916794981224927</v>
      </c>
      <c r="K186" s="129">
        <v>1.5250545982828672</v>
      </c>
      <c r="L186" s="129">
        <v>2.2345323519387965</v>
      </c>
      <c r="M186" s="129">
        <v>1.4335804159061831</v>
      </c>
      <c r="N186" s="129">
        <v>5.9947141323067576</v>
      </c>
      <c r="O186" s="129">
        <v>0.52359240455224154</v>
      </c>
      <c r="P186" s="130">
        <v>3.4530055682681819</v>
      </c>
      <c r="Q186" s="121"/>
    </row>
    <row r="187" spans="1:17" customFormat="1" ht="15" customHeight="1" x14ac:dyDescent="0.35">
      <c r="A187" s="125">
        <v>186</v>
      </c>
      <c r="B187" s="68" t="s">
        <v>578</v>
      </c>
      <c r="C187" s="69">
        <v>9</v>
      </c>
      <c r="D187" s="69">
        <v>18.399999999999999</v>
      </c>
      <c r="E187" s="69">
        <v>18.100000000000001</v>
      </c>
      <c r="F187" s="69">
        <v>17.3</v>
      </c>
      <c r="G187" s="69">
        <v>12.9</v>
      </c>
      <c r="H187" s="69">
        <v>19.399999999999999</v>
      </c>
      <c r="I187" s="69">
        <v>15.9</v>
      </c>
      <c r="J187" s="69">
        <v>13.2</v>
      </c>
      <c r="K187" s="69">
        <v>17.7</v>
      </c>
      <c r="L187" s="69">
        <v>15.3</v>
      </c>
      <c r="M187" s="69">
        <v>15.7</v>
      </c>
      <c r="N187" s="69">
        <v>9.9</v>
      </c>
      <c r="O187" s="69">
        <v>12.3</v>
      </c>
      <c r="P187" s="130">
        <v>15</v>
      </c>
    </row>
    <row r="188" spans="1:17" customFormat="1" x14ac:dyDescent="0.35">
      <c r="A188" s="125">
        <v>187</v>
      </c>
      <c r="B188" s="88" t="s">
        <v>580</v>
      </c>
      <c r="C188" s="86">
        <v>27.6</v>
      </c>
      <c r="D188" s="86">
        <v>27.9</v>
      </c>
      <c r="E188" s="86">
        <v>37.5</v>
      </c>
      <c r="F188" s="86">
        <v>29.6</v>
      </c>
      <c r="G188" s="86">
        <v>26.8</v>
      </c>
      <c r="H188" s="86">
        <v>24.4</v>
      </c>
      <c r="I188" s="86">
        <v>26.4</v>
      </c>
      <c r="J188" s="86">
        <v>30</v>
      </c>
      <c r="K188" s="86">
        <v>34.200000000000003</v>
      </c>
      <c r="L188" s="86">
        <v>37.5</v>
      </c>
      <c r="M188" s="86">
        <v>39.4</v>
      </c>
      <c r="N188" s="86">
        <v>37.799999999999997</v>
      </c>
      <c r="O188" s="86">
        <v>22</v>
      </c>
      <c r="P188" s="130">
        <v>27.2</v>
      </c>
    </row>
    <row r="189" spans="1:17" x14ac:dyDescent="0.35">
      <c r="A189" s="125">
        <v>188</v>
      </c>
      <c r="B189" s="282" t="s">
        <v>1157</v>
      </c>
      <c r="C189" s="282"/>
      <c r="D189" s="282"/>
      <c r="E189" s="282"/>
      <c r="F189" s="282"/>
      <c r="G189" s="282"/>
      <c r="H189" s="282"/>
      <c r="I189" s="282"/>
      <c r="J189" s="282"/>
      <c r="K189" s="282"/>
      <c r="L189" s="282"/>
      <c r="M189" s="282"/>
      <c r="N189" s="282"/>
      <c r="O189" s="282"/>
      <c r="P189" s="282"/>
      <c r="Q189" s="121"/>
    </row>
    <row r="190" spans="1:17" x14ac:dyDescent="0.35">
      <c r="A190" s="125">
        <v>189</v>
      </c>
      <c r="B190" s="152" t="s">
        <v>1158</v>
      </c>
      <c r="C190" s="129">
        <v>86.305536679526199</v>
      </c>
      <c r="D190" s="129">
        <v>85.534388747746306</v>
      </c>
      <c r="E190" s="129">
        <v>86.035232313740266</v>
      </c>
      <c r="F190" s="129">
        <v>85.364247945531375</v>
      </c>
      <c r="G190" s="129">
        <v>87.063474947190684</v>
      </c>
      <c r="H190" s="129">
        <v>86.479877541011277</v>
      </c>
      <c r="I190" s="129">
        <v>86.400663949550164</v>
      </c>
      <c r="J190" s="129">
        <v>83.549482511268707</v>
      </c>
      <c r="K190" s="129">
        <v>88.144801808286147</v>
      </c>
      <c r="L190" s="129">
        <v>94.394214373860791</v>
      </c>
      <c r="M190" s="129">
        <v>78.118052237257757</v>
      </c>
      <c r="N190" s="129">
        <v>79.433562658308205</v>
      </c>
      <c r="O190" s="129">
        <v>77.976336485854503</v>
      </c>
      <c r="P190" s="130">
        <v>86.527799911509135</v>
      </c>
      <c r="Q190" s="121"/>
    </row>
    <row r="191" spans="1:17" x14ac:dyDescent="0.35">
      <c r="A191" s="125">
        <v>190</v>
      </c>
      <c r="B191" s="132" t="s">
        <v>588</v>
      </c>
      <c r="C191" s="114">
        <v>29.074875318415156</v>
      </c>
      <c r="D191" s="114">
        <v>33.321431861703779</v>
      </c>
      <c r="E191" s="114">
        <v>36.811431616833154</v>
      </c>
      <c r="F191" s="114">
        <v>42.997934977043968</v>
      </c>
      <c r="G191" s="114">
        <v>33.676113283269864</v>
      </c>
      <c r="H191" s="114">
        <v>31.118593048057626</v>
      </c>
      <c r="I191" s="114">
        <v>38.225453201800349</v>
      </c>
      <c r="J191" s="114">
        <v>32.389980226145425</v>
      </c>
      <c r="K191" s="114">
        <v>36.969900323560445</v>
      </c>
      <c r="L191" s="114">
        <v>49.460602615512883</v>
      </c>
      <c r="M191" s="114">
        <v>18.44640373856387</v>
      </c>
      <c r="N191" s="114">
        <v>30.67310613033451</v>
      </c>
      <c r="O191" s="114">
        <v>22.247336633779462</v>
      </c>
      <c r="P191" s="130">
        <v>33.122380520658936</v>
      </c>
      <c r="Q191" s="121"/>
    </row>
    <row r="192" spans="1:17" ht="21" x14ac:dyDescent="0.35">
      <c r="A192" s="125">
        <v>191</v>
      </c>
      <c r="B192" s="153" t="s">
        <v>1159</v>
      </c>
      <c r="C192" s="129">
        <v>19.571854742145931</v>
      </c>
      <c r="D192" s="129">
        <v>22.664585613613465</v>
      </c>
      <c r="E192" s="129">
        <v>28.171883791928614</v>
      </c>
      <c r="F192" s="129">
        <v>34.255251666337784</v>
      </c>
      <c r="G192" s="129">
        <v>23.199464529256588</v>
      </c>
      <c r="H192" s="129">
        <v>21.651320603123562</v>
      </c>
      <c r="I192" s="129">
        <v>31.982716148890937</v>
      </c>
      <c r="J192" s="129">
        <v>24.651610832699937</v>
      </c>
      <c r="K192" s="129">
        <v>23.875884530019594</v>
      </c>
      <c r="L192" s="129">
        <v>37.051904572211406</v>
      </c>
      <c r="M192" s="129">
        <v>10.142821424363213</v>
      </c>
      <c r="N192" s="129">
        <v>21.441694642232445</v>
      </c>
      <c r="O192" s="129">
        <v>19.69301106007714</v>
      </c>
      <c r="P192" s="130">
        <v>23.222702161585424</v>
      </c>
      <c r="Q192" s="121"/>
    </row>
    <row r="193" spans="1:17" x14ac:dyDescent="0.35">
      <c r="A193" s="125">
        <v>192</v>
      </c>
      <c r="B193" s="132" t="s">
        <v>1160</v>
      </c>
      <c r="C193" s="114">
        <v>8.0789119170943735</v>
      </c>
      <c r="D193" s="114">
        <v>7.4541617116659102</v>
      </c>
      <c r="E193" s="114">
        <v>7.6049497057425919</v>
      </c>
      <c r="F193" s="114">
        <v>8.4509743988918533</v>
      </c>
      <c r="G193" s="114">
        <v>7.40027308927883</v>
      </c>
      <c r="H193" s="114">
        <v>5.7879802494147592</v>
      </c>
      <c r="I193" s="114">
        <v>8.6271757554591257</v>
      </c>
      <c r="J193" s="114">
        <v>7.3531374988704741</v>
      </c>
      <c r="K193" s="114">
        <v>4.2391112333740848</v>
      </c>
      <c r="L193" s="114">
        <v>5.4232795520491424</v>
      </c>
      <c r="M193" s="114">
        <v>6.7341289807911</v>
      </c>
      <c r="N193" s="114">
        <v>5.6287024023446897</v>
      </c>
      <c r="O193" s="114">
        <v>2.105979278859794</v>
      </c>
      <c r="P193" s="130">
        <v>7.1425253531409272</v>
      </c>
      <c r="Q193" s="121"/>
    </row>
    <row r="194" spans="1:17" ht="21" x14ac:dyDescent="0.35">
      <c r="A194" s="125">
        <v>193</v>
      </c>
      <c r="B194" s="153" t="s">
        <v>1161</v>
      </c>
      <c r="C194" s="129">
        <v>6.3664992302440808</v>
      </c>
      <c r="D194" s="129">
        <v>6.1416319613949639</v>
      </c>
      <c r="E194" s="129">
        <v>4.5217743447748591</v>
      </c>
      <c r="F194" s="129">
        <v>8.6315703250695499</v>
      </c>
      <c r="G194" s="129">
        <v>5.4289476110736636</v>
      </c>
      <c r="H194" s="129">
        <v>3.8309643726624167</v>
      </c>
      <c r="I194" s="129">
        <v>8.1163130889458728</v>
      </c>
      <c r="J194" s="129">
        <v>2.8430442975267796</v>
      </c>
      <c r="K194" s="129">
        <v>2.433972573595331</v>
      </c>
      <c r="L194" s="129">
        <v>3.7200192549033901</v>
      </c>
      <c r="M194" s="129">
        <v>4.3595803138686353</v>
      </c>
      <c r="N194" s="129">
        <v>7.4083970523133633</v>
      </c>
      <c r="O194" s="129">
        <v>0</v>
      </c>
      <c r="P194" s="130">
        <v>5.3149794521447529</v>
      </c>
      <c r="Q194" s="121"/>
    </row>
    <row r="195" spans="1:17" x14ac:dyDescent="0.35">
      <c r="A195" s="125">
        <v>194</v>
      </c>
      <c r="B195" s="132" t="s">
        <v>600</v>
      </c>
      <c r="C195" s="114">
        <v>7.0911070702834174</v>
      </c>
      <c r="D195" s="114">
        <v>6.3778928113669062</v>
      </c>
      <c r="E195" s="114">
        <v>5.4979529966681682</v>
      </c>
      <c r="F195" s="114">
        <v>4.7784879853711653</v>
      </c>
      <c r="G195" s="114">
        <v>9.2631766767782349</v>
      </c>
      <c r="H195" s="114">
        <v>6.567494913561994</v>
      </c>
      <c r="I195" s="114">
        <v>9.5275440312552568</v>
      </c>
      <c r="J195" s="114">
        <v>6.8989201103025675</v>
      </c>
      <c r="K195" s="114">
        <v>7.7898906511230566</v>
      </c>
      <c r="L195" s="114">
        <v>4.9028303178521897</v>
      </c>
      <c r="M195" s="114">
        <v>6.1986666639752972</v>
      </c>
      <c r="N195" s="114">
        <v>8.4187898949545126</v>
      </c>
      <c r="O195" s="114">
        <v>12.231116535104054</v>
      </c>
      <c r="P195" s="130">
        <v>7.6095214367267099</v>
      </c>
      <c r="Q195" s="121"/>
    </row>
    <row r="196" spans="1:17" ht="21" x14ac:dyDescent="0.35">
      <c r="A196" s="125">
        <v>195</v>
      </c>
      <c r="B196" s="136" t="s">
        <v>1162</v>
      </c>
      <c r="C196" s="147">
        <v>21.052053801554777</v>
      </c>
      <c r="D196" s="147">
        <v>22.645793729271535</v>
      </c>
      <c r="E196" s="147">
        <v>20.171157745724628</v>
      </c>
      <c r="F196" s="147">
        <v>19.280582676371775</v>
      </c>
      <c r="G196" s="147">
        <v>26.991617457595762</v>
      </c>
      <c r="H196" s="147">
        <v>25.993260943321335</v>
      </c>
      <c r="I196" s="147">
        <v>24.707180613677433</v>
      </c>
      <c r="J196" s="147">
        <v>24.949054828089594</v>
      </c>
      <c r="K196" s="147">
        <v>24.128959838719041</v>
      </c>
      <c r="L196" s="147">
        <v>26.95697804158025</v>
      </c>
      <c r="M196" s="147">
        <v>11.815350779392519</v>
      </c>
      <c r="N196" s="147">
        <v>20.325305825147819</v>
      </c>
      <c r="O196" s="147">
        <v>3.3674417541030239</v>
      </c>
      <c r="P196" s="130">
        <v>24.807888772805466</v>
      </c>
      <c r="Q196" s="121"/>
    </row>
    <row r="197" spans="1:17" ht="21" x14ac:dyDescent="0.35">
      <c r="A197" s="125">
        <v>196</v>
      </c>
      <c r="B197" s="132" t="s">
        <v>606</v>
      </c>
      <c r="C197" s="114">
        <v>24.503244236621935</v>
      </c>
      <c r="D197" s="114">
        <v>26.364578205386085</v>
      </c>
      <c r="E197" s="114">
        <v>26.522464576690734</v>
      </c>
      <c r="F197" s="114">
        <v>27.694211985820981</v>
      </c>
      <c r="G197" s="114">
        <v>28.973409522646893</v>
      </c>
      <c r="H197" s="114">
        <v>35.103508262035859</v>
      </c>
      <c r="I197" s="114">
        <v>36.712544799514923</v>
      </c>
      <c r="J197" s="114">
        <v>34.001249792033775</v>
      </c>
      <c r="K197" s="114">
        <v>39.472095313033513</v>
      </c>
      <c r="L197" s="114">
        <v>46.182611795156028</v>
      </c>
      <c r="M197" s="114">
        <v>16.710745887017936</v>
      </c>
      <c r="N197" s="114">
        <v>25.739309868881595</v>
      </c>
      <c r="O197" s="114">
        <v>16.320111548778467</v>
      </c>
      <c r="P197" s="130">
        <v>29.9353627857185</v>
      </c>
      <c r="Q197" s="121"/>
    </row>
    <row r="198" spans="1:17" x14ac:dyDescent="0.35">
      <c r="A198" s="125">
        <v>197</v>
      </c>
      <c r="B198" s="128" t="s">
        <v>609</v>
      </c>
      <c r="C198" s="129">
        <v>72.568617805923424</v>
      </c>
      <c r="D198" s="129">
        <v>70.708157177490548</v>
      </c>
      <c r="E198" s="129">
        <v>70.213952803597692</v>
      </c>
      <c r="F198" s="129">
        <v>68.364984102032579</v>
      </c>
      <c r="G198" s="129">
        <v>72.902029008287954</v>
      </c>
      <c r="H198" s="129">
        <v>67.850935957499757</v>
      </c>
      <c r="I198" s="129">
        <v>67.322010733078358</v>
      </c>
      <c r="J198" s="129">
        <v>63.327485004272646</v>
      </c>
      <c r="K198" s="129">
        <v>68.02822356715231</v>
      </c>
      <c r="L198" s="129">
        <v>74.496686462387501</v>
      </c>
      <c r="M198" s="129">
        <v>65.267475308323213</v>
      </c>
      <c r="N198" s="129">
        <v>64.887674823466028</v>
      </c>
      <c r="O198" s="129">
        <v>59.577620177912394</v>
      </c>
      <c r="P198" s="130">
        <v>70.784146258847457</v>
      </c>
      <c r="Q198" s="121"/>
    </row>
    <row r="199" spans="1:17" x14ac:dyDescent="0.35">
      <c r="A199" s="125">
        <v>198</v>
      </c>
      <c r="B199" s="132" t="s">
        <v>1163</v>
      </c>
      <c r="C199" s="114">
        <v>2.2302404478644537</v>
      </c>
      <c r="D199" s="114">
        <v>5.3373514300770992</v>
      </c>
      <c r="E199" s="114">
        <v>2.9676396373159823</v>
      </c>
      <c r="F199" s="114">
        <v>4.622952522055761</v>
      </c>
      <c r="G199" s="114">
        <v>3.4587385100258015</v>
      </c>
      <c r="H199" s="114">
        <v>3.8512903560752951</v>
      </c>
      <c r="I199" s="114">
        <v>1.6657009389791488</v>
      </c>
      <c r="J199" s="114">
        <v>1.1733051893242106</v>
      </c>
      <c r="K199" s="114">
        <v>3.6134272493374753</v>
      </c>
      <c r="L199" s="114">
        <v>1.88228051445655</v>
      </c>
      <c r="M199" s="114">
        <v>1.7741218740519926</v>
      </c>
      <c r="N199" s="114">
        <v>0.19992556674168702</v>
      </c>
      <c r="O199" s="114">
        <v>6.9150464058857679</v>
      </c>
      <c r="P199" s="130">
        <v>3.5043242629412399</v>
      </c>
      <c r="Q199" s="121"/>
    </row>
    <row r="200" spans="1:17" customFormat="1" ht="21" x14ac:dyDescent="0.35">
      <c r="A200" s="125">
        <v>199</v>
      </c>
      <c r="B200" s="66" t="s">
        <v>614</v>
      </c>
      <c r="C200" s="86">
        <v>18.8</v>
      </c>
      <c r="D200" s="86">
        <v>20.100000000000001</v>
      </c>
      <c r="E200" s="86">
        <v>19.8</v>
      </c>
      <c r="F200" s="86">
        <v>22.8</v>
      </c>
      <c r="G200" s="86">
        <v>23.8</v>
      </c>
      <c r="H200" s="86">
        <v>18.899999999999999</v>
      </c>
      <c r="I200" s="86">
        <v>21.4</v>
      </c>
      <c r="J200" s="86">
        <v>11.9</v>
      </c>
      <c r="K200" s="86">
        <v>17.600000000000001</v>
      </c>
      <c r="L200" s="86">
        <v>26</v>
      </c>
      <c r="M200" s="86">
        <v>20.399999999999999</v>
      </c>
      <c r="N200" s="86">
        <v>12.9</v>
      </c>
      <c r="O200" s="86">
        <v>7</v>
      </c>
      <c r="P200" s="130">
        <v>21</v>
      </c>
    </row>
    <row r="201" spans="1:17" x14ac:dyDescent="0.35">
      <c r="A201" s="125">
        <v>200</v>
      </c>
      <c r="B201" s="131" t="s">
        <v>1164</v>
      </c>
      <c r="C201" s="114">
        <v>13.98905625027346</v>
      </c>
      <c r="D201" s="114">
        <v>15.013457101316099</v>
      </c>
      <c r="E201" s="114">
        <v>14.371289459784361</v>
      </c>
      <c r="F201" s="114">
        <v>14.466535676277919</v>
      </c>
      <c r="G201" s="114">
        <v>14.379455144542257</v>
      </c>
      <c r="H201" s="114">
        <v>8.7439300282883767</v>
      </c>
      <c r="I201" s="114">
        <v>11.127655839624689</v>
      </c>
      <c r="J201" s="114">
        <v>13.234651033500302</v>
      </c>
      <c r="K201" s="114">
        <v>10.026203144639378</v>
      </c>
      <c r="L201" s="114">
        <v>19.188477907834432</v>
      </c>
      <c r="M201" s="114">
        <v>17.718233936645458</v>
      </c>
      <c r="N201" s="114">
        <v>16.386232119174018</v>
      </c>
      <c r="O201" s="114">
        <v>6.9062149609430188</v>
      </c>
      <c r="P201" s="130">
        <v>13.049572603160476</v>
      </c>
      <c r="Q201" s="121"/>
    </row>
    <row r="202" spans="1:17" x14ac:dyDescent="0.35">
      <c r="A202" s="125">
        <v>201</v>
      </c>
      <c r="B202" s="136" t="s">
        <v>623</v>
      </c>
      <c r="C202" s="135">
        <v>4.7340603654971263</v>
      </c>
      <c r="D202" s="135">
        <v>5.8828267990435767</v>
      </c>
      <c r="E202" s="135">
        <v>2.6809500284305434</v>
      </c>
      <c r="F202" s="135">
        <v>4.7221542711866595</v>
      </c>
      <c r="G202" s="135">
        <v>4.8405185784610643</v>
      </c>
      <c r="H202" s="135">
        <v>2.555465061843031</v>
      </c>
      <c r="I202" s="135">
        <v>3.7787746272732967</v>
      </c>
      <c r="J202" s="135">
        <v>1.8510593885744486</v>
      </c>
      <c r="K202" s="135">
        <v>1.4912836952170676</v>
      </c>
      <c r="L202" s="135">
        <v>4.8053590404650492</v>
      </c>
      <c r="M202" s="135">
        <v>6.8271087290612726</v>
      </c>
      <c r="N202" s="135">
        <v>2.3060084563978549</v>
      </c>
      <c r="O202" s="135">
        <v>0</v>
      </c>
      <c r="P202" s="130">
        <v>4.2220260241557304</v>
      </c>
      <c r="Q202" s="121"/>
    </row>
    <row r="203" spans="1:17" x14ac:dyDescent="0.35">
      <c r="A203" s="125">
        <v>202</v>
      </c>
      <c r="B203" s="132" t="s">
        <v>620</v>
      </c>
      <c r="C203" s="114">
        <v>2.0710830727048832</v>
      </c>
      <c r="D203" s="114">
        <v>1.6359978780775946</v>
      </c>
      <c r="E203" s="114">
        <v>2.0772360904667311</v>
      </c>
      <c r="F203" s="114">
        <v>1.4092191771624694</v>
      </c>
      <c r="G203" s="114">
        <v>1.6583679025409661</v>
      </c>
      <c r="H203" s="114">
        <v>0.4818006155308594</v>
      </c>
      <c r="I203" s="114">
        <v>0.61578830797311779</v>
      </c>
      <c r="J203" s="114">
        <v>0.40558246247147345</v>
      </c>
      <c r="K203" s="114">
        <v>0.35275703492535948</v>
      </c>
      <c r="L203" s="114">
        <v>1.8630517515919245</v>
      </c>
      <c r="M203" s="114">
        <v>0.79233335450532238</v>
      </c>
      <c r="N203" s="114">
        <v>0.39244941975408759</v>
      </c>
      <c r="O203" s="114">
        <v>0</v>
      </c>
      <c r="P203" s="130">
        <v>1.3807863145924304</v>
      </c>
      <c r="Q203" s="121"/>
    </row>
    <row r="204" spans="1:17" x14ac:dyDescent="0.35">
      <c r="A204" s="125">
        <v>203</v>
      </c>
      <c r="B204" s="136" t="s">
        <v>629</v>
      </c>
      <c r="C204" s="135">
        <v>5.211216704269658</v>
      </c>
      <c r="D204" s="135">
        <v>5.060782915949706</v>
      </c>
      <c r="E204" s="135">
        <v>8.1950437332357602</v>
      </c>
      <c r="F204" s="135">
        <v>6.642125664138784</v>
      </c>
      <c r="G204" s="135">
        <v>5.6670386071709089</v>
      </c>
      <c r="H204" s="135">
        <v>3.2268761590760939</v>
      </c>
      <c r="I204" s="135">
        <v>5.5424624229548618</v>
      </c>
      <c r="J204" s="135">
        <v>7.4702735140659975</v>
      </c>
      <c r="K204" s="135">
        <v>6.7152665173475361</v>
      </c>
      <c r="L204" s="135">
        <v>11.147151346736077</v>
      </c>
      <c r="M204" s="135">
        <v>7.2755896220229408</v>
      </c>
      <c r="N204" s="135">
        <v>9.3860679348159941</v>
      </c>
      <c r="O204" s="135">
        <v>5.5210844214563899</v>
      </c>
      <c r="P204" s="130">
        <v>5.2184279998040157</v>
      </c>
      <c r="Q204" s="121"/>
    </row>
    <row r="205" spans="1:17" x14ac:dyDescent="0.35">
      <c r="A205" s="125">
        <v>204</v>
      </c>
      <c r="B205" s="132" t="s">
        <v>1165</v>
      </c>
      <c r="C205" s="114">
        <v>6.6927772671930192</v>
      </c>
      <c r="D205" s="114">
        <v>6.8195336454918793</v>
      </c>
      <c r="E205" s="114">
        <v>8.753935597205027</v>
      </c>
      <c r="F205" s="114">
        <v>5.5206738171093122</v>
      </c>
      <c r="G205" s="114">
        <v>6.7931036680182295</v>
      </c>
      <c r="H205" s="114">
        <v>4.3049714434278394</v>
      </c>
      <c r="I205" s="114">
        <v>5.1154454902784972</v>
      </c>
      <c r="J205" s="114">
        <v>8.5244750599243542</v>
      </c>
      <c r="K205" s="114">
        <v>3.2170987477610566</v>
      </c>
      <c r="L205" s="114">
        <v>10.328259283951192</v>
      </c>
      <c r="M205" s="114">
        <v>7.235291143494285</v>
      </c>
      <c r="N205" s="114">
        <v>10.409343106953948</v>
      </c>
      <c r="O205" s="114">
        <v>2.094104675703139</v>
      </c>
      <c r="P205" s="130">
        <v>6.2683839869715401</v>
      </c>
      <c r="Q205" s="121"/>
    </row>
    <row r="206" spans="1:17" customFormat="1" x14ac:dyDescent="0.35">
      <c r="A206" s="125">
        <v>205</v>
      </c>
      <c r="B206" s="66" t="s">
        <v>632</v>
      </c>
      <c r="C206" s="94">
        <v>0.4</v>
      </c>
      <c r="D206" s="94">
        <v>1</v>
      </c>
      <c r="E206" s="94">
        <v>0.7</v>
      </c>
      <c r="F206" s="94">
        <v>1</v>
      </c>
      <c r="G206" s="94">
        <v>0.4</v>
      </c>
      <c r="H206" s="94">
        <v>0.2</v>
      </c>
      <c r="I206" s="94">
        <v>0.9</v>
      </c>
      <c r="J206" s="94">
        <v>0.5</v>
      </c>
      <c r="K206" s="94">
        <v>0.6</v>
      </c>
      <c r="L206" s="94">
        <v>5.0999999999999996</v>
      </c>
      <c r="M206" s="94">
        <v>0.4</v>
      </c>
      <c r="N206" s="94">
        <v>0.4</v>
      </c>
      <c r="O206" s="94">
        <v>0.9</v>
      </c>
      <c r="P206" s="130">
        <v>0.5</v>
      </c>
    </row>
    <row r="207" spans="1:17" ht="21" x14ac:dyDescent="0.35">
      <c r="A207" s="125">
        <v>206</v>
      </c>
      <c r="B207" s="131" t="s">
        <v>1166</v>
      </c>
      <c r="C207" s="114">
        <v>4.3693020615169793</v>
      </c>
      <c r="D207" s="114">
        <v>2.9682343485170901</v>
      </c>
      <c r="E207" s="114">
        <v>3.7683051447299789</v>
      </c>
      <c r="F207" s="114">
        <v>3.013803690801991</v>
      </c>
      <c r="G207" s="114">
        <v>3.5843863895959656</v>
      </c>
      <c r="H207" s="114">
        <v>5.1795245678619484</v>
      </c>
      <c r="I207" s="114">
        <v>1.4468041628816966</v>
      </c>
      <c r="J207" s="114">
        <v>2.1305257283279961</v>
      </c>
      <c r="K207" s="114">
        <v>1.8673744522672391</v>
      </c>
      <c r="L207" s="114">
        <v>5.7238879557305493</v>
      </c>
      <c r="M207" s="114">
        <v>0.54010150474131424</v>
      </c>
      <c r="N207" s="114">
        <v>2.164888511712725</v>
      </c>
      <c r="O207" s="114">
        <v>2.3201429779206806</v>
      </c>
      <c r="P207" s="130">
        <v>3.9080935781220107</v>
      </c>
      <c r="Q207" s="121"/>
    </row>
    <row r="208" spans="1:17" x14ac:dyDescent="0.35">
      <c r="A208" s="125">
        <v>207</v>
      </c>
      <c r="B208" s="281" t="s">
        <v>637</v>
      </c>
      <c r="C208" s="281"/>
      <c r="D208" s="281"/>
      <c r="E208" s="281"/>
      <c r="F208" s="281"/>
      <c r="G208" s="281"/>
      <c r="H208" s="281"/>
      <c r="I208" s="281"/>
      <c r="J208" s="281"/>
      <c r="K208" s="281"/>
      <c r="L208" s="281"/>
      <c r="M208" s="281"/>
      <c r="N208" s="281"/>
      <c r="O208" s="281"/>
      <c r="P208" s="281"/>
      <c r="Q208" s="121"/>
    </row>
    <row r="209" spans="1:17" x14ac:dyDescent="0.35">
      <c r="A209" s="125">
        <v>208</v>
      </c>
      <c r="B209" s="126" t="s">
        <v>1167</v>
      </c>
      <c r="C209" s="114">
        <v>47.058604698282792</v>
      </c>
      <c r="D209" s="114">
        <v>48.300235652715308</v>
      </c>
      <c r="E209" s="114">
        <v>48.492638703406044</v>
      </c>
      <c r="F209" s="114">
        <v>46.95624088276805</v>
      </c>
      <c r="G209" s="114">
        <v>47.591785586879944</v>
      </c>
      <c r="H209" s="114">
        <v>57.62401896643744</v>
      </c>
      <c r="I209" s="114">
        <v>47.035104878206752</v>
      </c>
      <c r="J209" s="114">
        <v>48.275439420920343</v>
      </c>
      <c r="K209" s="114">
        <v>40.997900416903718</v>
      </c>
      <c r="L209" s="114">
        <v>54.555469497472068</v>
      </c>
      <c r="M209" s="114">
        <v>48.940324738754867</v>
      </c>
      <c r="N209" s="114">
        <v>58.650785215866328</v>
      </c>
      <c r="O209" s="114">
        <v>39.482990422742667</v>
      </c>
      <c r="P209" s="130">
        <v>50.016626510399441</v>
      </c>
      <c r="Q209" s="121"/>
    </row>
    <row r="210" spans="1:17" x14ac:dyDescent="0.35">
      <c r="A210" s="125">
        <v>209</v>
      </c>
      <c r="B210" s="128" t="s">
        <v>643</v>
      </c>
      <c r="C210" s="129">
        <v>8.3436091153225718</v>
      </c>
      <c r="D210" s="129">
        <v>7.1229772596207237</v>
      </c>
      <c r="E210" s="129">
        <v>8.7257072945213352</v>
      </c>
      <c r="F210" s="129">
        <v>8.3100153643908872</v>
      </c>
      <c r="G210" s="129">
        <v>11.355433712871349</v>
      </c>
      <c r="H210" s="129">
        <v>7.1977640751167584</v>
      </c>
      <c r="I210" s="129">
        <v>11.986774556878045</v>
      </c>
      <c r="J210" s="129">
        <v>7.5340075632837245</v>
      </c>
      <c r="K210" s="129">
        <v>11.217222908421778</v>
      </c>
      <c r="L210" s="129">
        <v>12.161317469080036</v>
      </c>
      <c r="M210" s="129">
        <v>5.2209588105571978</v>
      </c>
      <c r="N210" s="129">
        <v>8.2846151536265253</v>
      </c>
      <c r="O210" s="129">
        <v>8.2395891027306085</v>
      </c>
      <c r="P210" s="130">
        <v>9.2189094289085869</v>
      </c>
      <c r="Q210" s="121"/>
    </row>
    <row r="211" spans="1:17" x14ac:dyDescent="0.35">
      <c r="A211" s="125">
        <v>210</v>
      </c>
      <c r="B211" s="132" t="s">
        <v>646</v>
      </c>
      <c r="C211" s="114">
        <v>14.246348143559517</v>
      </c>
      <c r="D211" s="114">
        <v>16.550073607227368</v>
      </c>
      <c r="E211" s="114">
        <v>18.052934177601465</v>
      </c>
      <c r="F211" s="114">
        <v>12.422788363558183</v>
      </c>
      <c r="G211" s="114">
        <v>19.281087297604291</v>
      </c>
      <c r="H211" s="114">
        <v>12.731069542104056</v>
      </c>
      <c r="I211" s="114">
        <v>15.547202609468727</v>
      </c>
      <c r="J211" s="114">
        <v>15.040192428924296</v>
      </c>
      <c r="K211" s="114">
        <v>9.5860174006444918</v>
      </c>
      <c r="L211" s="114">
        <v>20.142846957800423</v>
      </c>
      <c r="M211" s="114">
        <v>18.095978126981237</v>
      </c>
      <c r="N211" s="114">
        <v>24.373870433219203</v>
      </c>
      <c r="O211" s="114">
        <v>12.17324187091252</v>
      </c>
      <c r="P211" s="130">
        <v>16.270642420866611</v>
      </c>
      <c r="Q211" s="121"/>
    </row>
    <row r="212" spans="1:17" x14ac:dyDescent="0.35">
      <c r="A212" s="125">
        <v>211</v>
      </c>
      <c r="B212" s="128" t="s">
        <v>649</v>
      </c>
      <c r="C212" s="129">
        <v>33.852213337312357</v>
      </c>
      <c r="D212" s="129">
        <v>35.322565128288844</v>
      </c>
      <c r="E212" s="129">
        <v>37.531037428722307</v>
      </c>
      <c r="F212" s="129">
        <v>29.962471846131834</v>
      </c>
      <c r="G212" s="129">
        <v>31.811895313421601</v>
      </c>
      <c r="H212" s="129">
        <v>46.525909031836612</v>
      </c>
      <c r="I212" s="129">
        <v>33.894156932499236</v>
      </c>
      <c r="J212" s="129">
        <v>32.971414549780903</v>
      </c>
      <c r="K212" s="129">
        <v>29.930427995486959</v>
      </c>
      <c r="L212" s="129">
        <v>39.299995585358857</v>
      </c>
      <c r="M212" s="129">
        <v>33.21119251798568</v>
      </c>
      <c r="N212" s="129">
        <v>37.10989911188183</v>
      </c>
      <c r="O212" s="129">
        <v>27.520334689419673</v>
      </c>
      <c r="P212" s="130">
        <v>36.20004893763722</v>
      </c>
      <c r="Q212" s="121"/>
    </row>
    <row r="213" spans="1:17" x14ac:dyDescent="0.35">
      <c r="A213" s="125">
        <v>212</v>
      </c>
      <c r="B213" s="132" t="s">
        <v>652</v>
      </c>
      <c r="C213" s="114">
        <v>9.8945113108572507</v>
      </c>
      <c r="D213" s="114">
        <v>10.349457704244429</v>
      </c>
      <c r="E213" s="114">
        <v>10.491765605407098</v>
      </c>
      <c r="F213" s="114">
        <v>12.429172029859039</v>
      </c>
      <c r="G213" s="114">
        <v>11.189593362846985</v>
      </c>
      <c r="H213" s="114">
        <v>10.170744101574892</v>
      </c>
      <c r="I213" s="114">
        <v>13.399296992216705</v>
      </c>
      <c r="J213" s="114">
        <v>12.30549171680001</v>
      </c>
      <c r="K213" s="114">
        <v>9.7918024475161118</v>
      </c>
      <c r="L213" s="114">
        <v>14.134671614461311</v>
      </c>
      <c r="M213" s="114">
        <v>7.0017083897782122</v>
      </c>
      <c r="N213" s="114">
        <v>18.658126304359115</v>
      </c>
      <c r="O213" s="114">
        <v>4.5838020612171553</v>
      </c>
      <c r="P213" s="130">
        <v>10.815361873913847</v>
      </c>
      <c r="Q213" s="121"/>
    </row>
    <row r="214" spans="1:17" x14ac:dyDescent="0.35">
      <c r="A214" s="125">
        <v>213</v>
      </c>
      <c r="B214" s="128" t="s">
        <v>655</v>
      </c>
      <c r="C214" s="129">
        <v>10.663605280065296</v>
      </c>
      <c r="D214" s="129">
        <v>9.972554402606848</v>
      </c>
      <c r="E214" s="129">
        <v>13.604561472569959</v>
      </c>
      <c r="F214" s="129">
        <v>10.028834778151102</v>
      </c>
      <c r="G214" s="129">
        <v>12.751592962161148</v>
      </c>
      <c r="H214" s="129">
        <v>12.958754525005475</v>
      </c>
      <c r="I214" s="129">
        <v>9.7617370773161536</v>
      </c>
      <c r="J214" s="129">
        <v>12.900151483681977</v>
      </c>
      <c r="K214" s="129">
        <v>5.9754715303316033</v>
      </c>
      <c r="L214" s="129">
        <v>12.024711332727483</v>
      </c>
      <c r="M214" s="129">
        <v>13.126712432138469</v>
      </c>
      <c r="N214" s="129">
        <v>8.7177018126956991</v>
      </c>
      <c r="O214" s="129">
        <v>9.9642173317316143</v>
      </c>
      <c r="P214" s="130">
        <v>12.019879475579129</v>
      </c>
      <c r="Q214" s="121"/>
    </row>
    <row r="215" spans="1:17" ht="21" customHeight="1" x14ac:dyDescent="0.35">
      <c r="A215" s="125">
        <v>214</v>
      </c>
      <c r="B215" s="282" t="s">
        <v>657</v>
      </c>
      <c r="C215" s="282"/>
      <c r="D215" s="282"/>
      <c r="E215" s="282"/>
      <c r="F215" s="282"/>
      <c r="G215" s="282"/>
      <c r="H215" s="282"/>
      <c r="I215" s="282"/>
      <c r="J215" s="282"/>
      <c r="K215" s="282"/>
      <c r="L215" s="282"/>
      <c r="M215" s="282"/>
      <c r="N215" s="282"/>
      <c r="O215" s="282"/>
      <c r="P215" s="282"/>
      <c r="Q215" s="121"/>
    </row>
    <row r="216" spans="1:17" x14ac:dyDescent="0.35">
      <c r="A216" s="125">
        <v>215</v>
      </c>
      <c r="B216" s="144" t="s">
        <v>659</v>
      </c>
      <c r="C216" s="129">
        <v>25.24167166402389</v>
      </c>
      <c r="D216" s="129">
        <v>30.300444544245835</v>
      </c>
      <c r="E216" s="129">
        <v>38.529115775031933</v>
      </c>
      <c r="F216" s="129">
        <v>37.3407350920018</v>
      </c>
      <c r="G216" s="129">
        <v>26.800763918601607</v>
      </c>
      <c r="H216" s="129">
        <v>31.012302076213512</v>
      </c>
      <c r="I216" s="129">
        <v>32.104273475480952</v>
      </c>
      <c r="J216" s="129">
        <v>25.962117895443015</v>
      </c>
      <c r="K216" s="129">
        <v>28.482206924441204</v>
      </c>
      <c r="L216" s="129">
        <v>35.717049449680779</v>
      </c>
      <c r="M216" s="129">
        <v>25.912642205390352</v>
      </c>
      <c r="N216" s="129">
        <v>33.558986516888638</v>
      </c>
      <c r="O216" s="129">
        <v>27.699045229927872</v>
      </c>
      <c r="P216" s="130">
        <v>28.935306328975031</v>
      </c>
      <c r="Q216" s="121"/>
    </row>
    <row r="217" spans="1:17" x14ac:dyDescent="0.35">
      <c r="A217" s="125">
        <v>216</v>
      </c>
      <c r="B217" s="126" t="s">
        <v>662</v>
      </c>
      <c r="C217" s="114">
        <v>4.6599983237220801</v>
      </c>
      <c r="D217" s="114">
        <v>2.4573635321137397</v>
      </c>
      <c r="E217" s="114">
        <v>2.5724869928293881</v>
      </c>
      <c r="F217" s="114">
        <v>3.437702129919642</v>
      </c>
      <c r="G217" s="114">
        <v>3.7797252533174022</v>
      </c>
      <c r="H217" s="114">
        <v>22.665503260004346</v>
      </c>
      <c r="I217" s="114">
        <v>3.8555778410844574</v>
      </c>
      <c r="J217" s="114">
        <v>2.2940914532495489</v>
      </c>
      <c r="K217" s="114">
        <v>1.2629478883240248</v>
      </c>
      <c r="L217" s="114">
        <v>1.7318240121477833</v>
      </c>
      <c r="M217" s="114">
        <v>4.2872538144419128</v>
      </c>
      <c r="N217" s="114">
        <v>5.1855656887677863</v>
      </c>
      <c r="O217" s="114">
        <v>9.2966746038834795</v>
      </c>
      <c r="P217" s="130">
        <v>8.0227557782945613</v>
      </c>
      <c r="Q217" s="121"/>
    </row>
    <row r="218" spans="1:17" x14ac:dyDescent="0.35">
      <c r="A218" s="125">
        <v>217</v>
      </c>
      <c r="B218" s="137" t="s">
        <v>665</v>
      </c>
      <c r="C218" s="147">
        <v>4.6646612904762055</v>
      </c>
      <c r="D218" s="147">
        <v>4.0741682119494351</v>
      </c>
      <c r="E218" s="147">
        <v>4.5483779461756191</v>
      </c>
      <c r="F218" s="147">
        <v>4.3377206057952131</v>
      </c>
      <c r="G218" s="147">
        <v>4.2134212854854161</v>
      </c>
      <c r="H218" s="147">
        <v>3.7019860115787111</v>
      </c>
      <c r="I218" s="147">
        <v>5.3667220291192521</v>
      </c>
      <c r="J218" s="147">
        <v>3.869933435250565</v>
      </c>
      <c r="K218" s="147">
        <v>3.3764196254256098</v>
      </c>
      <c r="L218" s="147">
        <v>7.4168378089469194</v>
      </c>
      <c r="M218" s="147">
        <v>2.4781994579100148</v>
      </c>
      <c r="N218" s="147">
        <v>3.1476247734817155</v>
      </c>
      <c r="O218" s="147">
        <v>7.9336954469996996</v>
      </c>
      <c r="P218" s="130">
        <v>4.2128568104654374</v>
      </c>
      <c r="Q218" s="121"/>
    </row>
    <row r="219" spans="1:17" x14ac:dyDescent="0.35">
      <c r="A219" s="125">
        <v>218</v>
      </c>
      <c r="B219" s="132" t="s">
        <v>668</v>
      </c>
      <c r="C219" s="114">
        <v>0.69957241885013999</v>
      </c>
      <c r="D219" s="114">
        <v>1.2591694147224639</v>
      </c>
      <c r="E219" s="114">
        <v>1.6005318711531853</v>
      </c>
      <c r="F219" s="114">
        <v>1.1402824605565971</v>
      </c>
      <c r="G219" s="114">
        <v>1.617141445073297</v>
      </c>
      <c r="H219" s="114">
        <v>1.747530671116311</v>
      </c>
      <c r="I219" s="114">
        <v>2.0332130767760059</v>
      </c>
      <c r="J219" s="114">
        <v>1.0686852723012572</v>
      </c>
      <c r="K219" s="114">
        <v>0.68679050218044624</v>
      </c>
      <c r="L219" s="114">
        <v>0.58892813752535322</v>
      </c>
      <c r="M219" s="114">
        <v>0.88235137952824494</v>
      </c>
      <c r="N219" s="114">
        <v>0.90910503490041983</v>
      </c>
      <c r="O219" s="114">
        <v>5.0365027378062912</v>
      </c>
      <c r="P219" s="130">
        <v>1.4424022700657764</v>
      </c>
      <c r="Q219" s="121"/>
    </row>
    <row r="220" spans="1:17" x14ac:dyDescent="0.35">
      <c r="A220" s="125">
        <v>219</v>
      </c>
      <c r="B220" s="154" t="s">
        <v>671</v>
      </c>
      <c r="C220" s="129">
        <v>1.3617965038800245E-2</v>
      </c>
      <c r="D220" s="129">
        <v>0.28868573834978994</v>
      </c>
      <c r="E220" s="129">
        <v>1.7538430074489696E-2</v>
      </c>
      <c r="F220" s="129">
        <v>0</v>
      </c>
      <c r="G220" s="129">
        <v>4.4106477073717627E-2</v>
      </c>
      <c r="H220" s="129">
        <v>0.19258097076397246</v>
      </c>
      <c r="I220" s="129">
        <v>0</v>
      </c>
      <c r="J220" s="129">
        <v>0.16955532726178996</v>
      </c>
      <c r="K220" s="129">
        <v>0</v>
      </c>
      <c r="L220" s="129">
        <v>0</v>
      </c>
      <c r="M220" s="129">
        <v>0.17902700418726811</v>
      </c>
      <c r="N220" s="129">
        <v>0.33330919485095317</v>
      </c>
      <c r="O220" s="129">
        <v>0</v>
      </c>
      <c r="P220" s="130">
        <v>0.10246680696961175</v>
      </c>
      <c r="Q220" s="121"/>
    </row>
    <row r="221" spans="1:17" x14ac:dyDescent="0.35">
      <c r="A221" s="125">
        <v>220</v>
      </c>
      <c r="B221" s="132" t="s">
        <v>674</v>
      </c>
      <c r="C221" s="114">
        <v>2.043768284432423</v>
      </c>
      <c r="D221" s="114">
        <v>1.1251715786439287</v>
      </c>
      <c r="E221" s="114">
        <v>1.7539541231945481</v>
      </c>
      <c r="F221" s="114">
        <v>1.0419964792990712</v>
      </c>
      <c r="G221" s="114">
        <v>1.6795270166008842</v>
      </c>
      <c r="H221" s="114">
        <v>1.1168742750702911</v>
      </c>
      <c r="I221" s="114">
        <v>1.356196377715001</v>
      </c>
      <c r="J221" s="114">
        <v>2.6779876214761109</v>
      </c>
      <c r="K221" s="114">
        <v>1.1553804551466824</v>
      </c>
      <c r="L221" s="114">
        <v>3.0405252791036159</v>
      </c>
      <c r="M221" s="114">
        <v>0.70463762765693461</v>
      </c>
      <c r="N221" s="114">
        <v>1.2890421768890348</v>
      </c>
      <c r="O221" s="114">
        <v>0.48822803055816938</v>
      </c>
      <c r="P221" s="130">
        <v>1.5486656487812964</v>
      </c>
      <c r="Q221" s="121"/>
    </row>
    <row r="222" spans="1:17" x14ac:dyDescent="0.35">
      <c r="A222" s="125">
        <v>221</v>
      </c>
      <c r="B222" s="144" t="s">
        <v>677</v>
      </c>
      <c r="C222" s="129">
        <v>1.1638253361076858</v>
      </c>
      <c r="D222" s="129">
        <v>3.1250933420997025</v>
      </c>
      <c r="E222" s="129">
        <v>1.5839259281221465</v>
      </c>
      <c r="F222" s="129">
        <v>1.8342404254155631</v>
      </c>
      <c r="G222" s="129">
        <v>2.9356636428660448</v>
      </c>
      <c r="H222" s="129">
        <v>0.87965196778866506</v>
      </c>
      <c r="I222" s="129">
        <v>0.21676050119370702</v>
      </c>
      <c r="J222" s="129">
        <v>0.62612862622750232</v>
      </c>
      <c r="K222" s="129">
        <v>1.15947926841015</v>
      </c>
      <c r="L222" s="129">
        <v>1.8151096223858458</v>
      </c>
      <c r="M222" s="129">
        <v>0.351699262493537</v>
      </c>
      <c r="N222" s="129">
        <v>0.38969887700453232</v>
      </c>
      <c r="O222" s="129">
        <v>0</v>
      </c>
      <c r="P222" s="130">
        <v>2.0078988688654507</v>
      </c>
      <c r="Q222" s="121"/>
    </row>
    <row r="223" spans="1:17" x14ac:dyDescent="0.35">
      <c r="A223" s="125">
        <v>222</v>
      </c>
      <c r="B223" s="131" t="s">
        <v>680</v>
      </c>
      <c r="C223" s="114">
        <v>9.3786585451479709</v>
      </c>
      <c r="D223" s="114">
        <v>6.3184981456206923</v>
      </c>
      <c r="E223" s="114">
        <v>2.5067399983514909</v>
      </c>
      <c r="F223" s="114">
        <v>3.5363142932799048</v>
      </c>
      <c r="G223" s="114">
        <v>9.8964984905553219</v>
      </c>
      <c r="H223" s="114">
        <v>5.981588631206491</v>
      </c>
      <c r="I223" s="114">
        <v>3.3350411671084434</v>
      </c>
      <c r="J223" s="114">
        <v>4.9003014692747691</v>
      </c>
      <c r="K223" s="114">
        <v>3.8837964608674111</v>
      </c>
      <c r="L223" s="114">
        <v>4.936482291110444</v>
      </c>
      <c r="M223" s="114">
        <v>3.7585497846884164</v>
      </c>
      <c r="N223" s="114">
        <v>2.6944641417435355</v>
      </c>
      <c r="O223" s="114">
        <v>1.8733688168469815</v>
      </c>
      <c r="P223" s="130">
        <v>7.6597161053936116</v>
      </c>
      <c r="Q223" s="121"/>
    </row>
    <row r="224" spans="1:17" x14ac:dyDescent="0.35">
      <c r="A224" s="125">
        <v>223</v>
      </c>
      <c r="B224" s="152" t="s">
        <v>677</v>
      </c>
      <c r="C224" s="129">
        <v>0.2469856957650883</v>
      </c>
      <c r="D224" s="129">
        <v>0.24938182925852456</v>
      </c>
      <c r="E224" s="129">
        <v>0.33738698013529628</v>
      </c>
      <c r="F224" s="129">
        <v>9.118115453453525E-2</v>
      </c>
      <c r="G224" s="129">
        <v>0.25840619570054313</v>
      </c>
      <c r="H224" s="129">
        <v>0.88805514555043152</v>
      </c>
      <c r="I224" s="129">
        <v>0.12550553845943122</v>
      </c>
      <c r="J224" s="129">
        <v>0.29054726195623209</v>
      </c>
      <c r="K224" s="129">
        <v>0</v>
      </c>
      <c r="L224" s="129">
        <v>0.10943149024897551</v>
      </c>
      <c r="M224" s="129">
        <v>0.17709531709503618</v>
      </c>
      <c r="N224" s="129">
        <v>0</v>
      </c>
      <c r="O224" s="129">
        <v>0</v>
      </c>
      <c r="P224" s="130">
        <v>0.39250028204252263</v>
      </c>
      <c r="Q224" s="121"/>
    </row>
    <row r="225" spans="1:17" x14ac:dyDescent="0.35">
      <c r="A225" s="125">
        <v>224</v>
      </c>
      <c r="B225" s="131" t="s">
        <v>685</v>
      </c>
      <c r="C225" s="114">
        <v>20.672395720202648</v>
      </c>
      <c r="D225" s="114">
        <v>24.70836236740767</v>
      </c>
      <c r="E225" s="114">
        <v>28.976229616881678</v>
      </c>
      <c r="F225" s="114">
        <v>20.962459131996937</v>
      </c>
      <c r="G225" s="114">
        <v>20.853507632817191</v>
      </c>
      <c r="H225" s="114">
        <v>13.554366071857796</v>
      </c>
      <c r="I225" s="114">
        <v>16.563437843880045</v>
      </c>
      <c r="J225" s="114">
        <v>10.966810665387735</v>
      </c>
      <c r="K225" s="114">
        <v>13.469671686261661</v>
      </c>
      <c r="L225" s="114">
        <v>16.438312680408519</v>
      </c>
      <c r="M225" s="114">
        <v>24.517398090824997</v>
      </c>
      <c r="N225" s="114">
        <v>24.523004278131616</v>
      </c>
      <c r="O225" s="114">
        <v>18.331963973538532</v>
      </c>
      <c r="P225" s="130">
        <v>19.392451656222455</v>
      </c>
      <c r="Q225" s="121"/>
    </row>
    <row r="226" spans="1:17" x14ac:dyDescent="0.35">
      <c r="A226" s="125">
        <v>225</v>
      </c>
      <c r="B226" s="152" t="s">
        <v>1168</v>
      </c>
      <c r="C226" s="129">
        <v>3.2</v>
      </c>
      <c r="D226" s="129">
        <v>3.4</v>
      </c>
      <c r="E226" s="129">
        <v>5.6</v>
      </c>
      <c r="F226" s="129">
        <v>5.2</v>
      </c>
      <c r="G226" s="129">
        <v>2.2999999999999998</v>
      </c>
      <c r="H226" s="129">
        <v>3.9</v>
      </c>
      <c r="I226" s="129">
        <v>4.2</v>
      </c>
      <c r="J226" s="129">
        <v>3.9</v>
      </c>
      <c r="K226" s="129">
        <v>0.1</v>
      </c>
      <c r="L226" s="129">
        <v>1.3</v>
      </c>
      <c r="M226" s="129" t="s">
        <v>1169</v>
      </c>
      <c r="N226" s="129" t="s">
        <v>1169</v>
      </c>
      <c r="O226" s="129" t="s">
        <v>1169</v>
      </c>
      <c r="P226" s="130">
        <v>3.2</v>
      </c>
      <c r="Q226" s="121"/>
    </row>
    <row r="227" spans="1:17" ht="22.5" x14ac:dyDescent="0.35">
      <c r="A227" s="125">
        <v>226</v>
      </c>
      <c r="B227" s="131" t="s">
        <v>1170</v>
      </c>
      <c r="C227" s="114">
        <v>3.1</v>
      </c>
      <c r="D227" s="114">
        <v>4.8</v>
      </c>
      <c r="E227" s="114">
        <v>6.6</v>
      </c>
      <c r="F227" s="114">
        <v>2.2999999999999998</v>
      </c>
      <c r="G227" s="114">
        <v>2.2000000000000002</v>
      </c>
      <c r="H227" s="114">
        <v>4.0999999999999996</v>
      </c>
      <c r="I227" s="114">
        <v>4.5</v>
      </c>
      <c r="J227" s="114">
        <v>3.3</v>
      </c>
      <c r="K227" s="114">
        <v>2.4</v>
      </c>
      <c r="L227" s="114">
        <v>14.5</v>
      </c>
      <c r="M227" s="114" t="s">
        <v>1169</v>
      </c>
      <c r="N227" s="114" t="s">
        <v>1169</v>
      </c>
      <c r="O227" s="114" t="s">
        <v>1169</v>
      </c>
      <c r="P227" s="130">
        <v>3.4</v>
      </c>
      <c r="Q227" s="121"/>
    </row>
    <row r="228" spans="1:17" customFormat="1" x14ac:dyDescent="0.35">
      <c r="A228" s="125">
        <v>227</v>
      </c>
      <c r="B228" s="84" t="s">
        <v>694</v>
      </c>
      <c r="C228" s="86">
        <v>2.4</v>
      </c>
      <c r="D228" s="86">
        <v>5.9</v>
      </c>
      <c r="E228" s="86">
        <v>10.199999999999999</v>
      </c>
      <c r="F228" s="86">
        <v>12</v>
      </c>
      <c r="G228" s="86">
        <v>9.6999999999999993</v>
      </c>
      <c r="H228" s="86">
        <v>9.5</v>
      </c>
      <c r="I228" s="86">
        <v>12</v>
      </c>
      <c r="J228" s="86">
        <v>11.1</v>
      </c>
      <c r="K228" s="86">
        <v>7.8</v>
      </c>
      <c r="L228" s="86">
        <v>18.899999999999999</v>
      </c>
      <c r="M228" s="86">
        <v>2.2999999999999998</v>
      </c>
      <c r="N228" s="86">
        <v>5.7</v>
      </c>
      <c r="O228" s="86">
        <v>9.4</v>
      </c>
      <c r="P228" s="130">
        <v>8.5</v>
      </c>
    </row>
    <row r="229" spans="1:17" customFormat="1" x14ac:dyDescent="0.35">
      <c r="A229" s="125">
        <v>228</v>
      </c>
      <c r="B229" s="78" t="s">
        <v>696</v>
      </c>
      <c r="C229" s="69">
        <v>9.4</v>
      </c>
      <c r="D229" s="69">
        <v>8.4</v>
      </c>
      <c r="E229" s="69">
        <v>8.3000000000000007</v>
      </c>
      <c r="F229" s="69">
        <v>15</v>
      </c>
      <c r="G229" s="69">
        <v>12.2</v>
      </c>
      <c r="H229" s="69">
        <v>11.5</v>
      </c>
      <c r="I229" s="69">
        <v>14.5</v>
      </c>
      <c r="J229" s="69">
        <v>10.6</v>
      </c>
      <c r="K229" s="69">
        <v>11.4</v>
      </c>
      <c r="L229" s="69">
        <v>13.7</v>
      </c>
      <c r="M229" s="69">
        <v>16.3</v>
      </c>
      <c r="N229" s="69">
        <v>9.3000000000000007</v>
      </c>
      <c r="O229" s="69">
        <v>6.6</v>
      </c>
      <c r="P229" s="130">
        <v>11.3</v>
      </c>
    </row>
    <row r="230" spans="1:17" customFormat="1" x14ac:dyDescent="0.35">
      <c r="A230" s="125">
        <v>229</v>
      </c>
      <c r="B230" s="84" t="s">
        <v>698</v>
      </c>
      <c r="C230" s="86">
        <v>7.2</v>
      </c>
      <c r="D230" s="86">
        <v>7.5</v>
      </c>
      <c r="E230" s="86">
        <v>6.8</v>
      </c>
      <c r="F230" s="86">
        <v>13.9</v>
      </c>
      <c r="G230" s="86">
        <v>8.9</v>
      </c>
      <c r="H230" s="86">
        <v>12.4</v>
      </c>
      <c r="I230" s="86">
        <v>10.1</v>
      </c>
      <c r="J230" s="86">
        <v>13.8</v>
      </c>
      <c r="K230" s="86">
        <v>16.8</v>
      </c>
      <c r="L230" s="86">
        <v>13.4</v>
      </c>
      <c r="M230" s="86">
        <v>12.9</v>
      </c>
      <c r="N230" s="86">
        <v>13.8</v>
      </c>
      <c r="O230" s="86">
        <v>11.8</v>
      </c>
      <c r="P230" s="130">
        <v>9.6999999999999993</v>
      </c>
    </row>
    <row r="231" spans="1:17" customFormat="1" x14ac:dyDescent="0.35">
      <c r="A231" s="125">
        <v>230</v>
      </c>
      <c r="B231" s="78" t="s">
        <v>701</v>
      </c>
      <c r="C231" s="69">
        <v>2.2000000000000002</v>
      </c>
      <c r="D231" s="69">
        <v>2.4</v>
      </c>
      <c r="E231" s="69">
        <v>3</v>
      </c>
      <c r="F231" s="69">
        <v>5.8</v>
      </c>
      <c r="G231" s="69">
        <v>3.8</v>
      </c>
      <c r="H231" s="69">
        <v>2</v>
      </c>
      <c r="I231" s="69">
        <v>0.3</v>
      </c>
      <c r="J231" s="69">
        <v>2.5</v>
      </c>
      <c r="K231" s="69">
        <v>0.3</v>
      </c>
      <c r="L231" s="69">
        <v>0.8</v>
      </c>
      <c r="M231" s="69">
        <v>2.5</v>
      </c>
      <c r="N231" s="69">
        <v>0.6</v>
      </c>
      <c r="O231" s="69">
        <v>1.1000000000000001</v>
      </c>
      <c r="P231" s="130">
        <v>2.9</v>
      </c>
    </row>
    <row r="232" spans="1:17" customFormat="1" x14ac:dyDescent="0.35">
      <c r="A232" s="125">
        <v>231</v>
      </c>
      <c r="B232" s="84" t="s">
        <v>704</v>
      </c>
      <c r="C232" s="86">
        <v>32.6</v>
      </c>
      <c r="D232" s="86">
        <v>28.6</v>
      </c>
      <c r="E232" s="86">
        <v>33.9</v>
      </c>
      <c r="F232" s="86">
        <v>31.1</v>
      </c>
      <c r="G232" s="86">
        <v>27.6</v>
      </c>
      <c r="H232" s="86">
        <v>38.4</v>
      </c>
      <c r="I232" s="86">
        <v>26.8</v>
      </c>
      <c r="J232" s="86">
        <v>20.7</v>
      </c>
      <c r="K232" s="86">
        <v>20.3</v>
      </c>
      <c r="L232" s="86">
        <v>19.2</v>
      </c>
      <c r="M232" s="86">
        <v>28.7</v>
      </c>
      <c r="N232" s="86">
        <v>25.8</v>
      </c>
      <c r="O232" s="86">
        <v>22.4</v>
      </c>
      <c r="P232" s="130">
        <v>30.8</v>
      </c>
    </row>
    <row r="233" spans="1:17" customFormat="1" x14ac:dyDescent="0.35">
      <c r="A233" s="125">
        <v>232</v>
      </c>
      <c r="B233" s="78" t="s">
        <v>706</v>
      </c>
      <c r="C233" s="69">
        <v>1.1000000000000001</v>
      </c>
      <c r="D233" s="69">
        <v>6.1</v>
      </c>
      <c r="E233" s="69">
        <v>0.5</v>
      </c>
      <c r="F233" s="69">
        <v>1.2</v>
      </c>
      <c r="G233" s="69">
        <v>4.0999999999999996</v>
      </c>
      <c r="H233" s="69">
        <v>2.6</v>
      </c>
      <c r="I233" s="69">
        <v>5</v>
      </c>
      <c r="J233" s="69">
        <v>4.9000000000000004</v>
      </c>
      <c r="K233" s="69">
        <v>4.9000000000000004</v>
      </c>
      <c r="L233" s="69">
        <v>1.8</v>
      </c>
      <c r="M233" s="69">
        <v>0.1</v>
      </c>
      <c r="N233" s="69">
        <v>4.9000000000000004</v>
      </c>
      <c r="O233" s="69">
        <v>4.5</v>
      </c>
      <c r="P233" s="130">
        <v>3.4</v>
      </c>
    </row>
    <row r="234" spans="1:17" x14ac:dyDescent="0.35">
      <c r="A234" s="125">
        <v>233</v>
      </c>
      <c r="B234" s="282" t="s">
        <v>708</v>
      </c>
      <c r="C234" s="282"/>
      <c r="D234" s="282"/>
      <c r="E234" s="282"/>
      <c r="F234" s="282"/>
      <c r="G234" s="282"/>
      <c r="H234" s="282"/>
      <c r="I234" s="282"/>
      <c r="J234" s="282"/>
      <c r="K234" s="282"/>
      <c r="L234" s="282"/>
      <c r="M234" s="282"/>
      <c r="N234" s="282"/>
      <c r="O234" s="282"/>
      <c r="P234" s="282"/>
      <c r="Q234" s="121"/>
    </row>
    <row r="235" spans="1:17" x14ac:dyDescent="0.35">
      <c r="A235" s="125">
        <v>234</v>
      </c>
      <c r="B235" s="131" t="s">
        <v>1171</v>
      </c>
      <c r="C235" s="114">
        <v>63.513819500939228</v>
      </c>
      <c r="D235" s="114">
        <v>51.787360654171032</v>
      </c>
      <c r="E235" s="114">
        <v>48.12567641750563</v>
      </c>
      <c r="F235" s="114">
        <v>45.818647116773946</v>
      </c>
      <c r="G235" s="114">
        <v>58.30114731794562</v>
      </c>
      <c r="H235" s="114">
        <v>66.78623875942327</v>
      </c>
      <c r="I235" s="114">
        <v>58.419649136285422</v>
      </c>
      <c r="J235" s="114">
        <v>57.161442543167631</v>
      </c>
      <c r="K235" s="114">
        <v>53.865859370699866</v>
      </c>
      <c r="L235" s="114">
        <v>56.90415533297265</v>
      </c>
      <c r="M235" s="114">
        <v>56.615021984241245</v>
      </c>
      <c r="N235" s="114">
        <v>57.384563670062469</v>
      </c>
      <c r="O235" s="114">
        <v>68.553782298963924</v>
      </c>
      <c r="P235" s="130">
        <v>59.405299989884163</v>
      </c>
      <c r="Q235" s="121"/>
    </row>
    <row r="236" spans="1:17" x14ac:dyDescent="0.35">
      <c r="A236" s="125">
        <v>235</v>
      </c>
      <c r="B236" s="136" t="s">
        <v>714</v>
      </c>
      <c r="C236" s="135">
        <v>54.274851480081999</v>
      </c>
      <c r="D236" s="135">
        <v>41.03420795102312</v>
      </c>
      <c r="E236" s="135">
        <v>31.112483686716491</v>
      </c>
      <c r="F236" s="135">
        <v>33.971257642706838</v>
      </c>
      <c r="G236" s="135">
        <v>48.956746032889839</v>
      </c>
      <c r="H236" s="135">
        <v>56.165713736039244</v>
      </c>
      <c r="I236" s="135">
        <v>44.975162516670323</v>
      </c>
      <c r="J236" s="135">
        <v>45.029129041253626</v>
      </c>
      <c r="K236" s="135">
        <v>41.790261543728988</v>
      </c>
      <c r="L236" s="135">
        <v>41.498640664669935</v>
      </c>
      <c r="M236" s="135">
        <v>44.151110182983331</v>
      </c>
      <c r="N236" s="135">
        <v>39.010322230856588</v>
      </c>
      <c r="O236" s="135">
        <v>58.203194295581994</v>
      </c>
      <c r="P236" s="130">
        <v>49.007399776778655</v>
      </c>
      <c r="Q236" s="121"/>
    </row>
    <row r="237" spans="1:17" x14ac:dyDescent="0.35">
      <c r="A237" s="125">
        <v>236</v>
      </c>
      <c r="B237" s="155" t="s">
        <v>717</v>
      </c>
      <c r="C237" s="148">
        <v>12.929456203920516</v>
      </c>
      <c r="D237" s="148">
        <v>9.0211520493007367</v>
      </c>
      <c r="E237" s="148">
        <v>4.5005269605676839</v>
      </c>
      <c r="F237" s="148">
        <v>6.5534998645911351</v>
      </c>
      <c r="G237" s="148">
        <v>10.834692857553659</v>
      </c>
      <c r="H237" s="148">
        <v>18.258256195136177</v>
      </c>
      <c r="I237" s="148">
        <v>6.729943578134101</v>
      </c>
      <c r="J237" s="148">
        <v>10.743696127825663</v>
      </c>
      <c r="K237" s="148">
        <v>5.0962572895631073</v>
      </c>
      <c r="L237" s="148">
        <v>6.5286328376991314</v>
      </c>
      <c r="M237" s="148">
        <v>9.3221936204196076</v>
      </c>
      <c r="N237" s="148">
        <v>3.4982713841601969</v>
      </c>
      <c r="O237" s="148">
        <v>17.015462239984807</v>
      </c>
      <c r="P237" s="130">
        <v>12.103601492811462</v>
      </c>
      <c r="Q237" s="121"/>
    </row>
    <row r="238" spans="1:17" x14ac:dyDescent="0.35">
      <c r="A238" s="125">
        <v>237</v>
      </c>
      <c r="B238" s="149" t="s">
        <v>1172</v>
      </c>
      <c r="C238" s="135">
        <v>16.816203886484452</v>
      </c>
      <c r="D238" s="135">
        <v>9.6829383568365532</v>
      </c>
      <c r="E238" s="135">
        <v>4.8690268529837706</v>
      </c>
      <c r="F238" s="135">
        <v>7.4165197547206256</v>
      </c>
      <c r="G238" s="135">
        <v>11.789634597561246</v>
      </c>
      <c r="H238" s="135">
        <v>16.345213922023071</v>
      </c>
      <c r="I238" s="135">
        <v>3.9133680319558035</v>
      </c>
      <c r="J238" s="135">
        <v>6.5283855455030269</v>
      </c>
      <c r="K238" s="135">
        <v>3.8476219455048843</v>
      </c>
      <c r="L238" s="135">
        <v>6.396804640098873</v>
      </c>
      <c r="M238" s="135">
        <v>9.4274631265237794</v>
      </c>
      <c r="N238" s="135">
        <v>10.878772409486864</v>
      </c>
      <c r="O238" s="135">
        <v>14.401060599310053</v>
      </c>
      <c r="P238" s="130">
        <v>12.481338867592861</v>
      </c>
      <c r="Q238" s="121"/>
    </row>
    <row r="239" spans="1:17" x14ac:dyDescent="0.35">
      <c r="A239" s="125">
        <v>238</v>
      </c>
      <c r="B239" s="132" t="s">
        <v>723</v>
      </c>
      <c r="C239" s="114">
        <v>27.466991086749271</v>
      </c>
      <c r="D239" s="114">
        <v>24.422989725377864</v>
      </c>
      <c r="E239" s="114">
        <v>21.041055724677129</v>
      </c>
      <c r="F239" s="114">
        <v>18.228179023639296</v>
      </c>
      <c r="G239" s="114">
        <v>26.075037054558685</v>
      </c>
      <c r="H239" s="114">
        <v>40.267933717229702</v>
      </c>
      <c r="I239" s="114">
        <v>25.393277202892573</v>
      </c>
      <c r="J239" s="114">
        <v>22.869915838737104</v>
      </c>
      <c r="K239" s="114">
        <v>24.323221306796015</v>
      </c>
      <c r="L239" s="114">
        <v>21.841550729339794</v>
      </c>
      <c r="M239" s="114">
        <v>27.692236816498184</v>
      </c>
      <c r="N239" s="114">
        <v>31.070164382201742</v>
      </c>
      <c r="O239" s="114">
        <v>30.745746155620445</v>
      </c>
      <c r="P239" s="130">
        <v>28.758169129629596</v>
      </c>
      <c r="Q239" s="121"/>
    </row>
    <row r="240" spans="1:17" x14ac:dyDescent="0.35">
      <c r="A240" s="125">
        <v>239</v>
      </c>
      <c r="B240" s="136" t="s">
        <v>726</v>
      </c>
      <c r="C240" s="147">
        <v>6.0516976612227618</v>
      </c>
      <c r="D240" s="147">
        <v>5.086659928562737</v>
      </c>
      <c r="E240" s="147">
        <v>2.9483322301949872</v>
      </c>
      <c r="F240" s="147">
        <v>2.8281982196593622</v>
      </c>
      <c r="G240" s="147">
        <v>3.9378194192815297</v>
      </c>
      <c r="H240" s="147">
        <v>4.8794671915181329</v>
      </c>
      <c r="I240" s="147">
        <v>4.726539524850204</v>
      </c>
      <c r="J240" s="147">
        <v>5.9807667797873174</v>
      </c>
      <c r="K240" s="147">
        <v>10.268870889727484</v>
      </c>
      <c r="L240" s="147">
        <v>4.5759389187358162</v>
      </c>
      <c r="M240" s="147">
        <v>4.1130225303058525</v>
      </c>
      <c r="N240" s="147">
        <v>8.8140599104496271</v>
      </c>
      <c r="O240" s="147">
        <v>4.3902460299712178</v>
      </c>
      <c r="P240" s="130">
        <v>4.617715221297253</v>
      </c>
      <c r="Q240" s="121"/>
    </row>
    <row r="241" spans="1:17" x14ac:dyDescent="0.35">
      <c r="A241" s="125">
        <v>240</v>
      </c>
      <c r="B241" s="132" t="s">
        <v>729</v>
      </c>
      <c r="C241" s="114">
        <v>4.9711419416876366</v>
      </c>
      <c r="D241" s="114">
        <v>3.0109846858185176</v>
      </c>
      <c r="E241" s="114">
        <v>2.625492566588473</v>
      </c>
      <c r="F241" s="114">
        <v>1.7063844099967584</v>
      </c>
      <c r="G241" s="114">
        <v>2.5011361458691055</v>
      </c>
      <c r="H241" s="114">
        <v>3.106329291556738</v>
      </c>
      <c r="I241" s="114">
        <v>5.2636367444177834</v>
      </c>
      <c r="J241" s="114">
        <v>2.6480213849937022</v>
      </c>
      <c r="K241" s="114">
        <v>6.3665793292583777</v>
      </c>
      <c r="L241" s="114">
        <v>0.98902619156887883</v>
      </c>
      <c r="M241" s="114">
        <v>1.2887114416093415</v>
      </c>
      <c r="N241" s="114">
        <v>4.4066531522706356</v>
      </c>
      <c r="O241" s="114">
        <v>1.1906927708432065</v>
      </c>
      <c r="P241" s="130">
        <v>3.0666385428225538</v>
      </c>
      <c r="Q241" s="121"/>
    </row>
    <row r="242" spans="1:17" x14ac:dyDescent="0.35">
      <c r="A242" s="125">
        <v>241</v>
      </c>
      <c r="B242" s="136" t="s">
        <v>1173</v>
      </c>
      <c r="C242" s="135">
        <v>24.148038239698444</v>
      </c>
      <c r="D242" s="135">
        <v>23.056871303646847</v>
      </c>
      <c r="E242" s="135">
        <v>18.987361124213859</v>
      </c>
      <c r="F242" s="135">
        <v>16.149475939212738</v>
      </c>
      <c r="G242" s="135">
        <v>23.979091164885794</v>
      </c>
      <c r="H242" s="135">
        <v>36.854629913927681</v>
      </c>
      <c r="I242" s="135">
        <v>18.474526717536914</v>
      </c>
      <c r="J242" s="135">
        <v>14.090065775214278</v>
      </c>
      <c r="K242" s="135">
        <v>8.7558212528110158</v>
      </c>
      <c r="L242" s="135">
        <v>17.565340055023356</v>
      </c>
      <c r="M242" s="135">
        <v>24.487401643797536</v>
      </c>
      <c r="N242" s="135">
        <v>28.458809754347254</v>
      </c>
      <c r="O242" s="135">
        <v>28.20157680361249</v>
      </c>
      <c r="P242" s="130">
        <v>25.903255814056426</v>
      </c>
      <c r="Q242" s="121"/>
    </row>
    <row r="243" spans="1:17" x14ac:dyDescent="0.35">
      <c r="A243" s="125">
        <v>242</v>
      </c>
      <c r="B243" s="132" t="s">
        <v>735</v>
      </c>
      <c r="C243" s="114">
        <v>4.5190792796794472</v>
      </c>
      <c r="D243" s="114">
        <v>3.565035138516274</v>
      </c>
      <c r="E243" s="114">
        <v>2.8050546132440495</v>
      </c>
      <c r="F243" s="114">
        <v>2.0277214741163889</v>
      </c>
      <c r="G243" s="114">
        <v>2.6768247004716694</v>
      </c>
      <c r="H243" s="114">
        <v>4.38856453647736</v>
      </c>
      <c r="I243" s="114">
        <v>2.9850582813936604</v>
      </c>
      <c r="J243" s="114">
        <v>2.5719020075369063</v>
      </c>
      <c r="K243" s="114">
        <v>5.4176028916494126</v>
      </c>
      <c r="L243" s="114">
        <v>0.63268159461200113</v>
      </c>
      <c r="M243" s="114">
        <v>2.6722150771470399</v>
      </c>
      <c r="N243" s="114">
        <v>4.4325748512138521</v>
      </c>
      <c r="O243" s="114">
        <v>4.8525832082750853</v>
      </c>
      <c r="P243" s="130">
        <v>3.3949704866608226</v>
      </c>
      <c r="Q243" s="121"/>
    </row>
    <row r="244" spans="1:17" x14ac:dyDescent="0.35">
      <c r="A244" s="125">
        <v>243</v>
      </c>
      <c r="B244" s="149" t="s">
        <v>1174</v>
      </c>
      <c r="C244" s="135">
        <v>1.4587997421085159</v>
      </c>
      <c r="D244" s="135">
        <v>0.47943371286090031</v>
      </c>
      <c r="E244" s="135">
        <v>6.5151129601233412E-2</v>
      </c>
      <c r="F244" s="135">
        <v>0.85259650207341919</v>
      </c>
      <c r="G244" s="135">
        <v>1.2859231079834732</v>
      </c>
      <c r="H244" s="135">
        <v>2.5566777485557672</v>
      </c>
      <c r="I244" s="135">
        <v>1.6609249104628081</v>
      </c>
      <c r="J244" s="135">
        <v>1.024562087434306</v>
      </c>
      <c r="K244" s="135">
        <v>4.0229065566219511</v>
      </c>
      <c r="L244" s="135">
        <v>0.18453753872181225</v>
      </c>
      <c r="M244" s="135">
        <v>1.7888895989424491</v>
      </c>
      <c r="N244" s="135">
        <v>0.9486201038922617</v>
      </c>
      <c r="O244" s="135">
        <v>0.52209696487285218</v>
      </c>
      <c r="P244" s="130">
        <v>1.4524445714142082</v>
      </c>
      <c r="Q244" s="121"/>
    </row>
    <row r="245" spans="1:17" customFormat="1" x14ac:dyDescent="0.35">
      <c r="A245" s="125">
        <v>244</v>
      </c>
      <c r="B245" s="83" t="s">
        <v>741</v>
      </c>
      <c r="C245" s="69">
        <v>3.1</v>
      </c>
      <c r="D245" s="69">
        <v>1.8</v>
      </c>
      <c r="E245" s="69">
        <v>1.7</v>
      </c>
      <c r="F245" s="69">
        <v>2.2000000000000002</v>
      </c>
      <c r="G245" s="69">
        <v>2.4</v>
      </c>
      <c r="H245" s="69">
        <v>6.2</v>
      </c>
      <c r="I245" s="69">
        <v>7.1</v>
      </c>
      <c r="J245" s="69">
        <v>5.9</v>
      </c>
      <c r="K245" s="69">
        <v>7.7</v>
      </c>
      <c r="L245" s="69">
        <v>5</v>
      </c>
      <c r="M245" s="69">
        <v>3.4</v>
      </c>
      <c r="N245" s="69">
        <v>5.3</v>
      </c>
      <c r="O245" s="69">
        <v>0.9</v>
      </c>
      <c r="P245" s="130">
        <v>3.5</v>
      </c>
    </row>
    <row r="246" spans="1:17" customFormat="1" x14ac:dyDescent="0.35">
      <c r="A246" s="125">
        <v>245</v>
      </c>
      <c r="B246" s="156" t="s">
        <v>744</v>
      </c>
      <c r="C246" s="86">
        <v>4.0999999999999996</v>
      </c>
      <c r="D246" s="86">
        <v>2.2999999999999998</v>
      </c>
      <c r="E246" s="86">
        <v>1.4</v>
      </c>
      <c r="F246" s="86">
        <v>3.3</v>
      </c>
      <c r="G246" s="86">
        <v>2.5</v>
      </c>
      <c r="H246" s="86">
        <v>3.5</v>
      </c>
      <c r="I246" s="86">
        <v>1.1000000000000001</v>
      </c>
      <c r="J246" s="86">
        <v>2.1</v>
      </c>
      <c r="K246" s="86">
        <v>1.8</v>
      </c>
      <c r="L246" s="86">
        <v>2.2999999999999998</v>
      </c>
      <c r="M246" s="86">
        <v>3.5</v>
      </c>
      <c r="N246" s="86">
        <v>0.8</v>
      </c>
      <c r="O246" s="86">
        <v>0.5</v>
      </c>
      <c r="P246" s="130">
        <v>2.9</v>
      </c>
    </row>
    <row r="247" spans="1:17" customFormat="1" x14ac:dyDescent="0.35">
      <c r="A247" s="125">
        <v>246</v>
      </c>
      <c r="B247" s="83" t="s">
        <v>747</v>
      </c>
      <c r="C247" s="69">
        <v>2</v>
      </c>
      <c r="D247" s="69">
        <v>2.2999999999999998</v>
      </c>
      <c r="E247" s="69">
        <v>0.5</v>
      </c>
      <c r="F247" s="69">
        <v>0.8</v>
      </c>
      <c r="G247" s="69">
        <v>2.8</v>
      </c>
      <c r="H247" s="69">
        <v>1.4</v>
      </c>
      <c r="I247" s="69">
        <v>6.2</v>
      </c>
      <c r="J247" s="69">
        <v>8.9</v>
      </c>
      <c r="K247" s="69">
        <v>9.9</v>
      </c>
      <c r="L247" s="69">
        <v>3.2</v>
      </c>
      <c r="M247" s="69">
        <v>0.5</v>
      </c>
      <c r="N247" s="69">
        <v>3</v>
      </c>
      <c r="O247" s="69">
        <v>2.2000000000000002</v>
      </c>
      <c r="P247" s="130">
        <v>2.4</v>
      </c>
    </row>
    <row r="248" spans="1:17" x14ac:dyDescent="0.35">
      <c r="A248" s="125">
        <v>247</v>
      </c>
      <c r="B248" s="282" t="s">
        <v>749</v>
      </c>
      <c r="C248" s="282"/>
      <c r="D248" s="282"/>
      <c r="E248" s="282"/>
      <c r="F248" s="282"/>
      <c r="G248" s="282"/>
      <c r="H248" s="282"/>
      <c r="I248" s="282"/>
      <c r="J248" s="282"/>
      <c r="K248" s="282"/>
      <c r="L248" s="282"/>
      <c r="M248" s="282"/>
      <c r="N248" s="282"/>
      <c r="O248" s="282"/>
      <c r="P248" s="282"/>
      <c r="Q248" s="121"/>
    </row>
    <row r="249" spans="1:17" x14ac:dyDescent="0.35">
      <c r="A249" s="125">
        <v>248</v>
      </c>
      <c r="B249" s="134" t="s">
        <v>752</v>
      </c>
      <c r="C249" s="129">
        <v>88.617514684849127</v>
      </c>
      <c r="D249" s="129">
        <v>86.488183158976412</v>
      </c>
      <c r="E249" s="129">
        <v>87.1897919333082</v>
      </c>
      <c r="F249" s="129">
        <v>86.526763907020538</v>
      </c>
      <c r="G249" s="129">
        <v>88.469620507334298</v>
      </c>
      <c r="H249" s="129">
        <v>88.523127887135175</v>
      </c>
      <c r="I249" s="129">
        <v>84.923944995631047</v>
      </c>
      <c r="J249" s="129">
        <v>89.000256892784606</v>
      </c>
      <c r="K249" s="129">
        <v>84.484539859445192</v>
      </c>
      <c r="L249" s="129">
        <v>88.489377090696536</v>
      </c>
      <c r="M249" s="129">
        <v>88.595326423094306</v>
      </c>
      <c r="N249" s="129">
        <v>88.34506614018855</v>
      </c>
      <c r="O249" s="129">
        <v>91.769816528559929</v>
      </c>
      <c r="P249" s="130">
        <v>88.091442505349377</v>
      </c>
      <c r="Q249" s="121"/>
    </row>
    <row r="250" spans="1:17" x14ac:dyDescent="0.35">
      <c r="A250" s="125">
        <v>249</v>
      </c>
      <c r="B250" s="132" t="s">
        <v>1175</v>
      </c>
      <c r="C250" s="114">
        <v>25.825480764489221</v>
      </c>
      <c r="D250" s="114">
        <v>25.598421517817609</v>
      </c>
      <c r="E250" s="114">
        <v>22.944431978437148</v>
      </c>
      <c r="F250" s="114">
        <v>24.279769864712144</v>
      </c>
      <c r="G250" s="114">
        <v>23.588357620301331</v>
      </c>
      <c r="H250" s="114">
        <v>32.177615001797285</v>
      </c>
      <c r="I250" s="114">
        <v>25.169092910854324</v>
      </c>
      <c r="J250" s="114">
        <v>25.627673957974096</v>
      </c>
      <c r="K250" s="114">
        <v>22.179630389173244</v>
      </c>
      <c r="L250" s="114">
        <v>26.423036412155295</v>
      </c>
      <c r="M250" s="114">
        <v>26.97104294571507</v>
      </c>
      <c r="N250" s="114">
        <v>37.471650015952527</v>
      </c>
      <c r="O250" s="114">
        <v>37.809619415087681</v>
      </c>
      <c r="P250" s="130">
        <v>26.279667612265413</v>
      </c>
      <c r="Q250" s="121"/>
    </row>
    <row r="251" spans="1:17" x14ac:dyDescent="0.35">
      <c r="A251" s="125">
        <v>250</v>
      </c>
      <c r="B251" s="282" t="s">
        <v>1176</v>
      </c>
      <c r="C251" s="282"/>
      <c r="D251" s="282"/>
      <c r="E251" s="282"/>
      <c r="F251" s="282"/>
      <c r="G251" s="282"/>
      <c r="H251" s="282"/>
      <c r="I251" s="282"/>
      <c r="J251" s="282"/>
      <c r="K251" s="282"/>
      <c r="L251" s="282"/>
      <c r="M251" s="282"/>
      <c r="N251" s="282"/>
      <c r="O251" s="282"/>
      <c r="P251" s="282"/>
      <c r="Q251" s="121"/>
    </row>
    <row r="252" spans="1:17" x14ac:dyDescent="0.35">
      <c r="A252" s="125">
        <v>251</v>
      </c>
      <c r="B252" s="126" t="s">
        <v>1177</v>
      </c>
      <c r="C252" s="114">
        <v>58.209323962588201</v>
      </c>
      <c r="D252" s="114">
        <v>60.240495459544363</v>
      </c>
      <c r="E252" s="114">
        <v>59.626405616167574</v>
      </c>
      <c r="F252" s="114">
        <v>54.152467995240414</v>
      </c>
      <c r="G252" s="114">
        <v>57.551664793159986</v>
      </c>
      <c r="H252" s="114">
        <v>52.540838230815702</v>
      </c>
      <c r="I252" s="114">
        <v>57.652731898654217</v>
      </c>
      <c r="J252" s="114">
        <v>55.907771628965484</v>
      </c>
      <c r="K252" s="114">
        <v>69.028079576581902</v>
      </c>
      <c r="L252" s="114">
        <v>63.218200237562947</v>
      </c>
      <c r="M252" s="114">
        <v>55.511136383592039</v>
      </c>
      <c r="N252" s="114">
        <v>48.255794845019871</v>
      </c>
      <c r="O252" s="114">
        <v>51.229329945928889</v>
      </c>
      <c r="P252" s="130">
        <v>56.798434276811982</v>
      </c>
      <c r="Q252" s="121"/>
    </row>
    <row r="253" spans="1:17" ht="21" x14ac:dyDescent="0.35">
      <c r="A253" s="125">
        <v>252</v>
      </c>
      <c r="B253" s="137" t="s">
        <v>762</v>
      </c>
      <c r="C253" s="147">
        <v>42.455704355599977</v>
      </c>
      <c r="D253" s="147">
        <v>45.425256179221329</v>
      </c>
      <c r="E253" s="147">
        <v>48.622000020058444</v>
      </c>
      <c r="F253" s="147">
        <v>41.192690663829879</v>
      </c>
      <c r="G253" s="147">
        <v>46.194219219410407</v>
      </c>
      <c r="H253" s="147">
        <v>48.936911074184664</v>
      </c>
      <c r="I253" s="147">
        <v>45.860852239080174</v>
      </c>
      <c r="J253" s="147">
        <v>37.336034787250355</v>
      </c>
      <c r="K253" s="147">
        <v>42.212554445003221</v>
      </c>
      <c r="L253" s="147">
        <v>56.52767491398005</v>
      </c>
      <c r="M253" s="147">
        <v>39.489137263194671</v>
      </c>
      <c r="N253" s="147">
        <v>39.775743406496744</v>
      </c>
      <c r="O253" s="147">
        <v>34.347303947227751</v>
      </c>
      <c r="P253" s="130">
        <v>45.989120407024032</v>
      </c>
      <c r="Q253" s="121"/>
    </row>
    <row r="254" spans="1:17" x14ac:dyDescent="0.35">
      <c r="A254" s="125">
        <v>253</v>
      </c>
      <c r="B254" s="126" t="s">
        <v>1178</v>
      </c>
      <c r="C254" s="114">
        <v>3.8212678144302044</v>
      </c>
      <c r="D254" s="114">
        <v>3.0910982939515925</v>
      </c>
      <c r="E254" s="114">
        <v>4.4192049074541</v>
      </c>
      <c r="F254" s="114">
        <v>5.4710318174944863</v>
      </c>
      <c r="G254" s="114">
        <v>4.4246798880488898</v>
      </c>
      <c r="H254" s="114">
        <v>4.8243627252535912</v>
      </c>
      <c r="I254" s="114">
        <v>4.9363772562650983</v>
      </c>
      <c r="J254" s="114">
        <v>7.1062137526500244</v>
      </c>
      <c r="K254" s="114">
        <v>2.7595248955865479</v>
      </c>
      <c r="L254" s="114">
        <v>5.9020052492951898</v>
      </c>
      <c r="M254" s="114">
        <v>4.3627658988053657</v>
      </c>
      <c r="N254" s="114">
        <v>10.093912443475727</v>
      </c>
      <c r="O254" s="114">
        <v>4.4060989135744153</v>
      </c>
      <c r="P254" s="130">
        <v>4.4246258862296761</v>
      </c>
      <c r="Q254" s="121"/>
    </row>
    <row r="255" spans="1:17" x14ac:dyDescent="0.35">
      <c r="A255" s="125">
        <v>254</v>
      </c>
      <c r="B255" s="134" t="s">
        <v>768</v>
      </c>
      <c r="C255" s="129">
        <v>66.284113844757954</v>
      </c>
      <c r="D255" s="129">
        <v>65.505843636304434</v>
      </c>
      <c r="E255" s="129">
        <v>64.134441486901963</v>
      </c>
      <c r="F255" s="129">
        <v>60.551846712252022</v>
      </c>
      <c r="G255" s="129">
        <v>66.054513185143605</v>
      </c>
      <c r="H255" s="129">
        <v>71.591730354752315</v>
      </c>
      <c r="I255" s="129">
        <v>64.407582275695802</v>
      </c>
      <c r="J255" s="129">
        <v>63.504806364869694</v>
      </c>
      <c r="K255" s="129">
        <v>63.109803250862562</v>
      </c>
      <c r="L255" s="129">
        <v>68.369275975662475</v>
      </c>
      <c r="M255" s="129">
        <v>72.510494275737329</v>
      </c>
      <c r="N255" s="129">
        <v>65.879821815569372</v>
      </c>
      <c r="O255" s="129">
        <v>67.349715432714049</v>
      </c>
      <c r="P255" s="130">
        <v>66.978427913746728</v>
      </c>
      <c r="Q255" s="121"/>
    </row>
    <row r="256" spans="1:17" customFormat="1" x14ac:dyDescent="0.35">
      <c r="A256" s="125">
        <v>255</v>
      </c>
      <c r="B256" s="73" t="s">
        <v>771</v>
      </c>
      <c r="C256" s="69">
        <v>78.099999999999994</v>
      </c>
      <c r="D256" s="69">
        <v>73.5</v>
      </c>
      <c r="E256" s="69">
        <v>71.8</v>
      </c>
      <c r="F256" s="69">
        <v>77.3</v>
      </c>
      <c r="G256" s="69">
        <v>72</v>
      </c>
      <c r="H256" s="69">
        <v>76.8</v>
      </c>
      <c r="I256" s="69">
        <v>77</v>
      </c>
      <c r="J256" s="69">
        <v>77.2</v>
      </c>
      <c r="K256" s="69">
        <v>74.5</v>
      </c>
      <c r="L256" s="69">
        <v>81</v>
      </c>
      <c r="M256" s="69">
        <v>71.5</v>
      </c>
      <c r="N256" s="69">
        <v>69.8</v>
      </c>
      <c r="O256" s="69">
        <v>65.7</v>
      </c>
      <c r="P256" s="130">
        <v>74.7</v>
      </c>
    </row>
    <row r="257" spans="1:17" customFormat="1" x14ac:dyDescent="0.35">
      <c r="A257" s="125">
        <v>256</v>
      </c>
      <c r="B257" s="72" t="s">
        <v>774</v>
      </c>
      <c r="C257" s="86">
        <v>3.1</v>
      </c>
      <c r="D257" s="86">
        <v>4.5999999999999996</v>
      </c>
      <c r="E257" s="86">
        <v>3.6</v>
      </c>
      <c r="F257" s="86">
        <v>2.7</v>
      </c>
      <c r="G257" s="86">
        <v>2.6</v>
      </c>
      <c r="H257" s="86">
        <v>1.4</v>
      </c>
      <c r="I257" s="86">
        <v>1.3</v>
      </c>
      <c r="J257" s="86">
        <v>0.8</v>
      </c>
      <c r="K257" s="86">
        <v>1.4</v>
      </c>
      <c r="L257" s="86">
        <v>4.7</v>
      </c>
      <c r="M257" s="86">
        <v>6.7</v>
      </c>
      <c r="N257" s="86">
        <v>3.2</v>
      </c>
      <c r="O257" s="86">
        <v>13.3</v>
      </c>
      <c r="P257" s="130">
        <v>2.6</v>
      </c>
    </row>
    <row r="258" spans="1:17" customFormat="1" x14ac:dyDescent="0.35">
      <c r="A258" s="125">
        <v>257</v>
      </c>
      <c r="B258" s="73" t="s">
        <v>777</v>
      </c>
      <c r="C258" s="69">
        <v>21.7</v>
      </c>
      <c r="D258" s="69">
        <v>15.9</v>
      </c>
      <c r="E258" s="69">
        <v>13.3</v>
      </c>
      <c r="F258" s="69">
        <v>17.8</v>
      </c>
      <c r="G258" s="69">
        <v>13.1</v>
      </c>
      <c r="H258" s="69">
        <v>14.4</v>
      </c>
      <c r="I258" s="69">
        <v>11.9</v>
      </c>
      <c r="J258" s="69">
        <v>12.7</v>
      </c>
      <c r="K258" s="69">
        <v>10.4</v>
      </c>
      <c r="L258" s="69">
        <v>17.600000000000001</v>
      </c>
      <c r="M258" s="69">
        <v>23.7</v>
      </c>
      <c r="N258" s="69">
        <v>11.4</v>
      </c>
      <c r="O258" s="69">
        <v>20.399999999999999</v>
      </c>
      <c r="P258" s="130">
        <v>15</v>
      </c>
    </row>
    <row r="259" spans="1:17" customFormat="1" x14ac:dyDescent="0.35">
      <c r="A259" s="125">
        <v>258</v>
      </c>
      <c r="B259" s="72" t="s">
        <v>780</v>
      </c>
      <c r="C259" s="86">
        <v>31.1</v>
      </c>
      <c r="D259" s="86">
        <v>29.9</v>
      </c>
      <c r="E259" s="86">
        <v>30.3</v>
      </c>
      <c r="F259" s="86">
        <v>34.5</v>
      </c>
      <c r="G259" s="86">
        <v>21.8</v>
      </c>
      <c r="H259" s="86">
        <v>15.9</v>
      </c>
      <c r="I259" s="86">
        <v>20.100000000000001</v>
      </c>
      <c r="J259" s="86">
        <v>27.5</v>
      </c>
      <c r="K259" s="86">
        <v>21.4</v>
      </c>
      <c r="L259" s="86">
        <v>24.8</v>
      </c>
      <c r="M259" s="86">
        <v>40.299999999999997</v>
      </c>
      <c r="N259" s="86">
        <v>21.6</v>
      </c>
      <c r="O259" s="86">
        <v>13.8</v>
      </c>
      <c r="P259" s="130">
        <v>23.4</v>
      </c>
    </row>
    <row r="260" spans="1:17" x14ac:dyDescent="0.35">
      <c r="A260" s="125">
        <v>259</v>
      </c>
      <c r="B260" s="282" t="s">
        <v>782</v>
      </c>
      <c r="C260" s="282"/>
      <c r="D260" s="282"/>
      <c r="E260" s="282"/>
      <c r="F260" s="282"/>
      <c r="G260" s="282"/>
      <c r="H260" s="282"/>
      <c r="I260" s="282"/>
      <c r="J260" s="282"/>
      <c r="K260" s="282"/>
      <c r="L260" s="282"/>
      <c r="M260" s="282"/>
      <c r="N260" s="282"/>
      <c r="O260" s="282"/>
      <c r="P260" s="282"/>
      <c r="Q260" s="121"/>
    </row>
    <row r="261" spans="1:17" x14ac:dyDescent="0.35">
      <c r="A261" s="125">
        <v>260</v>
      </c>
      <c r="B261" s="131" t="s">
        <v>785</v>
      </c>
      <c r="C261" s="114">
        <v>88.890211548259757</v>
      </c>
      <c r="D261" s="114">
        <v>89.604180679978498</v>
      </c>
      <c r="E261" s="114">
        <v>89.671039432889117</v>
      </c>
      <c r="F261" s="114">
        <v>88.523587348516187</v>
      </c>
      <c r="G261" s="114">
        <v>88.355992186111678</v>
      </c>
      <c r="H261" s="114">
        <v>92.514289091970298</v>
      </c>
      <c r="I261" s="114">
        <v>92.415442496837187</v>
      </c>
      <c r="J261" s="114">
        <v>88.376212124892291</v>
      </c>
      <c r="K261" s="114">
        <v>89.50371927458383</v>
      </c>
      <c r="L261" s="114">
        <v>91.48043369317233</v>
      </c>
      <c r="M261" s="114">
        <v>91.530167938126553</v>
      </c>
      <c r="N261" s="114">
        <v>92.612217422680516</v>
      </c>
      <c r="O261" s="114">
        <v>88.999055341358627</v>
      </c>
      <c r="P261" s="130">
        <v>89.728484432411221</v>
      </c>
      <c r="Q261" s="121"/>
    </row>
    <row r="262" spans="1:17" x14ac:dyDescent="0.35">
      <c r="A262" s="125">
        <v>261</v>
      </c>
      <c r="B262" s="136" t="s">
        <v>787</v>
      </c>
      <c r="C262" s="129">
        <v>15.350431051377816</v>
      </c>
      <c r="D262" s="129">
        <v>15.198624653266309</v>
      </c>
      <c r="E262" s="129">
        <v>10.131860758780688</v>
      </c>
      <c r="F262" s="129">
        <v>10.571585218198358</v>
      </c>
      <c r="G262" s="129">
        <v>13.597092645506734</v>
      </c>
      <c r="H262" s="129">
        <v>14.963292613336018</v>
      </c>
      <c r="I262" s="129">
        <v>9.6940271932453665</v>
      </c>
      <c r="J262" s="129">
        <v>6.6739231253383808</v>
      </c>
      <c r="K262" s="129">
        <v>4.2815513016884132</v>
      </c>
      <c r="L262" s="129">
        <v>8.2524198978106735</v>
      </c>
      <c r="M262" s="129">
        <v>17.840134678421286</v>
      </c>
      <c r="N262" s="129">
        <v>9.8648614036697335</v>
      </c>
      <c r="O262" s="129">
        <v>2.8467153878032674</v>
      </c>
      <c r="P262" s="130">
        <v>13.736881619281554</v>
      </c>
      <c r="Q262" s="121"/>
    </row>
    <row r="263" spans="1:17" x14ac:dyDescent="0.35">
      <c r="A263" s="125">
        <v>262</v>
      </c>
      <c r="B263" s="132" t="s">
        <v>789</v>
      </c>
      <c r="C263" s="114">
        <v>33.246743705336264</v>
      </c>
      <c r="D263" s="114">
        <v>24.525552903720953</v>
      </c>
      <c r="E263" s="114">
        <v>28.210338838542231</v>
      </c>
      <c r="F263" s="114">
        <v>31.355065462034855</v>
      </c>
      <c r="G263" s="114">
        <v>32.070099977853388</v>
      </c>
      <c r="H263" s="114">
        <v>29.892136871897112</v>
      </c>
      <c r="I263" s="114">
        <v>21.735462739881132</v>
      </c>
      <c r="J263" s="114">
        <v>23.000004137550452</v>
      </c>
      <c r="K263" s="114">
        <v>17.338382712385684</v>
      </c>
      <c r="L263" s="114">
        <v>20.795020452048838</v>
      </c>
      <c r="M263" s="114">
        <v>35.163448157030793</v>
      </c>
      <c r="N263" s="114">
        <v>37.085477123050175</v>
      </c>
      <c r="O263" s="114">
        <v>21.504272596176421</v>
      </c>
      <c r="P263" s="130">
        <v>30.037830716403914</v>
      </c>
      <c r="Q263" s="121"/>
    </row>
    <row r="264" spans="1:17" ht="21" x14ac:dyDescent="0.35">
      <c r="A264" s="125">
        <v>263</v>
      </c>
      <c r="B264" s="136" t="s">
        <v>1179</v>
      </c>
      <c r="C264" s="129">
        <v>23.265002537029865</v>
      </c>
      <c r="D264" s="129">
        <v>17.028896565560974</v>
      </c>
      <c r="E264" s="129">
        <v>13.149672305354285</v>
      </c>
      <c r="F264" s="129">
        <v>14.200998750153671</v>
      </c>
      <c r="G264" s="129">
        <v>22.51107540182409</v>
      </c>
      <c r="H264" s="129">
        <v>35.838729677687603</v>
      </c>
      <c r="I264" s="129">
        <v>16.421981476999321</v>
      </c>
      <c r="J264" s="129">
        <v>11.911136052154742</v>
      </c>
      <c r="K264" s="129">
        <v>16.387768236045254</v>
      </c>
      <c r="L264" s="129">
        <v>15.135637350789692</v>
      </c>
      <c r="M264" s="129">
        <v>23.992892105900918</v>
      </c>
      <c r="N264" s="129">
        <v>19.065080895268522</v>
      </c>
      <c r="O264" s="129">
        <v>14.704167381177594</v>
      </c>
      <c r="P264" s="130">
        <v>24.07394763890305</v>
      </c>
      <c r="Q264" s="121"/>
    </row>
    <row r="265" spans="1:17" x14ac:dyDescent="0.35">
      <c r="A265" s="125">
        <v>264</v>
      </c>
      <c r="B265" s="132" t="s">
        <v>1180</v>
      </c>
      <c r="C265" s="114">
        <v>12.32102379154203</v>
      </c>
      <c r="D265" s="114">
        <v>8.3590773752995506</v>
      </c>
      <c r="E265" s="114">
        <v>7.0447664246022432</v>
      </c>
      <c r="F265" s="114">
        <v>7.6947208372144402</v>
      </c>
      <c r="G265" s="114">
        <v>14.014460461313194</v>
      </c>
      <c r="H265" s="114">
        <v>12.965966588754968</v>
      </c>
      <c r="I265" s="114">
        <v>6.6093925118856687</v>
      </c>
      <c r="J265" s="114">
        <v>8.3698368099172544</v>
      </c>
      <c r="K265" s="114">
        <v>5.4023691963200653</v>
      </c>
      <c r="L265" s="114">
        <v>10.727072146027723</v>
      </c>
      <c r="M265" s="114">
        <v>20.246764222832191</v>
      </c>
      <c r="N265" s="114">
        <v>13.219503246084152</v>
      </c>
      <c r="O265" s="114">
        <v>12.173586180585641</v>
      </c>
      <c r="P265" s="130">
        <v>12.085634068761088</v>
      </c>
      <c r="Q265" s="121"/>
    </row>
    <row r="266" spans="1:17" x14ac:dyDescent="0.35">
      <c r="A266" s="125">
        <v>265</v>
      </c>
      <c r="B266" s="136" t="s">
        <v>1181</v>
      </c>
      <c r="C266" s="129">
        <v>4.7722831008577593</v>
      </c>
      <c r="D266" s="129">
        <v>5.8076074985762487</v>
      </c>
      <c r="E266" s="129">
        <v>4.5204011638768726</v>
      </c>
      <c r="F266" s="129">
        <v>5.2983049127738058</v>
      </c>
      <c r="G266" s="129">
        <v>4.6704086801378626</v>
      </c>
      <c r="H266" s="129">
        <v>7.2142891561106897</v>
      </c>
      <c r="I266" s="129">
        <v>3.1457591607401469</v>
      </c>
      <c r="J266" s="129">
        <v>4.2997713776911484</v>
      </c>
      <c r="K266" s="129">
        <v>1.7659628488973869</v>
      </c>
      <c r="L266" s="129">
        <v>6.598053100752681</v>
      </c>
      <c r="M266" s="129">
        <v>7.3964503944029856</v>
      </c>
      <c r="N266" s="129">
        <v>12.196957830573044</v>
      </c>
      <c r="O266" s="129">
        <v>0.47662056344249987</v>
      </c>
      <c r="P266" s="130">
        <v>5.4178430522989398</v>
      </c>
      <c r="Q266" s="121"/>
    </row>
    <row r="267" spans="1:17" customFormat="1" x14ac:dyDescent="0.35">
      <c r="A267" s="125">
        <v>266</v>
      </c>
      <c r="B267" s="68" t="s">
        <v>800</v>
      </c>
      <c r="C267" s="69">
        <v>75.5</v>
      </c>
      <c r="D267" s="69">
        <v>76.8</v>
      </c>
      <c r="E267" s="69">
        <v>72.3</v>
      </c>
      <c r="F267" s="69">
        <v>75.900000000000006</v>
      </c>
      <c r="G267" s="69">
        <v>69.099999999999994</v>
      </c>
      <c r="H267" s="69">
        <v>74</v>
      </c>
      <c r="I267" s="69">
        <v>68.599999999999994</v>
      </c>
      <c r="J267" s="69">
        <v>76.3</v>
      </c>
      <c r="K267" s="69">
        <v>78.3</v>
      </c>
      <c r="L267" s="69">
        <v>73.3</v>
      </c>
      <c r="M267" s="69">
        <v>83</v>
      </c>
      <c r="N267" s="69">
        <v>67.2</v>
      </c>
      <c r="O267" s="69">
        <v>58.2</v>
      </c>
      <c r="P267" s="130">
        <v>72.599999999999994</v>
      </c>
    </row>
    <row r="268" spans="1:17" customFormat="1" x14ac:dyDescent="0.35">
      <c r="A268" s="125">
        <v>267</v>
      </c>
      <c r="B268" s="66" t="s">
        <v>802</v>
      </c>
      <c r="C268" s="86">
        <v>43.4</v>
      </c>
      <c r="D268" s="86">
        <v>45</v>
      </c>
      <c r="E268" s="86">
        <v>43.8</v>
      </c>
      <c r="F268" s="86">
        <v>52.2</v>
      </c>
      <c r="G268" s="86">
        <v>45.1</v>
      </c>
      <c r="H268" s="86">
        <v>54</v>
      </c>
      <c r="I268" s="86">
        <v>48.6</v>
      </c>
      <c r="J268" s="86">
        <v>56</v>
      </c>
      <c r="K268" s="86">
        <v>48.9</v>
      </c>
      <c r="L268" s="86">
        <v>51.9</v>
      </c>
      <c r="M268" s="86">
        <v>47.1</v>
      </c>
      <c r="N268" s="86">
        <v>44.5</v>
      </c>
      <c r="O268" s="86">
        <v>45.5</v>
      </c>
      <c r="P268" s="130">
        <v>47.6</v>
      </c>
    </row>
    <row r="269" spans="1:17" customFormat="1" x14ac:dyDescent="0.35">
      <c r="A269" s="125">
        <v>268</v>
      </c>
      <c r="B269" s="68" t="s">
        <v>804</v>
      </c>
      <c r="C269" s="69">
        <v>47</v>
      </c>
      <c r="D269" s="69">
        <v>40</v>
      </c>
      <c r="E269" s="69">
        <v>33.799999999999997</v>
      </c>
      <c r="F269" s="69">
        <v>42</v>
      </c>
      <c r="G269" s="69">
        <v>41.9</v>
      </c>
      <c r="H269" s="69">
        <v>35</v>
      </c>
      <c r="I269" s="69">
        <v>37.299999999999997</v>
      </c>
      <c r="J269" s="69">
        <v>39.700000000000003</v>
      </c>
      <c r="K269" s="69">
        <v>38.700000000000003</v>
      </c>
      <c r="L269" s="69">
        <v>32.200000000000003</v>
      </c>
      <c r="M269" s="69">
        <v>39.799999999999997</v>
      </c>
      <c r="N269" s="69">
        <v>39.299999999999997</v>
      </c>
      <c r="O269" s="69">
        <v>34.299999999999997</v>
      </c>
      <c r="P269" s="130">
        <v>40.1</v>
      </c>
    </row>
    <row r="270" spans="1:17" customFormat="1" ht="21" x14ac:dyDescent="0.35">
      <c r="A270" s="125">
        <v>269</v>
      </c>
      <c r="B270" s="66" t="s">
        <v>807</v>
      </c>
      <c r="C270" s="86">
        <v>28.9</v>
      </c>
      <c r="D270" s="86">
        <v>24</v>
      </c>
      <c r="E270" s="86">
        <v>20.8</v>
      </c>
      <c r="F270" s="86">
        <v>20.9</v>
      </c>
      <c r="G270" s="86">
        <v>22.8</v>
      </c>
      <c r="H270" s="86">
        <v>32.6</v>
      </c>
      <c r="I270" s="86">
        <v>21.4</v>
      </c>
      <c r="J270" s="86">
        <v>13.1</v>
      </c>
      <c r="K270" s="86">
        <v>21</v>
      </c>
      <c r="L270" s="86">
        <v>17.8</v>
      </c>
      <c r="M270" s="86">
        <v>23.8</v>
      </c>
      <c r="N270" s="86">
        <v>18.100000000000001</v>
      </c>
      <c r="O270" s="86">
        <v>13.7</v>
      </c>
      <c r="P270" s="130">
        <v>25.5</v>
      </c>
    </row>
    <row r="271" spans="1:17" customFormat="1" x14ac:dyDescent="0.35">
      <c r="A271" s="125">
        <v>270</v>
      </c>
      <c r="B271" s="68" t="s">
        <v>810</v>
      </c>
      <c r="C271" s="69">
        <v>27.4</v>
      </c>
      <c r="D271" s="69">
        <v>34.1</v>
      </c>
      <c r="E271" s="69">
        <v>44.4</v>
      </c>
      <c r="F271" s="69">
        <v>41.7</v>
      </c>
      <c r="G271" s="69">
        <v>33.6</v>
      </c>
      <c r="H271" s="69">
        <v>42.5</v>
      </c>
      <c r="I271" s="69">
        <v>46.8</v>
      </c>
      <c r="J271" s="69">
        <v>39.6</v>
      </c>
      <c r="K271" s="69">
        <v>30.2</v>
      </c>
      <c r="L271" s="69">
        <v>44.6</v>
      </c>
      <c r="M271" s="69">
        <v>18.7</v>
      </c>
      <c r="N271" s="69">
        <v>29.9</v>
      </c>
      <c r="O271" s="69">
        <v>38.1</v>
      </c>
      <c r="P271" s="130">
        <v>36.1</v>
      </c>
    </row>
    <row r="272" spans="1:17" customFormat="1" x14ac:dyDescent="0.35">
      <c r="A272" s="125">
        <v>271</v>
      </c>
      <c r="B272" s="66" t="s">
        <v>813</v>
      </c>
      <c r="C272" s="86">
        <v>8.6</v>
      </c>
      <c r="D272" s="86">
        <v>3.6</v>
      </c>
      <c r="E272" s="86">
        <v>2.5</v>
      </c>
      <c r="F272" s="86">
        <v>2.5</v>
      </c>
      <c r="G272" s="86">
        <v>5.6</v>
      </c>
      <c r="H272" s="86">
        <v>6.1</v>
      </c>
      <c r="I272" s="86">
        <v>2.5</v>
      </c>
      <c r="J272" s="86">
        <v>7.2</v>
      </c>
      <c r="K272" s="86">
        <v>0.7</v>
      </c>
      <c r="L272" s="86">
        <v>2.2999999999999998</v>
      </c>
      <c r="M272" s="86">
        <v>4.4000000000000004</v>
      </c>
      <c r="N272" s="86">
        <v>4.2</v>
      </c>
      <c r="O272" s="86">
        <v>2.1</v>
      </c>
      <c r="P272" s="130">
        <v>5.6</v>
      </c>
    </row>
    <row r="273" spans="1:17" customFormat="1" x14ac:dyDescent="0.35">
      <c r="A273" s="125">
        <v>272</v>
      </c>
      <c r="B273" s="68" t="s">
        <v>816</v>
      </c>
      <c r="C273" s="69">
        <v>12.4</v>
      </c>
      <c r="D273" s="69">
        <v>13.8</v>
      </c>
      <c r="E273" s="69">
        <v>18.100000000000001</v>
      </c>
      <c r="F273" s="69">
        <v>14.6</v>
      </c>
      <c r="G273" s="69">
        <v>13.7</v>
      </c>
      <c r="H273" s="69">
        <v>13.4</v>
      </c>
      <c r="I273" s="69">
        <v>6.4</v>
      </c>
      <c r="J273" s="69">
        <v>6.8</v>
      </c>
      <c r="K273" s="69">
        <v>5.3</v>
      </c>
      <c r="L273" s="69">
        <v>4.9000000000000004</v>
      </c>
      <c r="M273" s="69">
        <v>14.6</v>
      </c>
      <c r="N273" s="69">
        <v>7.9</v>
      </c>
      <c r="O273" s="69">
        <v>7</v>
      </c>
      <c r="P273" s="130">
        <v>13.1</v>
      </c>
    </row>
    <row r="274" spans="1:17" customFormat="1" x14ac:dyDescent="0.35">
      <c r="A274" s="125">
        <v>273</v>
      </c>
      <c r="B274" s="66" t="s">
        <v>819</v>
      </c>
      <c r="C274" s="86">
        <v>6</v>
      </c>
      <c r="D274" s="86">
        <v>5.6</v>
      </c>
      <c r="E274" s="86">
        <v>4</v>
      </c>
      <c r="F274" s="86">
        <v>3.1</v>
      </c>
      <c r="G274" s="86">
        <v>11.4</v>
      </c>
      <c r="H274" s="86">
        <v>9.4</v>
      </c>
      <c r="I274" s="86">
        <v>5.8</v>
      </c>
      <c r="J274" s="86">
        <v>5.5</v>
      </c>
      <c r="K274" s="86">
        <v>5.0999999999999996</v>
      </c>
      <c r="L274" s="86">
        <v>2.5</v>
      </c>
      <c r="M274" s="86">
        <v>11.3</v>
      </c>
      <c r="N274" s="86">
        <v>6.7</v>
      </c>
      <c r="O274" s="86">
        <v>6.5</v>
      </c>
      <c r="P274" s="130">
        <v>8.6</v>
      </c>
    </row>
    <row r="275" spans="1:17" x14ac:dyDescent="0.35">
      <c r="A275" s="125">
        <v>274</v>
      </c>
      <c r="B275" s="282" t="s">
        <v>1182</v>
      </c>
      <c r="C275" s="282"/>
      <c r="D275" s="282"/>
      <c r="E275" s="282"/>
      <c r="F275" s="282"/>
      <c r="G275" s="282"/>
      <c r="H275" s="282"/>
      <c r="I275" s="282"/>
      <c r="J275" s="282"/>
      <c r="K275" s="282"/>
      <c r="L275" s="282"/>
      <c r="M275" s="282"/>
      <c r="N275" s="282"/>
      <c r="O275" s="282"/>
      <c r="P275" s="282"/>
      <c r="Q275" s="121"/>
    </row>
    <row r="276" spans="1:17" x14ac:dyDescent="0.35">
      <c r="A276" s="125">
        <v>275</v>
      </c>
      <c r="B276" s="134" t="s">
        <v>1183</v>
      </c>
      <c r="C276" s="129">
        <v>25.040545598145048</v>
      </c>
      <c r="D276" s="129">
        <v>20.746146701616468</v>
      </c>
      <c r="E276" s="129">
        <v>14.357413199350358</v>
      </c>
      <c r="F276" s="129">
        <v>18.624301286042289</v>
      </c>
      <c r="G276" s="129">
        <v>21.17588013683681</v>
      </c>
      <c r="H276" s="129">
        <v>23.817385592926986</v>
      </c>
      <c r="I276" s="129">
        <v>19.511332547844813</v>
      </c>
      <c r="J276" s="129">
        <v>20.381153456210825</v>
      </c>
      <c r="K276" s="129">
        <v>14.609211581058565</v>
      </c>
      <c r="L276" s="129">
        <v>17.06226959094657</v>
      </c>
      <c r="M276" s="129">
        <v>21.848365897270082</v>
      </c>
      <c r="N276" s="129">
        <v>10.200991398088973</v>
      </c>
      <c r="O276" s="129">
        <v>13.389197153902488</v>
      </c>
      <c r="P276" s="130">
        <v>21.806472639330543</v>
      </c>
      <c r="Q276" s="121"/>
    </row>
    <row r="277" spans="1:17" x14ac:dyDescent="0.35">
      <c r="A277" s="125">
        <v>276</v>
      </c>
      <c r="B277" s="131" t="s">
        <v>826</v>
      </c>
      <c r="C277" s="114">
        <v>17.045497129882907</v>
      </c>
      <c r="D277" s="114">
        <v>15.10231240308805</v>
      </c>
      <c r="E277" s="114">
        <v>15.884170894168831</v>
      </c>
      <c r="F277" s="114">
        <v>14.424463168542163</v>
      </c>
      <c r="G277" s="114">
        <v>14.569419665006619</v>
      </c>
      <c r="H277" s="114">
        <v>20.224642174440188</v>
      </c>
      <c r="I277" s="114">
        <v>15.028612215350428</v>
      </c>
      <c r="J277" s="114">
        <v>13.288592564603388</v>
      </c>
      <c r="K277" s="114">
        <v>12.793503158255087</v>
      </c>
      <c r="L277" s="114">
        <v>16.72090579276081</v>
      </c>
      <c r="M277" s="114">
        <v>13.385297326589779</v>
      </c>
      <c r="N277" s="114">
        <v>16.161156466073429</v>
      </c>
      <c r="O277" s="114">
        <v>15.193721904912048</v>
      </c>
      <c r="P277" s="130">
        <v>16.318520528812702</v>
      </c>
      <c r="Q277" s="121"/>
    </row>
    <row r="278" spans="1:17" ht="21" customHeight="1" x14ac:dyDescent="0.35">
      <c r="A278" s="125">
        <v>277</v>
      </c>
      <c r="B278" s="282" t="s">
        <v>1184</v>
      </c>
      <c r="C278" s="282"/>
      <c r="D278" s="282"/>
      <c r="E278" s="282"/>
      <c r="F278" s="282"/>
      <c r="G278" s="282"/>
      <c r="H278" s="282"/>
      <c r="I278" s="282"/>
      <c r="J278" s="282"/>
      <c r="K278" s="282"/>
      <c r="L278" s="282"/>
      <c r="M278" s="282"/>
      <c r="N278" s="282"/>
      <c r="O278" s="282"/>
      <c r="P278" s="282"/>
      <c r="Q278" s="121"/>
    </row>
    <row r="279" spans="1:17" x14ac:dyDescent="0.35">
      <c r="A279" s="125">
        <v>278</v>
      </c>
      <c r="B279" s="131" t="s">
        <v>831</v>
      </c>
      <c r="C279" s="114">
        <v>70.769589891724365</v>
      </c>
      <c r="D279" s="114">
        <v>72.749714215496553</v>
      </c>
      <c r="E279" s="114">
        <v>73.278056692279364</v>
      </c>
      <c r="F279" s="114">
        <v>72.94330481542049</v>
      </c>
      <c r="G279" s="114">
        <v>69.622386514375265</v>
      </c>
      <c r="H279" s="114">
        <v>62.675086005203454</v>
      </c>
      <c r="I279" s="114">
        <v>66.046130958735077</v>
      </c>
      <c r="J279" s="114">
        <v>71.000335430810409</v>
      </c>
      <c r="K279" s="114">
        <v>66.457289470384978</v>
      </c>
      <c r="L279" s="114">
        <v>70.716557471844368</v>
      </c>
      <c r="M279" s="114">
        <v>81.947208006730733</v>
      </c>
      <c r="N279" s="114">
        <v>67.606120359664416</v>
      </c>
      <c r="O279" s="114">
        <v>74.348295486270814</v>
      </c>
      <c r="P279" s="130">
        <v>68.745152804459565</v>
      </c>
      <c r="Q279" s="121"/>
    </row>
    <row r="280" spans="1:17" ht="21" x14ac:dyDescent="0.35">
      <c r="A280" s="125">
        <v>279</v>
      </c>
      <c r="B280" s="137" t="s">
        <v>1185</v>
      </c>
      <c r="C280" s="147">
        <v>13.448329110189503</v>
      </c>
      <c r="D280" s="147">
        <v>12.12208557053823</v>
      </c>
      <c r="E280" s="147">
        <v>10.038274887974588</v>
      </c>
      <c r="F280" s="147">
        <v>12.131298548887953</v>
      </c>
      <c r="G280" s="147">
        <v>12.730100132797967</v>
      </c>
      <c r="H280" s="147">
        <v>23.126244089213095</v>
      </c>
      <c r="I280" s="147">
        <v>14.43678409949791</v>
      </c>
      <c r="J280" s="147">
        <v>18.236848221615915</v>
      </c>
      <c r="K280" s="147">
        <v>12.386202629657618</v>
      </c>
      <c r="L280" s="147">
        <v>12.792725122025711</v>
      </c>
      <c r="M280" s="147">
        <v>17.580542089753926</v>
      </c>
      <c r="N280" s="147">
        <v>20.497547426982216</v>
      </c>
      <c r="O280" s="147">
        <v>24.734577861257694</v>
      </c>
      <c r="P280" s="130">
        <v>15.267422562237057</v>
      </c>
      <c r="Q280" s="121"/>
    </row>
    <row r="281" spans="1:17" x14ac:dyDescent="0.35">
      <c r="A281" s="125">
        <v>280</v>
      </c>
      <c r="B281" s="126" t="s">
        <v>837</v>
      </c>
      <c r="C281" s="114">
        <v>11.457503973759653</v>
      </c>
      <c r="D281" s="114">
        <v>9.3670873528952523</v>
      </c>
      <c r="E281" s="114">
        <v>6.6510319798643955</v>
      </c>
      <c r="F281" s="114">
        <v>8.1516785001993561</v>
      </c>
      <c r="G281" s="114">
        <v>8.9581446185110902</v>
      </c>
      <c r="H281" s="114">
        <v>9.3498539332781458</v>
      </c>
      <c r="I281" s="114">
        <v>7.1629879412690558</v>
      </c>
      <c r="J281" s="114">
        <v>7.9493180502994534</v>
      </c>
      <c r="K281" s="114">
        <v>6.7907488022543987</v>
      </c>
      <c r="L281" s="114">
        <v>6.7214868162883521</v>
      </c>
      <c r="M281" s="114">
        <v>12.753532994711648</v>
      </c>
      <c r="N281" s="114">
        <v>6.5768348900651032</v>
      </c>
      <c r="O281" s="114">
        <v>21.786516919390252</v>
      </c>
      <c r="P281" s="130">
        <v>9.245133675360762</v>
      </c>
      <c r="Q281" s="121"/>
    </row>
    <row r="282" spans="1:17" ht="21" x14ac:dyDescent="0.35">
      <c r="A282" s="125">
        <v>281</v>
      </c>
      <c r="B282" s="137" t="s">
        <v>1186</v>
      </c>
      <c r="C282" s="129">
        <v>23.557698550683245</v>
      </c>
      <c r="D282" s="129">
        <v>14.731248336384123</v>
      </c>
      <c r="E282" s="129">
        <v>10.099205220669589</v>
      </c>
      <c r="F282" s="129">
        <v>12.49197389306101</v>
      </c>
      <c r="G282" s="129">
        <v>17.537971442975277</v>
      </c>
      <c r="H282" s="129">
        <v>20.872650268007288</v>
      </c>
      <c r="I282" s="129">
        <v>9.7411359940473137</v>
      </c>
      <c r="J282" s="129">
        <v>17.956997415767752</v>
      </c>
      <c r="K282" s="129">
        <v>9.8052668342881315</v>
      </c>
      <c r="L282" s="129">
        <v>9.4657878644688047</v>
      </c>
      <c r="M282" s="129">
        <v>22.178802526391678</v>
      </c>
      <c r="N282" s="129">
        <v>12.539338048148288</v>
      </c>
      <c r="O282" s="129">
        <v>28.022338114919627</v>
      </c>
      <c r="P282" s="130">
        <v>18.107882351231353</v>
      </c>
      <c r="Q282" s="121"/>
    </row>
    <row r="283" spans="1:17" x14ac:dyDescent="0.35">
      <c r="A283" s="125">
        <v>282</v>
      </c>
      <c r="B283" s="132" t="s">
        <v>842</v>
      </c>
      <c r="C283" s="114">
        <v>19.926811903133601</v>
      </c>
      <c r="D283" s="114">
        <v>11.597482527121151</v>
      </c>
      <c r="E283" s="114">
        <v>7.0846035990651606</v>
      </c>
      <c r="F283" s="114">
        <v>8.9705405715962812</v>
      </c>
      <c r="G283" s="114">
        <v>13.649426917885101</v>
      </c>
      <c r="H283" s="114">
        <v>17.488990065102691</v>
      </c>
      <c r="I283" s="114">
        <v>5.256432974774687</v>
      </c>
      <c r="J283" s="114">
        <v>11.362671425280375</v>
      </c>
      <c r="K283" s="114">
        <v>8.7323017886328334</v>
      </c>
      <c r="L283" s="114">
        <v>6.1595409013928224</v>
      </c>
      <c r="M283" s="114">
        <v>17.922823144154666</v>
      </c>
      <c r="N283" s="114">
        <v>11.01942845485345</v>
      </c>
      <c r="O283" s="114">
        <v>22.197186270985036</v>
      </c>
      <c r="P283" s="130">
        <v>14.430708833146783</v>
      </c>
      <c r="Q283" s="121"/>
    </row>
    <row r="284" spans="1:17" x14ac:dyDescent="0.35">
      <c r="A284" s="125">
        <v>283</v>
      </c>
      <c r="B284" s="136" t="s">
        <v>1187</v>
      </c>
      <c r="C284" s="129">
        <v>7.1128140476504136</v>
      </c>
      <c r="D284" s="129">
        <v>3.742620511711451</v>
      </c>
      <c r="E284" s="129">
        <v>2.7757305147817894</v>
      </c>
      <c r="F284" s="129">
        <v>4.5447374334757846</v>
      </c>
      <c r="G284" s="129">
        <v>6.4656600232893213</v>
      </c>
      <c r="H284" s="129">
        <v>6.9479313144010364</v>
      </c>
      <c r="I284" s="129">
        <v>4.0207839487970878</v>
      </c>
      <c r="J284" s="129">
        <v>7.0832546705876425</v>
      </c>
      <c r="K284" s="129">
        <v>4.3283155991818134</v>
      </c>
      <c r="L284" s="129">
        <v>4.0016580734693177</v>
      </c>
      <c r="M284" s="129">
        <v>8.1690475374114921</v>
      </c>
      <c r="N284" s="129">
        <v>3.5988089668158683</v>
      </c>
      <c r="O284" s="129">
        <v>8.9313267844486433</v>
      </c>
      <c r="P284" s="130">
        <v>6.0874242376010219</v>
      </c>
      <c r="Q284" s="121"/>
    </row>
    <row r="285" spans="1:17" x14ac:dyDescent="0.35">
      <c r="A285" s="125">
        <v>284</v>
      </c>
      <c r="B285" s="126" t="s">
        <v>1188</v>
      </c>
      <c r="C285" s="114">
        <v>25.453212677696158</v>
      </c>
      <c r="D285" s="114">
        <v>18.833728214314593</v>
      </c>
      <c r="E285" s="114">
        <v>13.181540012217868</v>
      </c>
      <c r="F285" s="114">
        <v>15.478490189312641</v>
      </c>
      <c r="G285" s="114">
        <v>26.905080732153586</v>
      </c>
      <c r="H285" s="114">
        <v>27.70675776636687</v>
      </c>
      <c r="I285" s="114">
        <v>13.485286644410795</v>
      </c>
      <c r="J285" s="114">
        <v>19.944691690756905</v>
      </c>
      <c r="K285" s="114">
        <v>16.255665783895854</v>
      </c>
      <c r="L285" s="114">
        <v>13.197600042384755</v>
      </c>
      <c r="M285" s="114">
        <v>25.418949859492358</v>
      </c>
      <c r="N285" s="114">
        <v>22.148893691596516</v>
      </c>
      <c r="O285" s="114">
        <v>13.490844718221847</v>
      </c>
      <c r="P285" s="130">
        <v>24.399483855398472</v>
      </c>
      <c r="Q285" s="121"/>
    </row>
    <row r="286" spans="1:17" ht="21" x14ac:dyDescent="0.35">
      <c r="A286" s="125">
        <v>285</v>
      </c>
      <c r="B286" s="137" t="s">
        <v>1189</v>
      </c>
      <c r="C286" s="129">
        <v>18.447252863197797</v>
      </c>
      <c r="D286" s="129">
        <v>19.513705836677442</v>
      </c>
      <c r="E286" s="129">
        <v>17.07656675048181</v>
      </c>
      <c r="F286" s="129">
        <v>17.589624057921949</v>
      </c>
      <c r="G286" s="129">
        <v>17.816003132540992</v>
      </c>
      <c r="H286" s="129">
        <v>11.450648221480234</v>
      </c>
      <c r="I286" s="129">
        <v>17.212567236714374</v>
      </c>
      <c r="J286" s="129">
        <v>15.47809468872372</v>
      </c>
      <c r="K286" s="129">
        <v>10.112621488827722</v>
      </c>
      <c r="L286" s="129">
        <v>13.524367632049824</v>
      </c>
      <c r="M286" s="129">
        <v>19.431713644903297</v>
      </c>
      <c r="N286" s="129">
        <v>10.526033909995638</v>
      </c>
      <c r="O286" s="129">
        <v>14.493317883861792</v>
      </c>
      <c r="P286" s="130">
        <v>16.412330552338965</v>
      </c>
      <c r="Q286" s="121"/>
    </row>
    <row r="287" spans="1:17" ht="21" x14ac:dyDescent="0.35">
      <c r="A287" s="125">
        <v>286</v>
      </c>
      <c r="B287" s="132" t="s">
        <v>1190</v>
      </c>
      <c r="C287" s="114">
        <v>4.3516902822261443</v>
      </c>
      <c r="D287" s="114">
        <v>4.8362815353572088</v>
      </c>
      <c r="E287" s="114">
        <v>3.3296408559657014</v>
      </c>
      <c r="F287" s="114">
        <v>2.9319070018852549</v>
      </c>
      <c r="G287" s="114">
        <v>4.2095117101637287</v>
      </c>
      <c r="H287" s="114">
        <v>3.6632552051719993</v>
      </c>
      <c r="I287" s="114">
        <v>5.0395696716872065</v>
      </c>
      <c r="J287" s="114">
        <v>5.3116964517145648</v>
      </c>
      <c r="K287" s="114">
        <v>3.5635034257254978</v>
      </c>
      <c r="L287" s="114">
        <v>4.2035834451317635</v>
      </c>
      <c r="M287" s="114">
        <v>6.1678692404985611</v>
      </c>
      <c r="N287" s="114">
        <v>3.3256087509457521</v>
      </c>
      <c r="O287" s="114">
        <v>2.9843366223310563</v>
      </c>
      <c r="P287" s="130">
        <v>4.1450656376375594</v>
      </c>
      <c r="Q287" s="121"/>
    </row>
    <row r="288" spans="1:17" x14ac:dyDescent="0.35">
      <c r="A288" s="125">
        <v>287</v>
      </c>
      <c r="B288" s="136" t="s">
        <v>857</v>
      </c>
      <c r="C288" s="129">
        <v>13.871925066876333</v>
      </c>
      <c r="D288" s="129">
        <v>13.51116348061332</v>
      </c>
      <c r="E288" s="129">
        <v>12.023046859292808</v>
      </c>
      <c r="F288" s="129">
        <v>13.483594767043904</v>
      </c>
      <c r="G288" s="129">
        <v>12.66267491055619</v>
      </c>
      <c r="H288" s="129">
        <v>7.4404247383884696</v>
      </c>
      <c r="I288" s="129">
        <v>11.075052104965541</v>
      </c>
      <c r="J288" s="129">
        <v>9.5590972401521839</v>
      </c>
      <c r="K288" s="129">
        <v>6.4944575373291125</v>
      </c>
      <c r="L288" s="129">
        <v>8.5001808817717581</v>
      </c>
      <c r="M288" s="129">
        <v>14.941040888865059</v>
      </c>
      <c r="N288" s="129">
        <v>7.2786954938200532</v>
      </c>
      <c r="O288" s="129">
        <v>8.1484729747769524</v>
      </c>
      <c r="P288" s="130">
        <v>11.509776632766409</v>
      </c>
      <c r="Q288" s="121"/>
    </row>
    <row r="289" spans="1:17" x14ac:dyDescent="0.35">
      <c r="A289" s="125">
        <v>288</v>
      </c>
      <c r="B289" s="132" t="s">
        <v>860</v>
      </c>
      <c r="C289" s="148">
        <v>5.7859035519407005</v>
      </c>
      <c r="D289" s="148">
        <v>5.7779728266356782</v>
      </c>
      <c r="E289" s="148">
        <v>3.6861668554115954</v>
      </c>
      <c r="F289" s="148">
        <v>3.2699139962718573</v>
      </c>
      <c r="G289" s="148">
        <v>4.7848988166929756</v>
      </c>
      <c r="H289" s="148">
        <v>1.9576615511300199</v>
      </c>
      <c r="I289" s="148">
        <v>2.6992032128931926</v>
      </c>
      <c r="J289" s="148">
        <v>5.0829760306154981</v>
      </c>
      <c r="K289" s="148">
        <v>3.4630362209032866</v>
      </c>
      <c r="L289" s="148">
        <v>3.8746855182147684</v>
      </c>
      <c r="M289" s="148">
        <v>5.1776613244933278</v>
      </c>
      <c r="N289" s="148">
        <v>3.0013806766979756</v>
      </c>
      <c r="O289" s="148">
        <v>1.5765520393498524</v>
      </c>
      <c r="P289" s="130">
        <v>4.2256521816791235</v>
      </c>
      <c r="Q289" s="121"/>
    </row>
    <row r="290" spans="1:17" ht="21" x14ac:dyDescent="0.35">
      <c r="A290" s="125">
        <v>289</v>
      </c>
      <c r="B290" s="137" t="s">
        <v>863</v>
      </c>
      <c r="C290" s="129">
        <v>7.629543668211265</v>
      </c>
      <c r="D290" s="129">
        <v>6.5957510571293732</v>
      </c>
      <c r="E290" s="129">
        <v>5.0539936583479896</v>
      </c>
      <c r="F290" s="129">
        <v>9.0042384517714797</v>
      </c>
      <c r="G290" s="129">
        <v>7.1007378654191875</v>
      </c>
      <c r="H290" s="129">
        <v>2.5643421079616284</v>
      </c>
      <c r="I290" s="129">
        <v>6.4324519386317682</v>
      </c>
      <c r="J290" s="129">
        <v>6.6626304143673778</v>
      </c>
      <c r="K290" s="129">
        <v>7.6768345900529127</v>
      </c>
      <c r="L290" s="129">
        <v>6.4824117723975423</v>
      </c>
      <c r="M290" s="129">
        <v>6.7993394173446848</v>
      </c>
      <c r="N290" s="129">
        <v>3.5834019755510997</v>
      </c>
      <c r="O290" s="129">
        <v>6.3936950625330171</v>
      </c>
      <c r="P290" s="130">
        <v>6.0267644603588719</v>
      </c>
      <c r="Q290" s="121"/>
    </row>
    <row r="291" spans="1:17" customFormat="1" x14ac:dyDescent="0.35">
      <c r="A291" s="125">
        <v>290</v>
      </c>
      <c r="B291" s="73" t="s">
        <v>865</v>
      </c>
      <c r="C291" s="69">
        <v>17.899999999999999</v>
      </c>
      <c r="D291" s="69">
        <v>17.5</v>
      </c>
      <c r="E291" s="69">
        <v>25.9</v>
      </c>
      <c r="F291" s="69">
        <v>20.2</v>
      </c>
      <c r="G291" s="69">
        <v>21.8</v>
      </c>
      <c r="H291" s="69">
        <v>18.600000000000001</v>
      </c>
      <c r="I291" s="69">
        <v>22.4</v>
      </c>
      <c r="J291" s="69">
        <v>18.8</v>
      </c>
      <c r="K291" s="69">
        <v>30.6</v>
      </c>
      <c r="L291" s="69">
        <v>21.8</v>
      </c>
      <c r="M291" s="69">
        <v>19.399999999999999</v>
      </c>
      <c r="N291" s="69">
        <v>25.9</v>
      </c>
      <c r="O291" s="69">
        <v>33.9</v>
      </c>
      <c r="P291" s="130">
        <v>20.100000000000001</v>
      </c>
    </row>
    <row r="292" spans="1:17" customFormat="1" x14ac:dyDescent="0.35">
      <c r="A292" s="125">
        <v>291</v>
      </c>
      <c r="B292" s="72" t="s">
        <v>867</v>
      </c>
      <c r="C292" s="86">
        <v>3.2</v>
      </c>
      <c r="D292" s="86">
        <v>2.4</v>
      </c>
      <c r="E292" s="86">
        <v>2.7</v>
      </c>
      <c r="F292" s="86">
        <v>3.8</v>
      </c>
      <c r="G292" s="86">
        <v>3.9</v>
      </c>
      <c r="H292" s="86">
        <v>3.9</v>
      </c>
      <c r="I292" s="86">
        <v>6.1</v>
      </c>
      <c r="J292" s="86">
        <v>4.5999999999999996</v>
      </c>
      <c r="K292" s="86">
        <v>5.7</v>
      </c>
      <c r="L292" s="86">
        <v>1.6</v>
      </c>
      <c r="M292" s="86">
        <v>4</v>
      </c>
      <c r="N292" s="86">
        <v>3.4</v>
      </c>
      <c r="O292" s="86">
        <v>7.6</v>
      </c>
      <c r="P292" s="130">
        <v>3.6</v>
      </c>
    </row>
    <row r="293" spans="1:17" customFormat="1" ht="21" x14ac:dyDescent="0.35">
      <c r="A293" s="125">
        <v>292</v>
      </c>
      <c r="B293" s="73" t="s">
        <v>869</v>
      </c>
      <c r="C293" s="69">
        <v>9.6</v>
      </c>
      <c r="D293" s="69">
        <v>9</v>
      </c>
      <c r="E293" s="69">
        <v>9.3000000000000007</v>
      </c>
      <c r="F293" s="69">
        <v>8.8000000000000007</v>
      </c>
      <c r="G293" s="69">
        <v>9.3000000000000007</v>
      </c>
      <c r="H293" s="69">
        <v>11.1</v>
      </c>
      <c r="I293" s="69">
        <v>14.4</v>
      </c>
      <c r="J293" s="69">
        <v>8.1</v>
      </c>
      <c r="K293" s="69">
        <v>8.9</v>
      </c>
      <c r="L293" s="69">
        <v>13.9</v>
      </c>
      <c r="M293" s="69">
        <v>6.3</v>
      </c>
      <c r="N293" s="69">
        <v>8.9</v>
      </c>
      <c r="O293" s="69">
        <v>15</v>
      </c>
      <c r="P293" s="130">
        <v>9.9</v>
      </c>
    </row>
    <row r="294" spans="1:17" customFormat="1" x14ac:dyDescent="0.35">
      <c r="A294" s="125">
        <v>293</v>
      </c>
      <c r="B294" s="72" t="s">
        <v>871</v>
      </c>
      <c r="C294" s="86">
        <v>5.2</v>
      </c>
      <c r="D294" s="86">
        <v>6.4</v>
      </c>
      <c r="E294" s="86">
        <v>3.9</v>
      </c>
      <c r="F294" s="86">
        <v>6</v>
      </c>
      <c r="G294" s="86">
        <v>7.8</v>
      </c>
      <c r="H294" s="86">
        <v>3.8</v>
      </c>
      <c r="I294" s="86">
        <v>5</v>
      </c>
      <c r="J294" s="86">
        <v>7</v>
      </c>
      <c r="K294" s="86">
        <v>11.8</v>
      </c>
      <c r="L294" s="86">
        <v>7</v>
      </c>
      <c r="M294" s="86">
        <v>12.8</v>
      </c>
      <c r="N294" s="86">
        <v>4.0999999999999996</v>
      </c>
      <c r="O294" s="86">
        <v>6.6</v>
      </c>
      <c r="P294" s="130">
        <v>6.1</v>
      </c>
    </row>
    <row r="295" spans="1:17" customFormat="1" ht="21" x14ac:dyDescent="0.35">
      <c r="A295" s="125">
        <v>294</v>
      </c>
      <c r="B295" s="73" t="s">
        <v>873</v>
      </c>
      <c r="C295" s="69">
        <v>41</v>
      </c>
      <c r="D295" s="69">
        <v>43.3</v>
      </c>
      <c r="E295" s="69">
        <v>32.9</v>
      </c>
      <c r="F295" s="69">
        <v>36.1</v>
      </c>
      <c r="G295" s="69">
        <v>36.299999999999997</v>
      </c>
      <c r="H295" s="69">
        <v>34.4</v>
      </c>
      <c r="I295" s="69">
        <v>40.799999999999997</v>
      </c>
      <c r="J295" s="69">
        <v>37.4</v>
      </c>
      <c r="K295" s="69">
        <v>46.4</v>
      </c>
      <c r="L295" s="69">
        <v>50.9</v>
      </c>
      <c r="M295" s="69">
        <v>34.700000000000003</v>
      </c>
      <c r="N295" s="69">
        <v>44.9</v>
      </c>
      <c r="O295" s="69">
        <v>39.700000000000003</v>
      </c>
      <c r="P295" s="130">
        <v>37.5</v>
      </c>
    </row>
    <row r="296" spans="1:17" customFormat="1" x14ac:dyDescent="0.35">
      <c r="A296" s="125">
        <v>295</v>
      </c>
      <c r="B296" s="72" t="s">
        <v>875</v>
      </c>
      <c r="C296" s="86">
        <v>59.4</v>
      </c>
      <c r="D296" s="86">
        <v>54.5</v>
      </c>
      <c r="E296" s="86">
        <v>58.1</v>
      </c>
      <c r="F296" s="86">
        <v>56.6</v>
      </c>
      <c r="G296" s="86">
        <v>53.6</v>
      </c>
      <c r="H296" s="86">
        <v>48.9</v>
      </c>
      <c r="I296" s="86">
        <v>64.099999999999994</v>
      </c>
      <c r="J296" s="86">
        <v>49.1</v>
      </c>
      <c r="K296" s="86">
        <v>60.9</v>
      </c>
      <c r="L296" s="86">
        <v>58.7</v>
      </c>
      <c r="M296" s="86">
        <v>57.9</v>
      </c>
      <c r="N296" s="86">
        <v>59.8</v>
      </c>
      <c r="O296" s="86">
        <v>69.099999999999994</v>
      </c>
      <c r="P296" s="130">
        <v>53.9</v>
      </c>
    </row>
    <row r="297" spans="1:17" customFormat="1" ht="21" x14ac:dyDescent="0.35">
      <c r="A297" s="125">
        <v>296</v>
      </c>
      <c r="B297" s="73" t="s">
        <v>877</v>
      </c>
      <c r="C297" s="69">
        <v>68.8</v>
      </c>
      <c r="D297" s="69">
        <v>66.3</v>
      </c>
      <c r="E297" s="69">
        <v>60.8</v>
      </c>
      <c r="F297" s="69">
        <v>66.599999999999994</v>
      </c>
      <c r="G297" s="69">
        <v>64</v>
      </c>
      <c r="H297" s="69">
        <v>59.5</v>
      </c>
      <c r="I297" s="69">
        <v>64.5</v>
      </c>
      <c r="J297" s="69">
        <v>65.5</v>
      </c>
      <c r="K297" s="69">
        <v>62.1</v>
      </c>
      <c r="L297" s="69">
        <v>64.599999999999994</v>
      </c>
      <c r="M297" s="69">
        <v>67.099999999999994</v>
      </c>
      <c r="N297" s="69">
        <v>71.400000000000006</v>
      </c>
      <c r="O297" s="69">
        <v>68.3</v>
      </c>
      <c r="P297" s="130">
        <v>63.9</v>
      </c>
    </row>
    <row r="298" spans="1:17" customFormat="1" x14ac:dyDescent="0.35">
      <c r="A298" s="125">
        <v>297</v>
      </c>
      <c r="B298" s="72" t="s">
        <v>879</v>
      </c>
      <c r="C298" s="86">
        <v>52.6</v>
      </c>
      <c r="D298" s="86">
        <v>54.6</v>
      </c>
      <c r="E298" s="86">
        <v>52</v>
      </c>
      <c r="F298" s="86">
        <v>61.1</v>
      </c>
      <c r="G298" s="86">
        <v>54.3</v>
      </c>
      <c r="H298" s="86">
        <v>53.7</v>
      </c>
      <c r="I298" s="86">
        <v>50.7</v>
      </c>
      <c r="J298" s="86">
        <v>60.7</v>
      </c>
      <c r="K298" s="86">
        <v>64.2</v>
      </c>
      <c r="L298" s="86">
        <v>54.6</v>
      </c>
      <c r="M298" s="86">
        <v>51.1</v>
      </c>
      <c r="N298" s="86">
        <v>52.5</v>
      </c>
      <c r="O298" s="86">
        <v>61.9</v>
      </c>
      <c r="P298" s="130">
        <v>54.3</v>
      </c>
    </row>
    <row r="299" spans="1:17" customFormat="1" x14ac:dyDescent="0.35">
      <c r="A299" s="125">
        <v>298</v>
      </c>
      <c r="B299" s="73" t="s">
        <v>881</v>
      </c>
      <c r="C299" s="69">
        <v>33.6</v>
      </c>
      <c r="D299" s="69">
        <v>37.9</v>
      </c>
      <c r="E299" s="69">
        <v>33.1</v>
      </c>
      <c r="F299" s="69">
        <v>30.4</v>
      </c>
      <c r="G299" s="69">
        <v>28.5</v>
      </c>
      <c r="H299" s="69">
        <v>18.899999999999999</v>
      </c>
      <c r="I299" s="69">
        <v>30.3</v>
      </c>
      <c r="J299" s="69">
        <v>33.4</v>
      </c>
      <c r="K299" s="69">
        <v>28.4</v>
      </c>
      <c r="L299" s="69">
        <v>34.4</v>
      </c>
      <c r="M299" s="69">
        <v>40.5</v>
      </c>
      <c r="N299" s="69">
        <v>44.1</v>
      </c>
      <c r="O299" s="69">
        <v>37.1</v>
      </c>
      <c r="P299" s="130">
        <v>28.5</v>
      </c>
    </row>
    <row r="300" spans="1:17" customFormat="1" x14ac:dyDescent="0.35">
      <c r="A300" s="125">
        <v>299</v>
      </c>
      <c r="B300" s="72" t="s">
        <v>882</v>
      </c>
      <c r="C300" s="86">
        <v>31.8</v>
      </c>
      <c r="D300" s="86">
        <v>31.6</v>
      </c>
      <c r="E300" s="86">
        <v>26.4</v>
      </c>
      <c r="F300" s="86">
        <v>27.4</v>
      </c>
      <c r="G300" s="86">
        <v>29.4</v>
      </c>
      <c r="H300" s="86">
        <v>22.1</v>
      </c>
      <c r="I300" s="86">
        <v>17.100000000000001</v>
      </c>
      <c r="J300" s="86">
        <v>23.1</v>
      </c>
      <c r="K300" s="86">
        <v>17.7</v>
      </c>
      <c r="L300" s="86">
        <v>18.600000000000001</v>
      </c>
      <c r="M300" s="86">
        <v>24.8</v>
      </c>
      <c r="N300" s="86">
        <v>25.8</v>
      </c>
      <c r="O300" s="86">
        <v>13.3</v>
      </c>
      <c r="P300" s="130">
        <v>27.4</v>
      </c>
    </row>
    <row r="301" spans="1:17" customFormat="1" x14ac:dyDescent="0.35">
      <c r="A301" s="125">
        <v>300</v>
      </c>
      <c r="B301" s="73" t="s">
        <v>883</v>
      </c>
      <c r="C301" s="69">
        <v>23.9</v>
      </c>
      <c r="D301" s="69">
        <v>14.7</v>
      </c>
      <c r="E301" s="69">
        <v>9.1999999999999993</v>
      </c>
      <c r="F301" s="69">
        <v>7.9</v>
      </c>
      <c r="G301" s="69">
        <v>16.2</v>
      </c>
      <c r="H301" s="69">
        <v>5.5</v>
      </c>
      <c r="I301" s="69">
        <v>8</v>
      </c>
      <c r="J301" s="69">
        <v>12.5</v>
      </c>
      <c r="K301" s="69">
        <v>7.7</v>
      </c>
      <c r="L301" s="69">
        <v>3.7</v>
      </c>
      <c r="M301" s="69">
        <v>8.9</v>
      </c>
      <c r="N301" s="69">
        <v>10.6</v>
      </c>
      <c r="O301" s="69">
        <v>6.3</v>
      </c>
      <c r="P301" s="130">
        <v>13.5</v>
      </c>
    </row>
    <row r="302" spans="1:17" customFormat="1" x14ac:dyDescent="0.35">
      <c r="A302" s="125">
        <v>301</v>
      </c>
      <c r="B302" s="72" t="s">
        <v>884</v>
      </c>
      <c r="C302" s="86">
        <v>24.7</v>
      </c>
      <c r="D302" s="86">
        <v>20.6</v>
      </c>
      <c r="E302" s="86">
        <v>16.8</v>
      </c>
      <c r="F302" s="86">
        <v>26.5</v>
      </c>
      <c r="G302" s="86">
        <v>15</v>
      </c>
      <c r="H302" s="86">
        <v>11.9</v>
      </c>
      <c r="I302" s="86">
        <v>13.6</v>
      </c>
      <c r="J302" s="86">
        <v>17</v>
      </c>
      <c r="K302" s="86">
        <v>12.8</v>
      </c>
      <c r="L302" s="86">
        <v>16.600000000000001</v>
      </c>
      <c r="M302" s="86">
        <v>22.6</v>
      </c>
      <c r="N302" s="86">
        <v>17</v>
      </c>
      <c r="O302" s="86">
        <v>19.600000000000001</v>
      </c>
      <c r="P302" s="130">
        <v>16.7</v>
      </c>
    </row>
    <row r="303" spans="1:17" customFormat="1" x14ac:dyDescent="0.35">
      <c r="A303" s="125">
        <v>302</v>
      </c>
      <c r="B303" s="73" t="s">
        <v>885</v>
      </c>
      <c r="C303" s="69">
        <v>56.6</v>
      </c>
      <c r="D303" s="69">
        <v>45.5</v>
      </c>
      <c r="E303" s="69">
        <v>50.1</v>
      </c>
      <c r="F303" s="69">
        <v>54.4</v>
      </c>
      <c r="G303" s="69">
        <v>53.5</v>
      </c>
      <c r="H303" s="69">
        <v>57.1</v>
      </c>
      <c r="I303" s="69">
        <v>52</v>
      </c>
      <c r="J303" s="69">
        <v>48.4</v>
      </c>
      <c r="K303" s="69">
        <v>53.8</v>
      </c>
      <c r="L303" s="69">
        <v>49.8</v>
      </c>
      <c r="M303" s="69">
        <v>65.7</v>
      </c>
      <c r="N303" s="69">
        <v>63.5</v>
      </c>
      <c r="O303" s="69">
        <v>82.5</v>
      </c>
      <c r="P303" s="130">
        <v>53.6</v>
      </c>
    </row>
    <row r="304" spans="1:17" customFormat="1" x14ac:dyDescent="0.35">
      <c r="A304" s="125">
        <v>303</v>
      </c>
      <c r="B304" s="74" t="s">
        <v>1191</v>
      </c>
      <c r="C304" s="157"/>
      <c r="D304" s="157"/>
      <c r="E304" s="157"/>
      <c r="F304" s="157"/>
      <c r="G304" s="157"/>
      <c r="H304" s="157"/>
      <c r="I304" s="157"/>
      <c r="J304" s="157"/>
      <c r="K304" s="157"/>
      <c r="L304" s="157"/>
      <c r="M304" s="157"/>
      <c r="N304" s="157"/>
      <c r="O304" s="157"/>
      <c r="P304" s="219"/>
    </row>
    <row r="305" spans="1:17" customFormat="1" ht="21" x14ac:dyDescent="0.35">
      <c r="A305" s="125">
        <v>304</v>
      </c>
      <c r="B305" s="73" t="s">
        <v>887</v>
      </c>
      <c r="C305" s="69">
        <v>25.5</v>
      </c>
      <c r="D305" s="69">
        <v>24.9</v>
      </c>
      <c r="E305" s="69">
        <v>28.1</v>
      </c>
      <c r="F305" s="69">
        <v>24.6</v>
      </c>
      <c r="G305" s="69">
        <v>22.2</v>
      </c>
      <c r="H305" s="69">
        <v>20.9</v>
      </c>
      <c r="I305" s="69">
        <v>23.6</v>
      </c>
      <c r="J305" s="69">
        <v>27.2</v>
      </c>
      <c r="K305" s="69">
        <v>32.700000000000003</v>
      </c>
      <c r="L305" s="69">
        <v>19</v>
      </c>
      <c r="M305" s="69">
        <v>7</v>
      </c>
      <c r="N305" s="69">
        <v>27.5</v>
      </c>
      <c r="O305" s="69">
        <v>52.1</v>
      </c>
      <c r="P305" s="130">
        <v>23.1</v>
      </c>
    </row>
    <row r="306" spans="1:17" customFormat="1" ht="21" x14ac:dyDescent="0.35">
      <c r="A306" s="125">
        <v>305</v>
      </c>
      <c r="B306" s="169" t="s">
        <v>888</v>
      </c>
      <c r="C306" s="86">
        <v>10.1</v>
      </c>
      <c r="D306" s="86">
        <v>9.1999999999999993</v>
      </c>
      <c r="E306" s="86">
        <v>12.4</v>
      </c>
      <c r="F306" s="86">
        <v>12</v>
      </c>
      <c r="G306" s="86">
        <v>9.9</v>
      </c>
      <c r="H306" s="86">
        <v>13.6</v>
      </c>
      <c r="I306" s="86">
        <v>9.4</v>
      </c>
      <c r="J306" s="86">
        <v>7.7</v>
      </c>
      <c r="K306" s="86">
        <v>18.399999999999999</v>
      </c>
      <c r="L306" s="86">
        <v>4.5999999999999996</v>
      </c>
      <c r="M306" s="86">
        <v>1.9</v>
      </c>
      <c r="N306" s="86">
        <v>6.3</v>
      </c>
      <c r="O306" s="86">
        <v>14.3</v>
      </c>
      <c r="P306" s="130">
        <v>10.9</v>
      </c>
    </row>
    <row r="307" spans="1:17" customFormat="1" x14ac:dyDescent="0.35">
      <c r="A307" s="125">
        <v>306</v>
      </c>
      <c r="B307" s="170" t="s">
        <v>889</v>
      </c>
      <c r="C307" s="69">
        <v>22</v>
      </c>
      <c r="D307" s="69">
        <v>20.9</v>
      </c>
      <c r="E307" s="69">
        <v>18</v>
      </c>
      <c r="F307" s="69">
        <v>16.7</v>
      </c>
      <c r="G307" s="69">
        <v>19.2</v>
      </c>
      <c r="H307" s="69">
        <v>14.4</v>
      </c>
      <c r="I307" s="69">
        <v>15.7</v>
      </c>
      <c r="J307" s="69">
        <v>22.3</v>
      </c>
      <c r="K307" s="69">
        <v>24.1</v>
      </c>
      <c r="L307" s="69">
        <v>19</v>
      </c>
      <c r="M307" s="69">
        <v>7</v>
      </c>
      <c r="N307" s="69">
        <v>25.8</v>
      </c>
      <c r="O307" s="69">
        <v>52.1</v>
      </c>
      <c r="P307" s="130">
        <v>18.5</v>
      </c>
    </row>
    <row r="308" spans="1:17" customFormat="1" ht="21" x14ac:dyDescent="0.35">
      <c r="A308" s="125">
        <v>307</v>
      </c>
      <c r="B308" s="72" t="s">
        <v>890</v>
      </c>
      <c r="C308" s="86">
        <v>25.3</v>
      </c>
      <c r="D308" s="86">
        <v>22.4</v>
      </c>
      <c r="E308" s="86">
        <v>27.9</v>
      </c>
      <c r="F308" s="86">
        <v>28.3</v>
      </c>
      <c r="G308" s="86">
        <v>18.8</v>
      </c>
      <c r="H308" s="86">
        <v>18.899999999999999</v>
      </c>
      <c r="I308" s="86">
        <v>15.7</v>
      </c>
      <c r="J308" s="86">
        <v>18.399999999999999</v>
      </c>
      <c r="K308" s="86">
        <v>25.4</v>
      </c>
      <c r="L308" s="86">
        <v>13.3</v>
      </c>
      <c r="M308" s="86">
        <v>29.8</v>
      </c>
      <c r="N308" s="86">
        <v>24.6</v>
      </c>
      <c r="O308" s="86">
        <v>18.7</v>
      </c>
      <c r="P308" s="130">
        <v>20.5</v>
      </c>
    </row>
    <row r="309" spans="1:17" customFormat="1" x14ac:dyDescent="0.35">
      <c r="A309" s="125">
        <v>308</v>
      </c>
      <c r="B309" s="73" t="s">
        <v>891</v>
      </c>
      <c r="C309" s="69">
        <v>22</v>
      </c>
      <c r="D309" s="69">
        <v>15.8</v>
      </c>
      <c r="E309" s="69">
        <v>31.6</v>
      </c>
      <c r="F309" s="69">
        <v>24</v>
      </c>
      <c r="G309" s="69">
        <v>16.899999999999999</v>
      </c>
      <c r="H309" s="69">
        <v>34.1</v>
      </c>
      <c r="I309" s="69">
        <v>22.2</v>
      </c>
      <c r="J309" s="69">
        <v>21.3</v>
      </c>
      <c r="K309" s="69">
        <v>33.299999999999997</v>
      </c>
      <c r="L309" s="69">
        <v>17.600000000000001</v>
      </c>
      <c r="M309" s="69">
        <v>20.5</v>
      </c>
      <c r="N309" s="69">
        <v>31.1</v>
      </c>
      <c r="O309" s="69">
        <v>30.6</v>
      </c>
      <c r="P309" s="130">
        <v>22.9</v>
      </c>
    </row>
    <row r="310" spans="1:17" x14ac:dyDescent="0.35">
      <c r="A310" s="125">
        <v>309</v>
      </c>
      <c r="B310" s="282" t="s">
        <v>893</v>
      </c>
      <c r="C310" s="282"/>
      <c r="D310" s="282"/>
      <c r="E310" s="282"/>
      <c r="F310" s="282"/>
      <c r="G310" s="282"/>
      <c r="H310" s="282"/>
      <c r="I310" s="282"/>
      <c r="J310" s="282"/>
      <c r="K310" s="282"/>
      <c r="L310" s="282"/>
      <c r="M310" s="282"/>
      <c r="N310" s="282"/>
      <c r="O310" s="282"/>
      <c r="P310" s="282"/>
      <c r="Q310" s="121"/>
    </row>
    <row r="311" spans="1:17" ht="21" x14ac:dyDescent="0.35">
      <c r="A311" s="125">
        <v>310</v>
      </c>
      <c r="B311" s="126" t="s">
        <v>1192</v>
      </c>
      <c r="C311" s="114">
        <v>21.58441629480733</v>
      </c>
      <c r="D311" s="114">
        <v>17.511004615395255</v>
      </c>
      <c r="E311" s="114">
        <v>20.58616256732947</v>
      </c>
      <c r="F311" s="114">
        <v>23.124487195046335</v>
      </c>
      <c r="G311" s="114">
        <v>24.535204997876541</v>
      </c>
      <c r="H311" s="114">
        <v>32.094687822812752</v>
      </c>
      <c r="I311" s="114">
        <v>22.123707687062868</v>
      </c>
      <c r="J311" s="114">
        <v>13.815595854087245</v>
      </c>
      <c r="K311" s="114">
        <v>25.620056382269681</v>
      </c>
      <c r="L311" s="114">
        <v>10.674236377738241</v>
      </c>
      <c r="M311" s="114">
        <v>12.863333577699487</v>
      </c>
      <c r="N311" s="114">
        <v>23.045185369187806</v>
      </c>
      <c r="O311" s="114">
        <v>17.143064484651848</v>
      </c>
      <c r="P311" s="130">
        <v>24.366628565758312</v>
      </c>
      <c r="Q311" s="121"/>
    </row>
    <row r="312" spans="1:17" ht="21" x14ac:dyDescent="0.35">
      <c r="A312" s="125">
        <v>311</v>
      </c>
      <c r="B312" s="137" t="s">
        <v>1193</v>
      </c>
      <c r="C312" s="129">
        <v>20.092000181355001</v>
      </c>
      <c r="D312" s="129">
        <v>17.870230488519681</v>
      </c>
      <c r="E312" s="129">
        <v>20.297318580419148</v>
      </c>
      <c r="F312" s="129">
        <v>15.373959254213792</v>
      </c>
      <c r="G312" s="129">
        <v>16.43997876401799</v>
      </c>
      <c r="H312" s="129">
        <v>18.862914397353752</v>
      </c>
      <c r="I312" s="129">
        <v>18.795137951930659</v>
      </c>
      <c r="J312" s="129">
        <v>24.326088479393416</v>
      </c>
      <c r="K312" s="129">
        <v>17.258874260237612</v>
      </c>
      <c r="L312" s="129">
        <v>15.666922485104608</v>
      </c>
      <c r="M312" s="129">
        <v>17.150053741833403</v>
      </c>
      <c r="N312" s="129">
        <v>9.5504565357417022</v>
      </c>
      <c r="O312" s="129">
        <v>2.090251095227035</v>
      </c>
      <c r="P312" s="130">
        <v>17.980429856293963</v>
      </c>
      <c r="Q312" s="121"/>
    </row>
    <row r="313" spans="1:17" ht="21" x14ac:dyDescent="0.35">
      <c r="A313" s="125">
        <v>312</v>
      </c>
      <c r="B313" s="132" t="s">
        <v>1194</v>
      </c>
      <c r="C313" s="114">
        <v>13.153704735849198</v>
      </c>
      <c r="D313" s="114">
        <v>11.808035233546054</v>
      </c>
      <c r="E313" s="114">
        <v>12.450942111369772</v>
      </c>
      <c r="F313" s="114">
        <v>7.448692615113667</v>
      </c>
      <c r="G313" s="114">
        <v>11.277922205095752</v>
      </c>
      <c r="H313" s="114">
        <v>14.921623077980421</v>
      </c>
      <c r="I313" s="114">
        <v>11.122695726932493</v>
      </c>
      <c r="J313" s="114">
        <v>14.347072328192551</v>
      </c>
      <c r="K313" s="114">
        <v>12.253013384215194</v>
      </c>
      <c r="L313" s="114">
        <v>12.273861064696831</v>
      </c>
      <c r="M313" s="114">
        <v>9.859321220702471</v>
      </c>
      <c r="N313" s="114">
        <v>6.3958514102644664</v>
      </c>
      <c r="O313" s="114">
        <v>0.22335045250092156</v>
      </c>
      <c r="P313" s="130">
        <v>12.420241589474964</v>
      </c>
      <c r="Q313" s="121"/>
    </row>
    <row r="314" spans="1:17" ht="21" x14ac:dyDescent="0.35">
      <c r="A314" s="125">
        <v>313</v>
      </c>
      <c r="B314" s="136" t="s">
        <v>1195</v>
      </c>
      <c r="C314" s="129">
        <v>12.13028005871991</v>
      </c>
      <c r="D314" s="129">
        <v>9.0521773086750592</v>
      </c>
      <c r="E314" s="129">
        <v>11.484034305211486</v>
      </c>
      <c r="F314" s="129">
        <v>10.43014157229681</v>
      </c>
      <c r="G314" s="129">
        <v>8.6845291652066265</v>
      </c>
      <c r="H314" s="129">
        <v>9.0453491630842411</v>
      </c>
      <c r="I314" s="129">
        <v>11.932096632537176</v>
      </c>
      <c r="J314" s="129">
        <v>16.602493007578754</v>
      </c>
      <c r="K314" s="129">
        <v>11.157315321347848</v>
      </c>
      <c r="L314" s="129">
        <v>9.7173279073525123</v>
      </c>
      <c r="M314" s="129">
        <v>11.403693839600408</v>
      </c>
      <c r="N314" s="129">
        <v>7.5321199510027119</v>
      </c>
      <c r="O314" s="129">
        <v>0</v>
      </c>
      <c r="P314" s="130">
        <v>9.7265177180123565</v>
      </c>
      <c r="Q314" s="121"/>
    </row>
    <row r="315" spans="1:17" ht="21" x14ac:dyDescent="0.35">
      <c r="A315" s="125">
        <v>314</v>
      </c>
      <c r="B315" s="132" t="s">
        <v>1196</v>
      </c>
      <c r="C315" s="114">
        <v>6.7594167459056855</v>
      </c>
      <c r="D315" s="114">
        <v>8.6712033388356211</v>
      </c>
      <c r="E315" s="114">
        <v>13.076542501135593</v>
      </c>
      <c r="F315" s="114">
        <v>7.6683926327840659</v>
      </c>
      <c r="G315" s="114">
        <v>6.938790850079374</v>
      </c>
      <c r="H315" s="114">
        <v>7.3049532191402724</v>
      </c>
      <c r="I315" s="114">
        <v>9.0831352196176365</v>
      </c>
      <c r="J315" s="114">
        <v>12.435737317641536</v>
      </c>
      <c r="K315" s="114">
        <v>11.378433222600922</v>
      </c>
      <c r="L315" s="114">
        <v>7.0647069117346319</v>
      </c>
      <c r="M315" s="114">
        <v>6.4419713462314787</v>
      </c>
      <c r="N315" s="114">
        <v>2.5734869192043588</v>
      </c>
      <c r="O315" s="114">
        <v>1.8602490319906284</v>
      </c>
      <c r="P315" s="130">
        <v>7.6181147178652182</v>
      </c>
      <c r="Q315" s="121"/>
    </row>
    <row r="316" spans="1:17" ht="21" x14ac:dyDescent="0.35">
      <c r="A316" s="125">
        <v>315</v>
      </c>
      <c r="B316" s="136" t="s">
        <v>1197</v>
      </c>
      <c r="C316" s="129">
        <v>2.7133493247398848</v>
      </c>
      <c r="D316" s="129">
        <v>3.0096314351477251</v>
      </c>
      <c r="E316" s="129">
        <v>4.1531038765549146</v>
      </c>
      <c r="F316" s="129">
        <v>1.7565991685826536</v>
      </c>
      <c r="G316" s="129">
        <v>3.9985900807248926</v>
      </c>
      <c r="H316" s="129">
        <v>4.7503548377677367</v>
      </c>
      <c r="I316" s="129">
        <v>4.1637512340976928</v>
      </c>
      <c r="J316" s="129">
        <v>4.7495495471697309</v>
      </c>
      <c r="K316" s="129">
        <v>2.6841790739820848</v>
      </c>
      <c r="L316" s="129">
        <v>4.5779275703167315</v>
      </c>
      <c r="M316" s="129">
        <v>1.4122414202420532</v>
      </c>
      <c r="N316" s="129">
        <v>1.7355875389248914</v>
      </c>
      <c r="O316" s="129">
        <v>0</v>
      </c>
      <c r="P316" s="130">
        <v>3.8272828322602046</v>
      </c>
      <c r="Q316" s="121"/>
    </row>
    <row r="317" spans="1:17" ht="21" x14ac:dyDescent="0.35">
      <c r="A317" s="125">
        <v>316</v>
      </c>
      <c r="B317" s="126" t="s">
        <v>1198</v>
      </c>
      <c r="C317" s="114">
        <v>4.2787034606858638</v>
      </c>
      <c r="D317" s="114">
        <v>4.542544344747431</v>
      </c>
      <c r="E317" s="114">
        <v>3.5565615808897748</v>
      </c>
      <c r="F317" s="114">
        <v>2.6824622715641242</v>
      </c>
      <c r="G317" s="114">
        <v>3.6093641440445614</v>
      </c>
      <c r="H317" s="114">
        <v>5.4765294197550283</v>
      </c>
      <c r="I317" s="114">
        <v>1.8384891814099487</v>
      </c>
      <c r="J317" s="114">
        <v>3.8414380052186883</v>
      </c>
      <c r="K317" s="114">
        <v>2.219935716105276</v>
      </c>
      <c r="L317" s="114">
        <v>1.4797148461251088</v>
      </c>
      <c r="M317" s="114">
        <v>0.35075021164211395</v>
      </c>
      <c r="N317" s="114">
        <v>0</v>
      </c>
      <c r="O317" s="114">
        <v>0.6882730880517105</v>
      </c>
      <c r="P317" s="130">
        <v>4.1266286321653105</v>
      </c>
      <c r="Q317" s="121"/>
    </row>
    <row r="318" spans="1:17" x14ac:dyDescent="0.35">
      <c r="A318" s="125">
        <v>317</v>
      </c>
      <c r="B318" s="158" t="s">
        <v>1199</v>
      </c>
      <c r="C318" s="159"/>
      <c r="D318" s="159"/>
      <c r="E318" s="159"/>
      <c r="F318" s="159"/>
      <c r="G318" s="159"/>
      <c r="H318" s="159"/>
      <c r="I318" s="159"/>
      <c r="J318" s="159"/>
      <c r="K318" s="159"/>
      <c r="L318" s="159"/>
      <c r="M318" s="159"/>
      <c r="N318" s="159"/>
      <c r="O318" s="159"/>
      <c r="P318" s="220"/>
      <c r="Q318" s="121"/>
    </row>
    <row r="319" spans="1:17" ht="21" x14ac:dyDescent="0.35">
      <c r="A319" s="125">
        <v>318</v>
      </c>
      <c r="B319" s="137" t="s">
        <v>912</v>
      </c>
      <c r="C319" s="129">
        <v>85.166721495454539</v>
      </c>
      <c r="D319" s="129">
        <v>76.39546559152059</v>
      </c>
      <c r="E319" s="129">
        <v>74.5033482866844</v>
      </c>
      <c r="F319" s="129">
        <v>74.016853291630596</v>
      </c>
      <c r="G319" s="129">
        <v>74.298444829980667</v>
      </c>
      <c r="H319" s="129">
        <v>77.656472459511932</v>
      </c>
      <c r="I319" s="129">
        <v>70.301995596410364</v>
      </c>
      <c r="J319" s="129">
        <v>76.134240575712681</v>
      </c>
      <c r="K319" s="129">
        <v>68.125097365093097</v>
      </c>
      <c r="L319" s="129">
        <v>73.808789368449723</v>
      </c>
      <c r="M319" s="129">
        <v>89.762553593027519</v>
      </c>
      <c r="N319" s="129">
        <v>85.270443620243427</v>
      </c>
      <c r="O319" s="129">
        <v>87.147849591309196</v>
      </c>
      <c r="P319" s="130">
        <v>76.782503582536577</v>
      </c>
      <c r="Q319" s="121"/>
    </row>
    <row r="320" spans="1:17" x14ac:dyDescent="0.35">
      <c r="A320" s="125">
        <v>319</v>
      </c>
      <c r="B320" s="131" t="s">
        <v>918</v>
      </c>
      <c r="C320" s="114">
        <v>2.3662276310480785</v>
      </c>
      <c r="D320" s="114">
        <v>1.127966175070235</v>
      </c>
      <c r="E320" s="114">
        <v>0.56690685735973256</v>
      </c>
      <c r="F320" s="114">
        <v>0.92900885963408142</v>
      </c>
      <c r="G320" s="114">
        <v>1.5984764633975652</v>
      </c>
      <c r="H320" s="114">
        <v>1.0954944365865182</v>
      </c>
      <c r="I320" s="114">
        <v>0.22880639235521152</v>
      </c>
      <c r="J320" s="114">
        <v>2.4281098167498381</v>
      </c>
      <c r="K320" s="114">
        <v>1.7957238139089609</v>
      </c>
      <c r="L320" s="114">
        <v>0.47660305817470178</v>
      </c>
      <c r="M320" s="114">
        <v>2.4741280324451704</v>
      </c>
      <c r="N320" s="114">
        <v>0.18866919170954832</v>
      </c>
      <c r="O320" s="114">
        <v>0</v>
      </c>
      <c r="P320" s="130">
        <v>1.5</v>
      </c>
      <c r="Q320" s="121"/>
    </row>
    <row r="321" spans="1:17" x14ac:dyDescent="0.35">
      <c r="A321" s="125">
        <v>320</v>
      </c>
      <c r="B321" s="137" t="s">
        <v>921</v>
      </c>
      <c r="C321" s="135">
        <v>6.0355959346337347</v>
      </c>
      <c r="D321" s="135">
        <v>5.2349199821086572</v>
      </c>
      <c r="E321" s="135">
        <v>3.7139135749724517</v>
      </c>
      <c r="F321" s="135">
        <v>3.9289171435395605</v>
      </c>
      <c r="G321" s="135">
        <v>4.9485978133849473</v>
      </c>
      <c r="H321" s="135">
        <v>3.9458447220582733</v>
      </c>
      <c r="I321" s="135">
        <v>2.8597484157216995</v>
      </c>
      <c r="J321" s="135">
        <v>6.2597325167957782</v>
      </c>
      <c r="K321" s="135">
        <v>1.5641278461748245</v>
      </c>
      <c r="L321" s="135">
        <v>1.3938010783388073</v>
      </c>
      <c r="M321" s="135">
        <v>4.4640731928471737</v>
      </c>
      <c r="N321" s="135">
        <v>2.6769881337624537</v>
      </c>
      <c r="O321" s="135">
        <v>3.1602739072797323</v>
      </c>
      <c r="P321" s="130">
        <v>4.7</v>
      </c>
      <c r="Q321" s="121"/>
    </row>
    <row r="322" spans="1:17" x14ac:dyDescent="0.35">
      <c r="A322" s="125">
        <v>321</v>
      </c>
      <c r="B322" s="131" t="s">
        <v>915</v>
      </c>
      <c r="C322" s="114">
        <v>0.30230280630091316</v>
      </c>
      <c r="D322" s="114">
        <v>0.38671714858411588</v>
      </c>
      <c r="E322" s="114">
        <v>0.18419113664249692</v>
      </c>
      <c r="F322" s="114">
        <v>0.12327238507310442</v>
      </c>
      <c r="G322" s="114">
        <v>0.42726109373623938</v>
      </c>
      <c r="H322" s="114">
        <v>0.5961249343206324</v>
      </c>
      <c r="I322" s="114">
        <v>0.29121012152668108</v>
      </c>
      <c r="J322" s="114">
        <v>0</v>
      </c>
      <c r="K322" s="114">
        <v>5.6368855102396975E-2</v>
      </c>
      <c r="L322" s="114">
        <v>5.5699139886772296E-2</v>
      </c>
      <c r="M322" s="114">
        <v>0</v>
      </c>
      <c r="N322" s="114">
        <v>0</v>
      </c>
      <c r="O322" s="114">
        <v>0</v>
      </c>
      <c r="P322" s="130">
        <v>0.4</v>
      </c>
      <c r="Q322" s="121"/>
    </row>
    <row r="323" spans="1:17" x14ac:dyDescent="0.35">
      <c r="A323" s="125">
        <v>322</v>
      </c>
      <c r="B323" s="137" t="s">
        <v>924</v>
      </c>
      <c r="C323" s="135">
        <v>1.0206501098557408</v>
      </c>
      <c r="D323" s="135">
        <v>2.0446821036578315</v>
      </c>
      <c r="E323" s="135">
        <v>0.37810298310471768</v>
      </c>
      <c r="F323" s="135">
        <v>0.41908975756158734</v>
      </c>
      <c r="G323" s="135">
        <v>2.9412742678439332</v>
      </c>
      <c r="H323" s="135">
        <v>2.0576745946526556</v>
      </c>
      <c r="I323" s="135">
        <v>1.6056194734236335</v>
      </c>
      <c r="J323" s="135">
        <v>1.1920468215004743</v>
      </c>
      <c r="K323" s="135">
        <v>1.5102501546649232</v>
      </c>
      <c r="L323" s="135">
        <v>0.42546571033807584</v>
      </c>
      <c r="M323" s="135">
        <v>0.17401361741946075</v>
      </c>
      <c r="N323" s="135">
        <v>0.18866919170954832</v>
      </c>
      <c r="O323" s="135">
        <v>0</v>
      </c>
      <c r="P323" s="130">
        <v>2.1</v>
      </c>
      <c r="Q323" s="121"/>
    </row>
    <row r="324" spans="1:17" x14ac:dyDescent="0.35">
      <c r="A324" s="125">
        <v>323</v>
      </c>
      <c r="B324" s="281" t="s">
        <v>1200</v>
      </c>
      <c r="C324" s="281"/>
      <c r="D324" s="281"/>
      <c r="E324" s="281"/>
      <c r="F324" s="281"/>
      <c r="G324" s="281"/>
      <c r="H324" s="281"/>
      <c r="I324" s="281"/>
      <c r="J324" s="281"/>
      <c r="K324" s="281"/>
      <c r="L324" s="281"/>
      <c r="M324" s="281"/>
      <c r="N324" s="281"/>
      <c r="O324" s="281"/>
      <c r="P324" s="281"/>
      <c r="Q324" s="121"/>
    </row>
    <row r="325" spans="1:17" ht="21" x14ac:dyDescent="0.35">
      <c r="A325" s="125">
        <v>324</v>
      </c>
      <c r="B325" s="134" t="s">
        <v>1201</v>
      </c>
      <c r="C325" s="129">
        <v>92.385369300016379</v>
      </c>
      <c r="D325" s="129">
        <v>90.210179465928135</v>
      </c>
      <c r="E325" s="129">
        <v>86.385757836365812</v>
      </c>
      <c r="F325" s="129">
        <v>82.975229439043076</v>
      </c>
      <c r="G325" s="129">
        <v>89.961070092057554</v>
      </c>
      <c r="H325" s="129">
        <v>89.46343851880296</v>
      </c>
      <c r="I325" s="129">
        <v>85.58699235034851</v>
      </c>
      <c r="J325" s="129">
        <v>85.874962543060249</v>
      </c>
      <c r="K325" s="129">
        <v>94.81257676827255</v>
      </c>
      <c r="L325" s="129">
        <v>83.368419850794552</v>
      </c>
      <c r="M325" s="129">
        <v>95.232153863953698</v>
      </c>
      <c r="N325" s="129">
        <v>94.168801454126509</v>
      </c>
      <c r="O325" s="129">
        <v>96.111554394401637</v>
      </c>
      <c r="P325" s="130">
        <v>89.582850815949286</v>
      </c>
      <c r="Q325" s="121"/>
    </row>
    <row r="326" spans="1:17" x14ac:dyDescent="0.35">
      <c r="A326" s="125">
        <v>325</v>
      </c>
      <c r="B326" s="283" t="s">
        <v>1202</v>
      </c>
      <c r="C326" s="283"/>
      <c r="D326" s="283"/>
      <c r="E326" s="283"/>
      <c r="F326" s="283"/>
      <c r="G326" s="283"/>
      <c r="H326" s="283"/>
      <c r="I326" s="283"/>
      <c r="J326" s="283"/>
      <c r="K326" s="283"/>
      <c r="L326" s="283"/>
      <c r="M326" s="283"/>
      <c r="N326" s="283"/>
      <c r="O326" s="283"/>
      <c r="P326" s="221"/>
      <c r="Q326" s="121"/>
    </row>
    <row r="327" spans="1:17" x14ac:dyDescent="0.35">
      <c r="A327" s="125">
        <v>326</v>
      </c>
      <c r="B327" s="136" t="s">
        <v>1203</v>
      </c>
      <c r="C327" s="129">
        <v>90.376545495014511</v>
      </c>
      <c r="D327" s="129">
        <v>87.139117894396747</v>
      </c>
      <c r="E327" s="129">
        <v>83.672423373390458</v>
      </c>
      <c r="F327" s="129">
        <v>78.807121740434766</v>
      </c>
      <c r="G327" s="129">
        <v>83.973980800460026</v>
      </c>
      <c r="H327" s="129">
        <v>83.838164610432358</v>
      </c>
      <c r="I327" s="129">
        <v>60.726952653906828</v>
      </c>
      <c r="J327" s="129">
        <v>62.940866321383446</v>
      </c>
      <c r="K327" s="129">
        <v>65.452978252852574</v>
      </c>
      <c r="L327" s="129">
        <v>76.829125219553987</v>
      </c>
      <c r="M327" s="129">
        <v>90.307883065710996</v>
      </c>
      <c r="N327" s="129">
        <v>92.949939633925908</v>
      </c>
      <c r="O327" s="129">
        <v>89.27238802341347</v>
      </c>
      <c r="P327" s="130">
        <v>83.8</v>
      </c>
      <c r="Q327" s="121"/>
    </row>
    <row r="328" spans="1:17" x14ac:dyDescent="0.35">
      <c r="A328" s="125">
        <v>327</v>
      </c>
      <c r="B328" s="132" t="s">
        <v>1204</v>
      </c>
      <c r="C328" s="114">
        <v>6.7654650285031082</v>
      </c>
      <c r="D328" s="114">
        <v>6.1045782315004482</v>
      </c>
      <c r="E328" s="114">
        <v>8.9009789236101096</v>
      </c>
      <c r="F328" s="114">
        <v>12.987322405321923</v>
      </c>
      <c r="G328" s="114">
        <v>12.758040642386659</v>
      </c>
      <c r="H328" s="114">
        <v>13.11690638706148</v>
      </c>
      <c r="I328" s="114">
        <v>43.257091157372159</v>
      </c>
      <c r="J328" s="114">
        <v>35.372817141072829</v>
      </c>
      <c r="K328" s="114">
        <v>48.093353427785232</v>
      </c>
      <c r="L328" s="114">
        <v>12.047124478249597</v>
      </c>
      <c r="M328" s="114">
        <v>14.350183670875683</v>
      </c>
      <c r="N328" s="114">
        <v>0.18866919170954832</v>
      </c>
      <c r="O328" s="114">
        <v>0.21964845397038335</v>
      </c>
      <c r="P328" s="130">
        <v>12.5</v>
      </c>
      <c r="Q328" s="121"/>
    </row>
    <row r="329" spans="1:17" ht="31.5" x14ac:dyDescent="0.35">
      <c r="A329" s="125">
        <v>328</v>
      </c>
      <c r="B329" s="136" t="s">
        <v>1205</v>
      </c>
      <c r="C329" s="129">
        <v>1.7432174348835834</v>
      </c>
      <c r="D329" s="129">
        <v>2.3934637381842334</v>
      </c>
      <c r="E329" s="129">
        <v>1.9353163763174253</v>
      </c>
      <c r="F329" s="129">
        <v>3.7270556011313878</v>
      </c>
      <c r="G329" s="129">
        <v>1.2666231180813503</v>
      </c>
      <c r="H329" s="129">
        <v>0.32253280950930341</v>
      </c>
      <c r="I329" s="129">
        <v>0.70870787573907912</v>
      </c>
      <c r="J329" s="129">
        <v>2.0632854156479907</v>
      </c>
      <c r="K329" s="129">
        <v>7.3767970984963835E-2</v>
      </c>
      <c r="L329" s="129">
        <v>3.0963909730331842</v>
      </c>
      <c r="M329" s="129">
        <v>9.3356950960767495</v>
      </c>
      <c r="N329" s="129">
        <v>7.926379063764001</v>
      </c>
      <c r="O329" s="129">
        <v>26.228132395562465</v>
      </c>
      <c r="P329" s="130">
        <v>1.4</v>
      </c>
      <c r="Q329" s="121"/>
    </row>
    <row r="330" spans="1:17" ht="21" x14ac:dyDescent="0.35">
      <c r="A330" s="125">
        <v>329</v>
      </c>
      <c r="B330" s="132" t="s">
        <v>1206</v>
      </c>
      <c r="C330" s="114">
        <v>30.018366338271413</v>
      </c>
      <c r="D330" s="114">
        <v>41.713278103256066</v>
      </c>
      <c r="E330" s="114">
        <v>37.414688727978287</v>
      </c>
      <c r="F330" s="114">
        <v>44.955736951435895</v>
      </c>
      <c r="G330" s="114">
        <v>38.935714963973581</v>
      </c>
      <c r="H330" s="114">
        <v>35.786762234935424</v>
      </c>
      <c r="I330" s="114">
        <v>39.59388160823643</v>
      </c>
      <c r="J330" s="114">
        <v>43.200053786267375</v>
      </c>
      <c r="K330" s="114">
        <v>35.907006507519284</v>
      </c>
      <c r="L330" s="114">
        <v>46.809247689439523</v>
      </c>
      <c r="M330" s="114">
        <v>26.254176910478421</v>
      </c>
      <c r="N330" s="114">
        <v>33.268758589979328</v>
      </c>
      <c r="O330" s="114">
        <v>12.457051641950589</v>
      </c>
      <c r="P330" s="130">
        <v>37.700000000000003</v>
      </c>
      <c r="Q330" s="121"/>
    </row>
    <row r="331" spans="1:17" x14ac:dyDescent="0.35">
      <c r="A331" s="125">
        <v>330</v>
      </c>
      <c r="B331" s="136" t="s">
        <v>1207</v>
      </c>
      <c r="C331" s="129">
        <v>1.1914013830318511</v>
      </c>
      <c r="D331" s="129">
        <v>1.9865699530874192</v>
      </c>
      <c r="E331" s="129">
        <v>2.3698712827402839</v>
      </c>
      <c r="F331" s="129">
        <v>0.22940955401501884</v>
      </c>
      <c r="G331" s="129">
        <v>0.74029460259626112</v>
      </c>
      <c r="H331" s="129">
        <v>0.32882940505962283</v>
      </c>
      <c r="I331" s="129">
        <v>8.4627126520490453E-2</v>
      </c>
      <c r="J331" s="129">
        <v>2.5343385389277104</v>
      </c>
      <c r="K331" s="129">
        <v>0</v>
      </c>
      <c r="L331" s="129">
        <v>0.50469443694372929</v>
      </c>
      <c r="M331" s="129">
        <v>0.6404448978051821</v>
      </c>
      <c r="N331" s="129">
        <v>0.37733838341909665</v>
      </c>
      <c r="O331" s="129">
        <v>0</v>
      </c>
      <c r="P331" s="130">
        <v>0.9</v>
      </c>
      <c r="Q331" s="121"/>
    </row>
    <row r="332" spans="1:17" ht="21" x14ac:dyDescent="0.35">
      <c r="A332" s="125">
        <v>331</v>
      </c>
      <c r="B332" s="132" t="s">
        <v>1208</v>
      </c>
      <c r="C332" s="114">
        <v>1.1900793002926562</v>
      </c>
      <c r="D332" s="114">
        <v>0.64655514346266008</v>
      </c>
      <c r="E332" s="114">
        <v>1.8323500637787018</v>
      </c>
      <c r="F332" s="114">
        <v>1.9234439806559847</v>
      </c>
      <c r="G332" s="114">
        <v>1.2773862212265439</v>
      </c>
      <c r="H332" s="114">
        <v>1.3084196701094877</v>
      </c>
      <c r="I332" s="114">
        <v>1.1663295779974963</v>
      </c>
      <c r="J332" s="114">
        <v>0.73789331463965624</v>
      </c>
      <c r="K332" s="114">
        <v>0.18199017470895779</v>
      </c>
      <c r="L332" s="114">
        <v>5.2147038254754818</v>
      </c>
      <c r="M332" s="114">
        <v>2.6067753253816663</v>
      </c>
      <c r="N332" s="114">
        <v>5.0354980981673307</v>
      </c>
      <c r="O332" s="114">
        <v>27.701948010101962</v>
      </c>
      <c r="P332" s="130">
        <v>1.3</v>
      </c>
      <c r="Q332" s="121"/>
    </row>
    <row r="333" spans="1:17" ht="21" x14ac:dyDescent="0.35">
      <c r="A333" s="125">
        <v>332</v>
      </c>
      <c r="B333" s="160" t="s">
        <v>1209</v>
      </c>
      <c r="C333" s="129">
        <v>5.4250317612279977</v>
      </c>
      <c r="D333" s="129">
        <v>6.0862677538061645</v>
      </c>
      <c r="E333" s="129">
        <v>7.4620771339875329</v>
      </c>
      <c r="F333" s="129">
        <v>7.4431426349305347</v>
      </c>
      <c r="G333" s="129">
        <v>6.0825027684622608</v>
      </c>
      <c r="H333" s="129">
        <v>4.4253863535576636</v>
      </c>
      <c r="I333" s="129">
        <v>4.2185463110872217</v>
      </c>
      <c r="J333" s="129">
        <v>4.9470249149650227</v>
      </c>
      <c r="K333" s="129">
        <v>5.5611170385392779</v>
      </c>
      <c r="L333" s="129">
        <v>6.0112756099037714</v>
      </c>
      <c r="M333" s="129">
        <v>4.7711400573669298</v>
      </c>
      <c r="N333" s="129">
        <v>2.6699239259769589</v>
      </c>
      <c r="O333" s="129">
        <v>24.406246705340486</v>
      </c>
      <c r="P333" s="130">
        <v>5.6</v>
      </c>
      <c r="Q333" s="121"/>
    </row>
    <row r="334" spans="1:17" x14ac:dyDescent="0.35">
      <c r="A334" s="125">
        <v>333</v>
      </c>
      <c r="B334" s="126" t="s">
        <v>1210</v>
      </c>
      <c r="C334" s="148">
        <v>8.5617056272038869</v>
      </c>
      <c r="D334" s="148">
        <v>5.0959439731369596</v>
      </c>
      <c r="E334" s="148">
        <v>7.38518649358247</v>
      </c>
      <c r="F334" s="148">
        <v>6.1473834648796606</v>
      </c>
      <c r="G334" s="148">
        <v>6.3942251842941458</v>
      </c>
      <c r="H334" s="148">
        <v>5.7060614451216152</v>
      </c>
      <c r="I334" s="148">
        <v>3.5009307179948177</v>
      </c>
      <c r="J334" s="148">
        <v>7.9443134563056867</v>
      </c>
      <c r="K334" s="148">
        <v>3.1364792251271423</v>
      </c>
      <c r="L334" s="148">
        <v>5.9312241507365737</v>
      </c>
      <c r="M334" s="148">
        <v>12.254404109617848</v>
      </c>
      <c r="N334" s="148">
        <v>9.9746488845859993</v>
      </c>
      <c r="O334" s="148">
        <v>1.3370326602156175</v>
      </c>
      <c r="P334" s="130">
        <v>6.36819287755758</v>
      </c>
      <c r="Q334" s="121"/>
    </row>
    <row r="335" spans="1:17" customFormat="1" x14ac:dyDescent="0.35">
      <c r="A335" s="125">
        <v>334</v>
      </c>
      <c r="B335" s="72" t="s">
        <v>945</v>
      </c>
      <c r="C335" s="86">
        <v>3.2</v>
      </c>
      <c r="D335" s="86">
        <v>1.2</v>
      </c>
      <c r="E335" s="86">
        <v>1.4</v>
      </c>
      <c r="F335" s="86">
        <v>2.4</v>
      </c>
      <c r="G335" s="86">
        <v>2.7</v>
      </c>
      <c r="H335" s="86">
        <v>1.6</v>
      </c>
      <c r="I335" s="86">
        <v>6.2</v>
      </c>
      <c r="J335" s="86">
        <v>4.4000000000000004</v>
      </c>
      <c r="K335" s="86">
        <v>1.1000000000000001</v>
      </c>
      <c r="L335" s="86">
        <v>11.6</v>
      </c>
      <c r="M335" s="86">
        <v>4.3</v>
      </c>
      <c r="N335" s="86">
        <v>10.6</v>
      </c>
      <c r="O335" s="86">
        <v>29.6</v>
      </c>
      <c r="P335" s="145">
        <v>2.6</v>
      </c>
    </row>
    <row r="336" spans="1:17" customFormat="1" ht="21" x14ac:dyDescent="0.35">
      <c r="A336" s="125">
        <v>335</v>
      </c>
      <c r="B336" s="73" t="s">
        <v>946</v>
      </c>
      <c r="C336" s="69">
        <v>18.600000000000001</v>
      </c>
      <c r="D336" s="69">
        <v>12.8</v>
      </c>
      <c r="E336" s="69">
        <v>9.9</v>
      </c>
      <c r="F336" s="69">
        <v>10.8</v>
      </c>
      <c r="G336" s="69">
        <v>13.3</v>
      </c>
      <c r="H336" s="69">
        <v>11.3</v>
      </c>
      <c r="I336" s="69">
        <v>12.9</v>
      </c>
      <c r="J336" s="69">
        <v>10.7</v>
      </c>
      <c r="K336" s="69">
        <v>11.4</v>
      </c>
      <c r="L336" s="69">
        <v>9.1</v>
      </c>
      <c r="M336" s="69">
        <v>21.4</v>
      </c>
      <c r="N336" s="69">
        <v>12.5</v>
      </c>
      <c r="O336" s="69">
        <v>1.1000000000000001</v>
      </c>
      <c r="P336" s="145">
        <v>13.1</v>
      </c>
    </row>
    <row r="337" spans="1:17" customFormat="1" ht="21" x14ac:dyDescent="0.35">
      <c r="A337" s="125">
        <v>336</v>
      </c>
      <c r="B337" s="72" t="s">
        <v>948</v>
      </c>
      <c r="C337" s="86">
        <v>9.6</v>
      </c>
      <c r="D337" s="86">
        <v>2.5</v>
      </c>
      <c r="E337" s="86">
        <v>2.7</v>
      </c>
      <c r="F337" s="86">
        <v>2.5</v>
      </c>
      <c r="G337" s="86">
        <v>3.4</v>
      </c>
      <c r="H337" s="86">
        <v>2.9</v>
      </c>
      <c r="I337" s="86">
        <v>3.6</v>
      </c>
      <c r="J337" s="86">
        <v>5.4</v>
      </c>
      <c r="K337" s="86">
        <v>4.4000000000000004</v>
      </c>
      <c r="L337" s="86">
        <v>3.1</v>
      </c>
      <c r="M337" s="86">
        <v>5.8</v>
      </c>
      <c r="N337" s="86">
        <v>3.2</v>
      </c>
      <c r="O337" s="86">
        <v>0.8</v>
      </c>
      <c r="P337" s="145">
        <v>4</v>
      </c>
    </row>
    <row r="338" spans="1:17" customFormat="1" x14ac:dyDescent="0.35">
      <c r="A338" s="125">
        <v>337</v>
      </c>
      <c r="B338" s="68" t="s">
        <v>949</v>
      </c>
      <c r="C338" s="69">
        <v>6.7</v>
      </c>
      <c r="D338" s="69">
        <v>0.1</v>
      </c>
      <c r="E338" s="69">
        <v>0</v>
      </c>
      <c r="F338" s="69">
        <v>0</v>
      </c>
      <c r="G338" s="69">
        <v>0.5</v>
      </c>
      <c r="H338" s="69">
        <v>0.1</v>
      </c>
      <c r="I338" s="69">
        <v>0.8</v>
      </c>
      <c r="J338" s="69">
        <v>3.5</v>
      </c>
      <c r="K338" s="69">
        <v>3.8</v>
      </c>
      <c r="L338" s="69">
        <v>0.7</v>
      </c>
      <c r="M338" s="69">
        <v>0.4</v>
      </c>
      <c r="N338" s="69">
        <v>0</v>
      </c>
      <c r="O338" s="69">
        <v>0</v>
      </c>
      <c r="P338" s="145">
        <v>1.2</v>
      </c>
    </row>
    <row r="339" spans="1:17" customFormat="1" x14ac:dyDescent="0.35">
      <c r="A339" s="125">
        <v>338</v>
      </c>
      <c r="B339" s="66" t="s">
        <v>950</v>
      </c>
      <c r="C339" s="86">
        <v>3.3</v>
      </c>
      <c r="D339" s="86">
        <v>1.7</v>
      </c>
      <c r="E339" s="86">
        <v>2.7</v>
      </c>
      <c r="F339" s="86">
        <v>2.2000000000000002</v>
      </c>
      <c r="G339" s="86">
        <v>3</v>
      </c>
      <c r="H339" s="86">
        <v>2.4</v>
      </c>
      <c r="I339" s="86">
        <v>2.1</v>
      </c>
      <c r="J339" s="86">
        <v>2</v>
      </c>
      <c r="K339" s="86">
        <v>0.3</v>
      </c>
      <c r="L339" s="86">
        <v>2.1</v>
      </c>
      <c r="M339" s="86">
        <v>3.2</v>
      </c>
      <c r="N339" s="86">
        <v>1.9</v>
      </c>
      <c r="O339" s="86">
        <v>0.7</v>
      </c>
      <c r="P339" s="145">
        <v>2.6</v>
      </c>
    </row>
    <row r="340" spans="1:17" customFormat="1" x14ac:dyDescent="0.35">
      <c r="A340" s="125">
        <v>339</v>
      </c>
      <c r="B340" s="68" t="s">
        <v>951</v>
      </c>
      <c r="C340" s="69">
        <v>1</v>
      </c>
      <c r="D340" s="69">
        <v>0.8</v>
      </c>
      <c r="E340" s="69">
        <v>0</v>
      </c>
      <c r="F340" s="69">
        <v>0.4</v>
      </c>
      <c r="G340" s="69">
        <v>0.9</v>
      </c>
      <c r="H340" s="69">
        <v>0.7</v>
      </c>
      <c r="I340" s="69">
        <v>1.7</v>
      </c>
      <c r="J340" s="69">
        <v>0.7</v>
      </c>
      <c r="K340" s="69">
        <v>0.6</v>
      </c>
      <c r="L340" s="69">
        <v>1.5</v>
      </c>
      <c r="M340" s="69">
        <v>0.9</v>
      </c>
      <c r="N340" s="69">
        <v>1.4</v>
      </c>
      <c r="O340" s="69">
        <v>0.1</v>
      </c>
      <c r="P340" s="145">
        <v>0.8</v>
      </c>
    </row>
    <row r="341" spans="1:17" customFormat="1" x14ac:dyDescent="0.35">
      <c r="A341" s="125">
        <v>340</v>
      </c>
      <c r="B341" s="66" t="s">
        <v>952</v>
      </c>
      <c r="C341" s="86">
        <v>0.2</v>
      </c>
      <c r="D341" s="86">
        <v>0.1</v>
      </c>
      <c r="E341" s="86">
        <v>0</v>
      </c>
      <c r="F341" s="86">
        <v>0</v>
      </c>
      <c r="G341" s="86">
        <v>0.5</v>
      </c>
      <c r="H341" s="86">
        <v>0.2</v>
      </c>
      <c r="I341" s="86">
        <v>0</v>
      </c>
      <c r="J341" s="86">
        <v>0</v>
      </c>
      <c r="K341" s="86">
        <v>0</v>
      </c>
      <c r="L341" s="86">
        <v>0.3</v>
      </c>
      <c r="M341" s="86">
        <v>2.2000000000000002</v>
      </c>
      <c r="N341" s="86">
        <v>0</v>
      </c>
      <c r="O341" s="86">
        <v>0</v>
      </c>
      <c r="P341" s="145">
        <v>0.3</v>
      </c>
    </row>
    <row r="342" spans="1:17" customFormat="1" x14ac:dyDescent="0.35">
      <c r="A342" s="125">
        <v>341</v>
      </c>
      <c r="B342" s="68" t="s">
        <v>953</v>
      </c>
      <c r="C342" s="69">
        <v>13</v>
      </c>
      <c r="D342" s="69">
        <v>10.1</v>
      </c>
      <c r="E342" s="69">
        <v>5.5</v>
      </c>
      <c r="F342" s="69">
        <v>8.3000000000000007</v>
      </c>
      <c r="G342" s="69">
        <v>9.3000000000000007</v>
      </c>
      <c r="H342" s="69">
        <v>9.4</v>
      </c>
      <c r="I342" s="69">
        <v>9</v>
      </c>
      <c r="J342" s="69">
        <v>7.3</v>
      </c>
      <c r="K342" s="69">
        <v>7.5</v>
      </c>
      <c r="L342" s="69">
        <v>6.6</v>
      </c>
      <c r="M342" s="69">
        <v>15.1</v>
      </c>
      <c r="N342" s="69">
        <v>9.9</v>
      </c>
      <c r="O342" s="69">
        <v>0.6</v>
      </c>
      <c r="P342" s="145">
        <v>9.6999999999999993</v>
      </c>
    </row>
    <row r="343" spans="1:17" customFormat="1" x14ac:dyDescent="0.35">
      <c r="A343" s="125">
        <v>342</v>
      </c>
      <c r="B343" s="66" t="s">
        <v>954</v>
      </c>
      <c r="C343" s="86">
        <v>5.7</v>
      </c>
      <c r="D343" s="86">
        <v>6.5</v>
      </c>
      <c r="E343" s="86">
        <v>3.7</v>
      </c>
      <c r="F343" s="86">
        <v>4.2</v>
      </c>
      <c r="G343" s="86">
        <v>3.3</v>
      </c>
      <c r="H343" s="86">
        <v>1.3</v>
      </c>
      <c r="I343" s="86">
        <v>2</v>
      </c>
      <c r="J343" s="86">
        <v>1</v>
      </c>
      <c r="K343" s="86">
        <v>1.8</v>
      </c>
      <c r="L343" s="86">
        <v>1.1000000000000001</v>
      </c>
      <c r="M343" s="86">
        <v>12.2</v>
      </c>
      <c r="N343" s="86">
        <v>6.3</v>
      </c>
      <c r="O343" s="86">
        <v>0</v>
      </c>
      <c r="P343" s="145">
        <v>3.4</v>
      </c>
    </row>
    <row r="344" spans="1:17" customFormat="1" x14ac:dyDescent="0.35">
      <c r="A344" s="125">
        <v>343</v>
      </c>
      <c r="B344" s="68" t="s">
        <v>955</v>
      </c>
      <c r="C344" s="69">
        <v>1.3</v>
      </c>
      <c r="D344" s="69">
        <v>1.5</v>
      </c>
      <c r="E344" s="69">
        <v>1.9</v>
      </c>
      <c r="F344" s="69">
        <v>1.2</v>
      </c>
      <c r="G344" s="69">
        <v>1.7</v>
      </c>
      <c r="H344" s="69">
        <v>1.9</v>
      </c>
      <c r="I344" s="69">
        <v>1.1000000000000001</v>
      </c>
      <c r="J344" s="69">
        <v>0.7</v>
      </c>
      <c r="K344" s="69">
        <v>0.8</v>
      </c>
      <c r="L344" s="69">
        <v>1.3</v>
      </c>
      <c r="M344" s="69">
        <v>1.6</v>
      </c>
      <c r="N344" s="69">
        <v>1.8</v>
      </c>
      <c r="O344" s="69">
        <v>0</v>
      </c>
      <c r="P344" s="145">
        <v>1.6</v>
      </c>
    </row>
    <row r="345" spans="1:17" customFormat="1" ht="31.5" x14ac:dyDescent="0.35">
      <c r="A345" s="125">
        <v>344</v>
      </c>
      <c r="B345" s="72" t="s">
        <v>956</v>
      </c>
      <c r="C345" s="86">
        <v>25.5</v>
      </c>
      <c r="D345" s="86">
        <v>23</v>
      </c>
      <c r="E345" s="86">
        <v>18.5</v>
      </c>
      <c r="F345" s="86">
        <v>17.3</v>
      </c>
      <c r="G345" s="86">
        <v>20.3</v>
      </c>
      <c r="H345" s="86">
        <v>13.4</v>
      </c>
      <c r="I345" s="86">
        <v>15.3</v>
      </c>
      <c r="J345" s="86">
        <v>19.100000000000001</v>
      </c>
      <c r="K345" s="86">
        <v>15.1</v>
      </c>
      <c r="L345" s="86">
        <v>18.600000000000001</v>
      </c>
      <c r="M345" s="86">
        <v>28.9</v>
      </c>
      <c r="N345" s="86">
        <v>22.2</v>
      </c>
      <c r="O345" s="86">
        <v>3.9</v>
      </c>
      <c r="P345" s="145">
        <v>19.3</v>
      </c>
    </row>
    <row r="346" spans="1:17" x14ac:dyDescent="0.35">
      <c r="A346" s="125">
        <v>345</v>
      </c>
      <c r="B346" s="282" t="s">
        <v>958</v>
      </c>
      <c r="C346" s="282"/>
      <c r="D346" s="282"/>
      <c r="E346" s="282"/>
      <c r="F346" s="282"/>
      <c r="G346" s="282"/>
      <c r="H346" s="282"/>
      <c r="I346" s="282"/>
      <c r="J346" s="282"/>
      <c r="K346" s="282"/>
      <c r="L346" s="282"/>
      <c r="M346" s="282"/>
      <c r="N346" s="282"/>
      <c r="O346" s="282"/>
      <c r="P346" s="282"/>
      <c r="Q346" s="121"/>
    </row>
    <row r="347" spans="1:17" customFormat="1" ht="31.5" x14ac:dyDescent="0.35">
      <c r="A347" s="125">
        <v>346</v>
      </c>
      <c r="B347" s="73" t="s">
        <v>960</v>
      </c>
      <c r="C347" s="114">
        <v>66.8</v>
      </c>
      <c r="D347" s="114">
        <v>64.900000000000006</v>
      </c>
      <c r="E347" s="114">
        <v>67.2</v>
      </c>
      <c r="F347" s="114">
        <v>65.2</v>
      </c>
      <c r="G347" s="114">
        <v>62.8</v>
      </c>
      <c r="H347" s="114">
        <v>57.5</v>
      </c>
      <c r="I347" s="114">
        <v>76.2</v>
      </c>
      <c r="J347" s="114">
        <v>77.3</v>
      </c>
      <c r="K347" s="114">
        <v>74.900000000000006</v>
      </c>
      <c r="L347" s="114">
        <v>69.099999999999994</v>
      </c>
      <c r="M347" s="114">
        <v>70.2</v>
      </c>
      <c r="N347" s="114">
        <v>60.2</v>
      </c>
      <c r="O347" s="114">
        <v>40.5</v>
      </c>
      <c r="P347" s="145">
        <v>63.4</v>
      </c>
    </row>
    <row r="348" spans="1:17" x14ac:dyDescent="0.35">
      <c r="A348" s="125">
        <v>347</v>
      </c>
      <c r="B348" s="134" t="s">
        <v>1211</v>
      </c>
      <c r="C348" s="86">
        <v>54.917912550411621</v>
      </c>
      <c r="D348" s="86">
        <v>55.480469642411755</v>
      </c>
      <c r="E348" s="86">
        <v>51.483112855985134</v>
      </c>
      <c r="F348" s="86">
        <v>51.402584622386883</v>
      </c>
      <c r="G348" s="86">
        <v>52.167131103672624</v>
      </c>
      <c r="H348" s="86">
        <v>53.708949101559234</v>
      </c>
      <c r="I348" s="86">
        <v>60.331729424425781</v>
      </c>
      <c r="J348" s="86">
        <v>59.40466530066125</v>
      </c>
      <c r="K348" s="86">
        <v>61.794027469673033</v>
      </c>
      <c r="L348" s="86">
        <v>66.232549790486189</v>
      </c>
      <c r="M348" s="86">
        <v>62.597978326119289</v>
      </c>
      <c r="N348" s="86">
        <v>59.480895665697922</v>
      </c>
      <c r="O348" s="86">
        <v>37.120831815573808</v>
      </c>
      <c r="P348" s="130">
        <v>53.839622173776732</v>
      </c>
      <c r="Q348" s="121"/>
    </row>
    <row r="349" spans="1:17" ht="21" x14ac:dyDescent="0.35">
      <c r="A349" s="125">
        <v>348</v>
      </c>
      <c r="B349" s="131" t="s">
        <v>1212</v>
      </c>
      <c r="C349" s="69">
        <v>65.864900976235859</v>
      </c>
      <c r="D349" s="69">
        <v>65.449364459105723</v>
      </c>
      <c r="E349" s="69">
        <v>67.269228421449071</v>
      </c>
      <c r="F349" s="69">
        <v>61.126086116250455</v>
      </c>
      <c r="G349" s="69">
        <v>60.028515141851969</v>
      </c>
      <c r="H349" s="69">
        <v>63.003500829907935</v>
      </c>
      <c r="I349" s="69">
        <v>66.226987122592959</v>
      </c>
      <c r="J349" s="69">
        <v>65.792809764189343</v>
      </c>
      <c r="K349" s="69">
        <v>69.369165778063092</v>
      </c>
      <c r="L349" s="69">
        <v>73.615723505399913</v>
      </c>
      <c r="M349" s="69">
        <v>75.850126336925513</v>
      </c>
      <c r="N349" s="69">
        <v>66.372969113113228</v>
      </c>
      <c r="O349" s="69">
        <v>45.276376781865167</v>
      </c>
      <c r="P349" s="130">
        <v>62.921849267799146</v>
      </c>
      <c r="Q349" s="121"/>
    </row>
    <row r="350" spans="1:17" x14ac:dyDescent="0.35">
      <c r="A350" s="125">
        <v>349</v>
      </c>
      <c r="B350" s="136" t="s">
        <v>1213</v>
      </c>
      <c r="C350" s="86">
        <v>54.167783750579076</v>
      </c>
      <c r="D350" s="86">
        <v>54.124825302571786</v>
      </c>
      <c r="E350" s="86">
        <v>54.899219700359737</v>
      </c>
      <c r="F350" s="86">
        <v>50.134121126678444</v>
      </c>
      <c r="G350" s="86">
        <v>48.145577138529447</v>
      </c>
      <c r="H350" s="86">
        <v>42.757663739259193</v>
      </c>
      <c r="I350" s="86">
        <v>55.215155473720614</v>
      </c>
      <c r="J350" s="86">
        <v>50.076376743589734</v>
      </c>
      <c r="K350" s="86">
        <v>51.692752410696443</v>
      </c>
      <c r="L350" s="86">
        <v>55.965182534166971</v>
      </c>
      <c r="M350" s="86">
        <v>68.209139634744673</v>
      </c>
      <c r="N350" s="86">
        <v>56.831578763015131</v>
      </c>
      <c r="O350" s="86">
        <v>44.335977434927528</v>
      </c>
      <c r="P350" s="130">
        <v>49.043086747441812</v>
      </c>
      <c r="Q350" s="121"/>
    </row>
    <row r="351" spans="1:17" x14ac:dyDescent="0.35">
      <c r="A351" s="125">
        <v>350</v>
      </c>
      <c r="B351" s="132" t="s">
        <v>1214</v>
      </c>
      <c r="C351" s="69">
        <v>32.114601682472404</v>
      </c>
      <c r="D351" s="69">
        <v>32.767572372305139</v>
      </c>
      <c r="E351" s="69">
        <v>38.636580844967988</v>
      </c>
      <c r="F351" s="69">
        <v>35.57868011622633</v>
      </c>
      <c r="G351" s="69">
        <v>31.02469960305358</v>
      </c>
      <c r="H351" s="69">
        <v>36.660610363926729</v>
      </c>
      <c r="I351" s="69">
        <v>38.952701756654577</v>
      </c>
      <c r="J351" s="69">
        <v>38.455787959760592</v>
      </c>
      <c r="K351" s="69">
        <v>45.60698008396416</v>
      </c>
      <c r="L351" s="69">
        <v>44.450673257332987</v>
      </c>
      <c r="M351" s="69">
        <v>34.888830107812126</v>
      </c>
      <c r="N351" s="69">
        <v>29.16519363126422</v>
      </c>
      <c r="O351" s="69">
        <v>9.1772049452478264</v>
      </c>
      <c r="P351" s="130">
        <v>33.67238989538685</v>
      </c>
      <c r="Q351" s="121"/>
    </row>
    <row r="352" spans="1:17" x14ac:dyDescent="0.35">
      <c r="A352" s="125">
        <v>351</v>
      </c>
      <c r="B352" s="136" t="s">
        <v>1215</v>
      </c>
      <c r="C352" s="67">
        <v>2.114451364806941</v>
      </c>
      <c r="D352" s="67">
        <v>4.0388314252558288</v>
      </c>
      <c r="E352" s="67">
        <v>2.6457355093829147</v>
      </c>
      <c r="F352" s="67">
        <v>1.7889590553766481</v>
      </c>
      <c r="G352" s="67">
        <v>2.7002202760612897</v>
      </c>
      <c r="H352" s="67">
        <v>1.7589875927891421</v>
      </c>
      <c r="I352" s="67">
        <v>2.8409450601008568</v>
      </c>
      <c r="J352" s="67">
        <v>2.0091687363068975</v>
      </c>
      <c r="K352" s="67">
        <v>2.1391776754612439</v>
      </c>
      <c r="L352" s="67">
        <v>4.0800706203997184</v>
      </c>
      <c r="M352" s="67">
        <v>1.0183423047502254</v>
      </c>
      <c r="N352" s="67">
        <v>1.2794610810591718</v>
      </c>
      <c r="O352" s="67">
        <v>0</v>
      </c>
      <c r="P352" s="130">
        <v>2.5182679600222277</v>
      </c>
      <c r="Q352" s="121"/>
    </row>
    <row r="353" spans="1:17" customFormat="1" x14ac:dyDescent="0.35">
      <c r="A353" s="125">
        <v>352</v>
      </c>
      <c r="B353" s="68" t="s">
        <v>976</v>
      </c>
      <c r="C353" s="69">
        <v>1.1000000000000001</v>
      </c>
      <c r="D353" s="69">
        <v>1.2</v>
      </c>
      <c r="E353" s="69">
        <v>2.5</v>
      </c>
      <c r="F353" s="69">
        <v>1.5</v>
      </c>
      <c r="G353" s="69">
        <v>2.1</v>
      </c>
      <c r="H353" s="69">
        <v>1.2</v>
      </c>
      <c r="I353" s="69">
        <v>4.2</v>
      </c>
      <c r="J353" s="69">
        <v>1.3</v>
      </c>
      <c r="K353" s="69">
        <v>0.9</v>
      </c>
      <c r="L353" s="69">
        <v>1</v>
      </c>
      <c r="M353" s="69">
        <v>5.2</v>
      </c>
      <c r="N353" s="69">
        <v>0.3</v>
      </c>
      <c r="O353" s="69">
        <v>0.3</v>
      </c>
      <c r="P353" s="130">
        <v>1.6</v>
      </c>
    </row>
    <row r="354" spans="1:17" customFormat="1" x14ac:dyDescent="0.35">
      <c r="A354" s="125">
        <v>353</v>
      </c>
      <c r="B354" s="66" t="s">
        <v>979</v>
      </c>
      <c r="C354" s="67">
        <v>2.9</v>
      </c>
      <c r="D354" s="67">
        <v>0.7</v>
      </c>
      <c r="E354" s="67">
        <v>0.7</v>
      </c>
      <c r="F354" s="67">
        <v>0.8</v>
      </c>
      <c r="G354" s="67">
        <v>1</v>
      </c>
      <c r="H354" s="67">
        <v>0.9</v>
      </c>
      <c r="I354" s="67">
        <v>1.6</v>
      </c>
      <c r="J354" s="67">
        <v>0.9</v>
      </c>
      <c r="K354" s="67">
        <v>1</v>
      </c>
      <c r="L354" s="67">
        <v>0.7</v>
      </c>
      <c r="M354" s="67">
        <v>0.6</v>
      </c>
      <c r="N354" s="67">
        <v>0</v>
      </c>
      <c r="O354" s="67">
        <v>0.3</v>
      </c>
      <c r="P354" s="130">
        <v>1.2</v>
      </c>
    </row>
    <row r="355" spans="1:17" x14ac:dyDescent="0.35">
      <c r="A355" s="125">
        <v>354</v>
      </c>
      <c r="B355" s="132" t="s">
        <v>1216</v>
      </c>
      <c r="C355" s="93">
        <v>2.0725228351392131</v>
      </c>
      <c r="D355" s="93">
        <v>3.3405821983553374</v>
      </c>
      <c r="E355" s="93">
        <v>4.2711978447714234</v>
      </c>
      <c r="F355" s="93">
        <v>1.8649446234589333</v>
      </c>
      <c r="G355" s="93">
        <v>2.745957359037976</v>
      </c>
      <c r="H355" s="93">
        <v>2.4622585472984357</v>
      </c>
      <c r="I355" s="93">
        <v>2.8709173096146769</v>
      </c>
      <c r="J355" s="93">
        <v>2.2311885157644955</v>
      </c>
      <c r="K355" s="93">
        <v>1.3707883677518333</v>
      </c>
      <c r="L355" s="93">
        <v>1.2560807829896978</v>
      </c>
      <c r="M355" s="93">
        <v>3.6585061665306307</v>
      </c>
      <c r="N355" s="93">
        <v>0.7587913297787966</v>
      </c>
      <c r="O355" s="93">
        <v>5.233512731268684</v>
      </c>
      <c r="P355" s="130">
        <v>2.6368850110235047</v>
      </c>
      <c r="Q355" s="121"/>
    </row>
    <row r="356" spans="1:17" x14ac:dyDescent="0.35">
      <c r="A356" s="125">
        <v>355</v>
      </c>
      <c r="B356" s="136" t="s">
        <v>1217</v>
      </c>
      <c r="C356" s="86">
        <v>2.0324545801118523</v>
      </c>
      <c r="D356" s="86">
        <v>1.925661087915078</v>
      </c>
      <c r="E356" s="86">
        <v>1.8793281405746882</v>
      </c>
      <c r="F356" s="86">
        <v>0.85882356977694985</v>
      </c>
      <c r="G356" s="86">
        <v>2.2691411831628008</v>
      </c>
      <c r="H356" s="86">
        <v>3.3697472928251844</v>
      </c>
      <c r="I356" s="86">
        <v>2.2072679280502361</v>
      </c>
      <c r="J356" s="86">
        <v>1.9017519247736265</v>
      </c>
      <c r="K356" s="86">
        <v>0.29163341337685017</v>
      </c>
      <c r="L356" s="86">
        <v>1.6409566325765279</v>
      </c>
      <c r="M356" s="86">
        <v>1.6868149365314142</v>
      </c>
      <c r="N356" s="86">
        <v>0.87115192635308247</v>
      </c>
      <c r="O356" s="86">
        <v>0.54322428844430726</v>
      </c>
      <c r="P356" s="130">
        <v>2.3565517340230895</v>
      </c>
      <c r="Q356" s="121"/>
    </row>
    <row r="357" spans="1:17" x14ac:dyDescent="0.35">
      <c r="A357" s="125">
        <v>356</v>
      </c>
      <c r="B357" s="132" t="s">
        <v>1218</v>
      </c>
      <c r="C357" s="69">
        <v>0.21578538218177973</v>
      </c>
      <c r="D357" s="69">
        <v>0.25473258606271715</v>
      </c>
      <c r="E357" s="69">
        <v>1.6922100647767224E-2</v>
      </c>
      <c r="F357" s="69">
        <v>0.10214709284417649</v>
      </c>
      <c r="G357" s="69">
        <v>0.36409664756279758</v>
      </c>
      <c r="H357" s="69">
        <v>2.3948903109853831E-2</v>
      </c>
      <c r="I357" s="69">
        <v>0</v>
      </c>
      <c r="J357" s="69">
        <v>0</v>
      </c>
      <c r="K357" s="69">
        <v>0</v>
      </c>
      <c r="L357" s="69">
        <v>7.2115290466668633E-2</v>
      </c>
      <c r="M357" s="69">
        <v>0.17895124309782406</v>
      </c>
      <c r="N357" s="69">
        <v>0</v>
      </c>
      <c r="O357" s="69">
        <v>1.1305002194498801</v>
      </c>
      <c r="P357" s="130">
        <v>0.20968700600689166</v>
      </c>
      <c r="Q357" s="121"/>
    </row>
    <row r="358" spans="1:17" x14ac:dyDescent="0.35">
      <c r="A358" s="125">
        <v>357</v>
      </c>
      <c r="B358" s="136" t="s">
        <v>1219</v>
      </c>
      <c r="C358" s="86">
        <v>2.33059185623156</v>
      </c>
      <c r="D358" s="86">
        <v>2.5286082679846369</v>
      </c>
      <c r="E358" s="86">
        <v>1.6893088568680232</v>
      </c>
      <c r="F358" s="86">
        <v>1.4729507915030444</v>
      </c>
      <c r="G358" s="86">
        <v>2.930400393178779</v>
      </c>
      <c r="H358" s="86">
        <v>2.7404149189008664</v>
      </c>
      <c r="I358" s="86">
        <v>1.5879755541915734</v>
      </c>
      <c r="J358" s="86">
        <v>1.999016422039416</v>
      </c>
      <c r="K358" s="86">
        <v>2.956969117138962</v>
      </c>
      <c r="L358" s="86">
        <v>3.9799335266446008</v>
      </c>
      <c r="M358" s="86">
        <v>1.7895992931857503</v>
      </c>
      <c r="N358" s="86">
        <v>6.7685613006084537</v>
      </c>
      <c r="O358" s="86">
        <v>8.4259296531090477</v>
      </c>
      <c r="P358" s="130">
        <v>2.6385654919150765</v>
      </c>
      <c r="Q358" s="121"/>
    </row>
    <row r="359" spans="1:17" customFormat="1" x14ac:dyDescent="0.35">
      <c r="A359" s="125">
        <v>358</v>
      </c>
      <c r="B359" s="68" t="s">
        <v>994</v>
      </c>
      <c r="C359" s="69">
        <v>3.7</v>
      </c>
      <c r="D359" s="69">
        <v>4.2</v>
      </c>
      <c r="E359" s="69">
        <v>3.7</v>
      </c>
      <c r="F359" s="69">
        <v>7.1</v>
      </c>
      <c r="G359" s="69">
        <v>5.8</v>
      </c>
      <c r="H359" s="69">
        <v>2.9</v>
      </c>
      <c r="I359" s="69">
        <v>5.2</v>
      </c>
      <c r="J359" s="69">
        <v>4.0999999999999996</v>
      </c>
      <c r="K359" s="69">
        <v>5.7</v>
      </c>
      <c r="L359" s="69">
        <v>3.9</v>
      </c>
      <c r="M359" s="69">
        <v>5.7</v>
      </c>
      <c r="N359" s="69">
        <v>4.8</v>
      </c>
      <c r="O359" s="69">
        <v>1.9</v>
      </c>
      <c r="P359" s="130">
        <v>4.5</v>
      </c>
    </row>
    <row r="360" spans="1:17" ht="31.5" x14ac:dyDescent="0.35">
      <c r="A360" s="125">
        <v>359</v>
      </c>
      <c r="B360" s="134" t="s">
        <v>1220</v>
      </c>
      <c r="C360" s="135">
        <v>32.20241213280346</v>
      </c>
      <c r="D360" s="135">
        <v>33.69862740492318</v>
      </c>
      <c r="E360" s="135">
        <v>29.121472945680821</v>
      </c>
      <c r="F360" s="135">
        <v>29.99765989956995</v>
      </c>
      <c r="G360" s="135">
        <v>34.003258296594282</v>
      </c>
      <c r="H360" s="135">
        <v>33.853051060718819</v>
      </c>
      <c r="I360" s="135">
        <v>34.209140498408267</v>
      </c>
      <c r="J360" s="135">
        <v>35.161277613878987</v>
      </c>
      <c r="K360" s="135">
        <v>35.593315778222454</v>
      </c>
      <c r="L360" s="135">
        <v>35.585774138197529</v>
      </c>
      <c r="M360" s="135">
        <v>42.900378214424229</v>
      </c>
      <c r="N360" s="135">
        <v>42.333226216300496</v>
      </c>
      <c r="O360" s="135">
        <v>14.885113823062641</v>
      </c>
      <c r="P360" s="130">
        <v>33.461068971448476</v>
      </c>
      <c r="Q360" s="121"/>
    </row>
    <row r="361" spans="1:17" ht="21" x14ac:dyDescent="0.35">
      <c r="A361" s="125">
        <v>360</v>
      </c>
      <c r="B361" s="132" t="s">
        <v>1221</v>
      </c>
      <c r="C361" s="114">
        <v>2.6616365289812496</v>
      </c>
      <c r="D361" s="114">
        <v>3.048843650813529</v>
      </c>
      <c r="E361" s="114">
        <v>3.1531575359764954</v>
      </c>
      <c r="F361" s="114">
        <v>3.185738900684477</v>
      </c>
      <c r="G361" s="114">
        <v>2.8429409579129135</v>
      </c>
      <c r="H361" s="114">
        <v>1.2754404093096587</v>
      </c>
      <c r="I361" s="114">
        <v>2.1726057410661426</v>
      </c>
      <c r="J361" s="114">
        <v>3.0424506635413109</v>
      </c>
      <c r="K361" s="114">
        <v>6.0169188418136201</v>
      </c>
      <c r="L361" s="114">
        <v>4.1205340617164259</v>
      </c>
      <c r="M361" s="114">
        <v>4.7373557150704677</v>
      </c>
      <c r="N361" s="114">
        <v>12.282687654490024</v>
      </c>
      <c r="O361" s="114">
        <v>1.0191894840890301</v>
      </c>
      <c r="P361" s="130">
        <v>2.536932889993353</v>
      </c>
      <c r="Q361" s="121"/>
    </row>
    <row r="362" spans="1:17" ht="21" x14ac:dyDescent="0.35">
      <c r="A362" s="125">
        <v>361</v>
      </c>
      <c r="B362" s="134" t="s">
        <v>1222</v>
      </c>
      <c r="C362" s="135">
        <v>48.775015040323524</v>
      </c>
      <c r="D362" s="135">
        <v>50.04127053912655</v>
      </c>
      <c r="E362" s="135">
        <v>46.885801991795553</v>
      </c>
      <c r="F362" s="135">
        <v>47.019311313395995</v>
      </c>
      <c r="G362" s="135">
        <v>48.312465814825302</v>
      </c>
      <c r="H362" s="135">
        <v>45.739240909317147</v>
      </c>
      <c r="I362" s="135">
        <v>58.16448911659753</v>
      </c>
      <c r="J362" s="135">
        <v>56.015678377762548</v>
      </c>
      <c r="K362" s="135">
        <v>53.665332550054622</v>
      </c>
      <c r="L362" s="135">
        <v>64.525459118989161</v>
      </c>
      <c r="M362" s="135">
        <v>59.494976945859392</v>
      </c>
      <c r="N362" s="135">
        <v>58.072199399037586</v>
      </c>
      <c r="O362" s="135">
        <v>40.120624516460495</v>
      </c>
      <c r="P362" s="130">
        <v>48.572944340525062</v>
      </c>
      <c r="Q362" s="121"/>
    </row>
    <row r="363" spans="1:17" ht="21" x14ac:dyDescent="0.35">
      <c r="A363" s="125">
        <v>362</v>
      </c>
      <c r="B363" s="132" t="s">
        <v>1223</v>
      </c>
      <c r="C363" s="114">
        <v>45.424979942060652</v>
      </c>
      <c r="D363" s="114">
        <v>45.325414330932531</v>
      </c>
      <c r="E363" s="114">
        <v>45.208609891871362</v>
      </c>
      <c r="F363" s="114">
        <v>42.696862549002049</v>
      </c>
      <c r="G363" s="114">
        <v>44.689688684238376</v>
      </c>
      <c r="H363" s="114">
        <v>43.005370193579743</v>
      </c>
      <c r="I363" s="114">
        <v>52.093213364244853</v>
      </c>
      <c r="J363" s="114">
        <v>51.845898015324984</v>
      </c>
      <c r="K363" s="114">
        <v>52.127016383073233</v>
      </c>
      <c r="L363" s="114">
        <v>58.466486578301094</v>
      </c>
      <c r="M363" s="114">
        <v>55.296225462722091</v>
      </c>
      <c r="N363" s="114">
        <v>52.594273331120831</v>
      </c>
      <c r="O363" s="114">
        <v>34.667585523009365</v>
      </c>
      <c r="P363" s="130">
        <v>45.006635501093648</v>
      </c>
      <c r="Q363" s="121"/>
    </row>
    <row r="364" spans="1:17" customFormat="1" ht="21" x14ac:dyDescent="0.35">
      <c r="A364" s="125">
        <v>363</v>
      </c>
      <c r="B364" s="66" t="s">
        <v>1009</v>
      </c>
      <c r="C364" s="86">
        <v>14</v>
      </c>
      <c r="D364" s="86">
        <v>12.9</v>
      </c>
      <c r="E364" s="86">
        <v>9.6999999999999993</v>
      </c>
      <c r="F364" s="86">
        <v>12.2</v>
      </c>
      <c r="G364" s="86">
        <v>13.7</v>
      </c>
      <c r="H364" s="86">
        <v>6.9</v>
      </c>
      <c r="I364" s="86">
        <v>12.7</v>
      </c>
      <c r="J364" s="86">
        <v>22.3</v>
      </c>
      <c r="K364" s="86">
        <v>11.9</v>
      </c>
      <c r="L364" s="86">
        <v>18.2</v>
      </c>
      <c r="M364" s="86">
        <v>8.3000000000000007</v>
      </c>
      <c r="N364" s="86">
        <v>10.9</v>
      </c>
      <c r="O364" s="86">
        <v>9.4</v>
      </c>
      <c r="P364" s="130">
        <v>12.1</v>
      </c>
    </row>
    <row r="365" spans="1:17" ht="21" x14ac:dyDescent="0.35">
      <c r="A365" s="125">
        <v>364</v>
      </c>
      <c r="B365" s="132" t="s">
        <v>1012</v>
      </c>
      <c r="C365" s="114">
        <v>6.4558192505717997</v>
      </c>
      <c r="D365" s="114">
        <v>8.1826751500568857</v>
      </c>
      <c r="E365" s="114">
        <v>6.4185397141213851</v>
      </c>
      <c r="F365" s="114">
        <v>5.3601603501375514</v>
      </c>
      <c r="G365" s="114">
        <v>6.0476677870840438</v>
      </c>
      <c r="H365" s="114">
        <v>5.0986117591321536</v>
      </c>
      <c r="I365" s="114">
        <v>9.0107972121077946</v>
      </c>
      <c r="J365" s="114">
        <v>4.5435436751253073</v>
      </c>
      <c r="K365" s="114">
        <v>3.835219418929694</v>
      </c>
      <c r="L365" s="114">
        <v>4.3908958934378362</v>
      </c>
      <c r="M365" s="114">
        <v>5.8617584133873377</v>
      </c>
      <c r="N365" s="114">
        <v>7.9353205222991647</v>
      </c>
      <c r="O365" s="114">
        <v>1.6027696104721851</v>
      </c>
      <c r="P365" s="130">
        <v>6.1022649684856587</v>
      </c>
      <c r="Q365" s="121"/>
    </row>
    <row r="366" spans="1:17" ht="21" x14ac:dyDescent="0.35">
      <c r="A366" s="125">
        <v>365</v>
      </c>
      <c r="B366" s="136" t="s">
        <v>1224</v>
      </c>
      <c r="C366" s="135">
        <v>7.3985440897459771</v>
      </c>
      <c r="D366" s="135">
        <v>10.994678155985389</v>
      </c>
      <c r="E366" s="135">
        <v>7.461553020337508</v>
      </c>
      <c r="F366" s="135">
        <v>5.3411132084100386</v>
      </c>
      <c r="G366" s="135">
        <v>6.6670425953059578</v>
      </c>
      <c r="H366" s="135">
        <v>6.4072890788386143</v>
      </c>
      <c r="I366" s="135">
        <v>9.936249291653187</v>
      </c>
      <c r="J366" s="135">
        <v>7.5141860025013649</v>
      </c>
      <c r="K366" s="135">
        <v>5.3030942556024003</v>
      </c>
      <c r="L366" s="135">
        <v>11.729789955768089</v>
      </c>
      <c r="M366" s="135">
        <v>10.456227825016764</v>
      </c>
      <c r="N366" s="135">
        <v>6.3369556759609713</v>
      </c>
      <c r="O366" s="135">
        <v>7.2619901190353717</v>
      </c>
      <c r="P366" s="130">
        <v>7.3401227920500478</v>
      </c>
      <c r="Q366" s="121"/>
    </row>
    <row r="367" spans="1:17" x14ac:dyDescent="0.35">
      <c r="A367" s="125">
        <v>366</v>
      </c>
      <c r="B367" s="132" t="s">
        <v>1225</v>
      </c>
      <c r="C367" s="114">
        <v>30.973409358949809</v>
      </c>
      <c r="D367" s="114">
        <v>31.555523652265432</v>
      </c>
      <c r="E367" s="114">
        <v>30.012299475011439</v>
      </c>
      <c r="F367" s="114">
        <v>29.400502787068749</v>
      </c>
      <c r="G367" s="114">
        <v>29.108188638232839</v>
      </c>
      <c r="H367" s="114">
        <v>23.756358533530939</v>
      </c>
      <c r="I367" s="114">
        <v>32.763154025357537</v>
      </c>
      <c r="J367" s="114">
        <v>29.28875961856447</v>
      </c>
      <c r="K367" s="114">
        <v>32.594865864965769</v>
      </c>
      <c r="L367" s="114">
        <v>42.768504684521879</v>
      </c>
      <c r="M367" s="114">
        <v>40.96980310209905</v>
      </c>
      <c r="N367" s="114">
        <v>38.943155916916211</v>
      </c>
      <c r="O367" s="114">
        <v>32.915197057123521</v>
      </c>
      <c r="P367" s="130">
        <v>28.767190262679819</v>
      </c>
      <c r="Q367" s="121"/>
    </row>
    <row r="368" spans="1:17" x14ac:dyDescent="0.35">
      <c r="A368" s="125">
        <v>367</v>
      </c>
      <c r="B368" s="136" t="s">
        <v>1226</v>
      </c>
      <c r="C368" s="135">
        <v>0.24190587635214339</v>
      </c>
      <c r="D368" s="135">
        <v>0.523938646196899</v>
      </c>
      <c r="E368" s="135">
        <v>1.2362555221572349</v>
      </c>
      <c r="F368" s="135">
        <v>0.44314955707062847</v>
      </c>
      <c r="G368" s="135">
        <v>0.40740035720464263</v>
      </c>
      <c r="H368" s="135">
        <v>0.23177591701808228</v>
      </c>
      <c r="I368" s="135">
        <v>0.487237276627282</v>
      </c>
      <c r="J368" s="135">
        <v>0.23946817573076376</v>
      </c>
      <c r="K368" s="135">
        <v>0.57435852554323796</v>
      </c>
      <c r="L368" s="135">
        <v>1.0900587348510813</v>
      </c>
      <c r="M368" s="135">
        <v>0.35437838763405455</v>
      </c>
      <c r="N368" s="135">
        <v>0.42060291894159507</v>
      </c>
      <c r="O368" s="135">
        <v>0</v>
      </c>
      <c r="P368" s="130">
        <v>0.39144815501131758</v>
      </c>
      <c r="Q368" s="121"/>
    </row>
    <row r="369" spans="1:17" customFormat="1" ht="21" x14ac:dyDescent="0.35">
      <c r="A369" s="125">
        <v>368</v>
      </c>
      <c r="B369" s="68" t="s">
        <v>1023</v>
      </c>
      <c r="C369" s="69">
        <v>0.8</v>
      </c>
      <c r="D369" s="69">
        <v>0.8</v>
      </c>
      <c r="E369" s="69">
        <v>2</v>
      </c>
      <c r="F369" s="69">
        <v>2.2000000000000002</v>
      </c>
      <c r="G369" s="69">
        <v>1.3</v>
      </c>
      <c r="H369" s="69">
        <v>1.6</v>
      </c>
      <c r="I369" s="69">
        <v>4</v>
      </c>
      <c r="J369" s="69">
        <v>0.8</v>
      </c>
      <c r="K369" s="69">
        <v>0.4</v>
      </c>
      <c r="L369" s="69">
        <v>0.8</v>
      </c>
      <c r="M369" s="69">
        <v>5</v>
      </c>
      <c r="N369" s="69">
        <v>1.4</v>
      </c>
      <c r="O369" s="69">
        <v>0.1</v>
      </c>
      <c r="P369" s="130">
        <v>1.3</v>
      </c>
    </row>
    <row r="370" spans="1:17" ht="21" x14ac:dyDescent="0.35">
      <c r="A370" s="125">
        <v>369</v>
      </c>
      <c r="B370" s="134" t="s">
        <v>1026</v>
      </c>
      <c r="C370" s="135">
        <v>6.9143003452115961</v>
      </c>
      <c r="D370" s="135">
        <v>6.9088803804142618</v>
      </c>
      <c r="E370" s="135">
        <v>13.184920035894674</v>
      </c>
      <c r="F370" s="135">
        <v>8.4700733468269718</v>
      </c>
      <c r="G370" s="135">
        <v>6.3390604975803715</v>
      </c>
      <c r="H370" s="135">
        <v>6.9393854632098826</v>
      </c>
      <c r="I370" s="135">
        <v>8.6238162558135496</v>
      </c>
      <c r="J370" s="135">
        <v>9.5429986126580459</v>
      </c>
      <c r="K370" s="135">
        <v>10.075530405701032</v>
      </c>
      <c r="L370" s="135">
        <v>5.6838555366368819</v>
      </c>
      <c r="M370" s="135">
        <v>8.1562629637363635</v>
      </c>
      <c r="N370" s="135">
        <v>7.0915432352512147</v>
      </c>
      <c r="O370" s="135">
        <v>3.562675744344876</v>
      </c>
      <c r="P370" s="130">
        <v>7.0498913324794215</v>
      </c>
      <c r="Q370" s="121"/>
    </row>
    <row r="371" spans="1:17" x14ac:dyDescent="0.35">
      <c r="A371" s="125">
        <v>370</v>
      </c>
      <c r="B371" s="132" t="s">
        <v>1029</v>
      </c>
      <c r="C371" s="114">
        <v>1.4796314826742902</v>
      </c>
      <c r="D371" s="114">
        <v>1.9720283396956231</v>
      </c>
      <c r="E371" s="114">
        <v>5.9749788520134333</v>
      </c>
      <c r="F371" s="114">
        <v>2.0835629742155772</v>
      </c>
      <c r="G371" s="114">
        <v>1.9820507612194085</v>
      </c>
      <c r="H371" s="114">
        <v>1.8808031869528337</v>
      </c>
      <c r="I371" s="114">
        <v>1.9181675136415535</v>
      </c>
      <c r="J371" s="114">
        <v>2.044317785323694</v>
      </c>
      <c r="K371" s="114">
        <v>3.0884727838208219</v>
      </c>
      <c r="L371" s="114">
        <v>2.0475931860282817</v>
      </c>
      <c r="M371" s="114">
        <v>0</v>
      </c>
      <c r="N371" s="114">
        <v>3.6981764300393229</v>
      </c>
      <c r="O371" s="114">
        <v>0</v>
      </c>
      <c r="P371" s="130">
        <v>2.0192463272674672</v>
      </c>
      <c r="Q371" s="121"/>
    </row>
    <row r="372" spans="1:17" x14ac:dyDescent="0.35">
      <c r="A372" s="125">
        <v>371</v>
      </c>
      <c r="B372" s="136" t="s">
        <v>1227</v>
      </c>
      <c r="C372" s="135">
        <v>3.6958549944035295</v>
      </c>
      <c r="D372" s="135">
        <v>2.4047807917434043</v>
      </c>
      <c r="E372" s="135">
        <v>6.499625995304406</v>
      </c>
      <c r="F372" s="135">
        <v>4.3380123585878776</v>
      </c>
      <c r="G372" s="135">
        <v>2.87031489770302</v>
      </c>
      <c r="H372" s="135">
        <v>3.2775566039292894</v>
      </c>
      <c r="I372" s="135">
        <v>3.2600562336428536</v>
      </c>
      <c r="J372" s="135">
        <v>5.9909297789902567</v>
      </c>
      <c r="K372" s="135">
        <v>4.2393444574446519</v>
      </c>
      <c r="L372" s="135">
        <v>1.2702156248861705</v>
      </c>
      <c r="M372" s="135">
        <v>4.0271118553120751</v>
      </c>
      <c r="N372" s="135">
        <v>2.720071409996704</v>
      </c>
      <c r="O372" s="135">
        <v>3.562675744344876</v>
      </c>
      <c r="P372" s="130">
        <v>3.2645475285171428</v>
      </c>
      <c r="Q372" s="121"/>
    </row>
    <row r="373" spans="1:17" x14ac:dyDescent="0.35">
      <c r="A373" s="125">
        <v>372</v>
      </c>
      <c r="B373" s="132" t="s">
        <v>1228</v>
      </c>
      <c r="C373" s="114">
        <v>0.71444841808660842</v>
      </c>
      <c r="D373" s="114">
        <v>0.84914088617014483</v>
      </c>
      <c r="E373" s="114">
        <v>1.1400846767283737</v>
      </c>
      <c r="F373" s="114">
        <v>0.33320411084248819</v>
      </c>
      <c r="G373" s="114">
        <v>0.89846125730207471</v>
      </c>
      <c r="H373" s="114">
        <v>0.73327771250416551</v>
      </c>
      <c r="I373" s="114">
        <v>0.36097271522465041</v>
      </c>
      <c r="J373" s="114">
        <v>0.1034709382776815</v>
      </c>
      <c r="K373" s="114">
        <v>0.42885575444368734</v>
      </c>
      <c r="L373" s="114">
        <v>5.6997056367390997E-2</v>
      </c>
      <c r="M373" s="114">
        <v>0.74221179111816504</v>
      </c>
      <c r="N373" s="114">
        <v>0</v>
      </c>
      <c r="O373" s="114">
        <v>0</v>
      </c>
      <c r="P373" s="130">
        <v>0.76794044903708558</v>
      </c>
      <c r="Q373" s="121"/>
    </row>
    <row r="374" spans="1:17" x14ac:dyDescent="0.35">
      <c r="A374" s="125">
        <v>373</v>
      </c>
      <c r="B374" s="136" t="s">
        <v>1229</v>
      </c>
      <c r="C374" s="135">
        <v>1.6256726507259167</v>
      </c>
      <c r="D374" s="135">
        <v>1.6145882336865531</v>
      </c>
      <c r="E374" s="135">
        <v>1.4983252138623513</v>
      </c>
      <c r="F374" s="135">
        <v>1.5605823077062744</v>
      </c>
      <c r="G374" s="135">
        <v>1.4481152648121811</v>
      </c>
      <c r="H374" s="135">
        <v>1.8328141138498579</v>
      </c>
      <c r="I374" s="135">
        <v>3.1079437204912996</v>
      </c>
      <c r="J374" s="135">
        <v>2.1868673456310566</v>
      </c>
      <c r="K374" s="135">
        <v>1.1380802502295653</v>
      </c>
      <c r="L374" s="135">
        <v>1.9655972183075421</v>
      </c>
      <c r="M374" s="135">
        <v>1.9735186532547064</v>
      </c>
      <c r="N374" s="135">
        <v>0.37805165041217392</v>
      </c>
      <c r="O374" s="135">
        <v>0</v>
      </c>
      <c r="P374" s="130">
        <v>1.6445597956513298</v>
      </c>
      <c r="Q374" s="121"/>
    </row>
    <row r="375" spans="1:17" customFormat="1" x14ac:dyDescent="0.35">
      <c r="A375" s="125">
        <v>374</v>
      </c>
      <c r="B375" s="68" t="s">
        <v>1038</v>
      </c>
      <c r="C375" s="69"/>
      <c r="D375" s="69"/>
      <c r="E375" s="69"/>
      <c r="F375" s="69"/>
      <c r="G375" s="69"/>
      <c r="H375" s="69"/>
      <c r="I375" s="69"/>
      <c r="J375" s="69"/>
      <c r="K375" s="69"/>
      <c r="L375" s="69"/>
      <c r="M375" s="69"/>
      <c r="N375" s="69"/>
      <c r="O375" s="69"/>
      <c r="P375" s="130"/>
    </row>
    <row r="376" spans="1:17" ht="21" x14ac:dyDescent="0.35">
      <c r="A376" s="125">
        <v>375</v>
      </c>
      <c r="B376" s="134" t="s">
        <v>1230</v>
      </c>
      <c r="C376" s="135">
        <v>8.0461966049529821</v>
      </c>
      <c r="D376" s="135">
        <v>8.9485723357758484</v>
      </c>
      <c r="E376" s="135">
        <v>13.962938392216644</v>
      </c>
      <c r="F376" s="135">
        <v>13.946806321893252</v>
      </c>
      <c r="G376" s="135">
        <v>10.083420149209926</v>
      </c>
      <c r="H376" s="135">
        <v>7.6186821969532099</v>
      </c>
      <c r="I376" s="135">
        <v>13.678079287311661</v>
      </c>
      <c r="J376" s="135">
        <v>15.268982521860778</v>
      </c>
      <c r="K376" s="135">
        <v>18.780691457165158</v>
      </c>
      <c r="L376" s="135">
        <v>6.0631183022888635</v>
      </c>
      <c r="M376" s="135">
        <v>15.098807359124669</v>
      </c>
      <c r="N376" s="135">
        <v>1.7028195225919491</v>
      </c>
      <c r="O376" s="135">
        <v>0</v>
      </c>
      <c r="P376" s="130">
        <v>9.5489593770566277</v>
      </c>
      <c r="Q376" s="121"/>
    </row>
    <row r="377" spans="1:17" ht="21" x14ac:dyDescent="0.35">
      <c r="A377" s="125">
        <v>376</v>
      </c>
      <c r="B377" s="131" t="s">
        <v>1231</v>
      </c>
      <c r="C377" s="161">
        <v>5.8438195710883649</v>
      </c>
      <c r="D377" s="161">
        <v>5.6720610491317442</v>
      </c>
      <c r="E377" s="161">
        <v>12.122998702152692</v>
      </c>
      <c r="F377" s="161">
        <v>7.1388153751888233</v>
      </c>
      <c r="G377" s="161">
        <v>5.4864183793232284</v>
      </c>
      <c r="H377" s="161">
        <v>3.7871212321961174</v>
      </c>
      <c r="I377" s="161">
        <v>4.1869867331431765</v>
      </c>
      <c r="J377" s="161">
        <v>2.9721428507253065</v>
      </c>
      <c r="K377" s="161">
        <v>4.6646083148909137</v>
      </c>
      <c r="L377" s="161">
        <v>5.4556333071201708</v>
      </c>
      <c r="M377" s="161">
        <v>3.1337356527166333</v>
      </c>
      <c r="N377" s="161">
        <v>4.263622232740401</v>
      </c>
      <c r="O377" s="161">
        <v>0</v>
      </c>
      <c r="P377" s="130">
        <v>5.3178770852774369</v>
      </c>
      <c r="Q377" s="121"/>
    </row>
    <row r="378" spans="1:17" customFormat="1" x14ac:dyDescent="0.35">
      <c r="A378" s="125">
        <v>377</v>
      </c>
      <c r="B378" s="87" t="s">
        <v>1047</v>
      </c>
      <c r="C378" s="86">
        <v>0.5</v>
      </c>
      <c r="D378" s="86">
        <v>0.7</v>
      </c>
      <c r="E378" s="86">
        <v>1</v>
      </c>
      <c r="F378" s="86">
        <v>0.5</v>
      </c>
      <c r="G378" s="86">
        <v>1.9</v>
      </c>
      <c r="H378" s="86">
        <v>0.5</v>
      </c>
      <c r="I378" s="86">
        <v>2.5</v>
      </c>
      <c r="J378" s="86">
        <v>0.4</v>
      </c>
      <c r="K378" s="86">
        <v>1.6</v>
      </c>
      <c r="L378" s="86">
        <v>0</v>
      </c>
      <c r="M378" s="86">
        <v>0</v>
      </c>
      <c r="N378" s="162">
        <v>0</v>
      </c>
      <c r="O378" s="86">
        <v>0</v>
      </c>
      <c r="P378" s="130">
        <v>1.1000000000000001</v>
      </c>
    </row>
    <row r="379" spans="1:17" customFormat="1" x14ac:dyDescent="0.35">
      <c r="A379" s="125">
        <v>378</v>
      </c>
      <c r="B379" s="138" t="s">
        <v>1049</v>
      </c>
      <c r="C379" s="69">
        <v>8</v>
      </c>
      <c r="D379" s="69">
        <v>10</v>
      </c>
      <c r="E379" s="69">
        <v>10.4</v>
      </c>
      <c r="F379" s="69">
        <v>9.1</v>
      </c>
      <c r="G379" s="69">
        <v>7.4</v>
      </c>
      <c r="H379" s="69">
        <v>3.1</v>
      </c>
      <c r="I379" s="69">
        <v>5.7</v>
      </c>
      <c r="J379" s="69">
        <v>9</v>
      </c>
      <c r="K379" s="69">
        <v>15</v>
      </c>
      <c r="L379" s="69">
        <v>5.0999999999999996</v>
      </c>
      <c r="M379" s="69">
        <v>6.2</v>
      </c>
      <c r="N379" s="163">
        <v>1.5</v>
      </c>
      <c r="O379" s="69">
        <v>0</v>
      </c>
      <c r="P379" s="130">
        <v>6.9</v>
      </c>
    </row>
    <row r="380" spans="1:17" customFormat="1" x14ac:dyDescent="0.35">
      <c r="A380" s="125">
        <v>379</v>
      </c>
      <c r="B380" s="87" t="s">
        <v>1051</v>
      </c>
      <c r="C380" s="86">
        <v>2</v>
      </c>
      <c r="D380" s="86">
        <v>2.5</v>
      </c>
      <c r="E380" s="86">
        <v>0.8</v>
      </c>
      <c r="F380" s="86">
        <v>0.3</v>
      </c>
      <c r="G380" s="86">
        <v>1.1000000000000001</v>
      </c>
      <c r="H380" s="86">
        <v>0.8</v>
      </c>
      <c r="I380" s="86">
        <v>1.6</v>
      </c>
      <c r="J380" s="86">
        <v>1.6</v>
      </c>
      <c r="K380" s="86">
        <v>1.2</v>
      </c>
      <c r="L380" s="86">
        <v>0.4</v>
      </c>
      <c r="M380" s="86">
        <v>0.2</v>
      </c>
      <c r="N380" s="162">
        <v>0.2</v>
      </c>
      <c r="O380" s="86">
        <v>0</v>
      </c>
      <c r="P380" s="130">
        <v>1.3</v>
      </c>
    </row>
    <row r="381" spans="1:17" customFormat="1" x14ac:dyDescent="0.35">
      <c r="A381" s="125">
        <v>380</v>
      </c>
      <c r="B381" s="138" t="s">
        <v>1053</v>
      </c>
      <c r="C381" s="69">
        <v>6</v>
      </c>
      <c r="D381" s="69">
        <v>5.3</v>
      </c>
      <c r="E381" s="69">
        <v>5.4</v>
      </c>
      <c r="F381" s="69">
        <v>2.8</v>
      </c>
      <c r="G381" s="69">
        <v>4.7</v>
      </c>
      <c r="H381" s="69">
        <v>3.6</v>
      </c>
      <c r="I381" s="69">
        <v>2.8</v>
      </c>
      <c r="J381" s="69">
        <v>3.1</v>
      </c>
      <c r="K381" s="69">
        <v>2</v>
      </c>
      <c r="L381" s="69">
        <v>2.7</v>
      </c>
      <c r="M381" s="69">
        <v>3.9</v>
      </c>
      <c r="N381" s="163">
        <v>2.8</v>
      </c>
      <c r="O381" s="69">
        <v>0.1</v>
      </c>
      <c r="P381" s="130">
        <v>4.5</v>
      </c>
    </row>
    <row r="382" spans="1:17" x14ac:dyDescent="0.35">
      <c r="A382" s="125">
        <v>381</v>
      </c>
      <c r="B382" s="164"/>
      <c r="C382" s="135" t="s">
        <v>1118</v>
      </c>
      <c r="D382" s="135" t="s">
        <v>1118</v>
      </c>
      <c r="E382" s="135" t="s">
        <v>1118</v>
      </c>
      <c r="F382" s="135" t="s">
        <v>1118</v>
      </c>
      <c r="G382" s="135" t="s">
        <v>1118</v>
      </c>
      <c r="H382" s="135" t="s">
        <v>1118</v>
      </c>
      <c r="I382" s="135" t="s">
        <v>1118</v>
      </c>
      <c r="J382" s="135" t="s">
        <v>1118</v>
      </c>
      <c r="K382" s="135" t="s">
        <v>1118</v>
      </c>
      <c r="L382" s="135" t="s">
        <v>1118</v>
      </c>
      <c r="M382" s="135" t="s">
        <v>1118</v>
      </c>
      <c r="N382" s="135" t="s">
        <v>1118</v>
      </c>
      <c r="O382" s="135" t="s">
        <v>1118</v>
      </c>
      <c r="P382" s="165" t="s">
        <v>1118</v>
      </c>
      <c r="Q382" s="121"/>
    </row>
    <row r="383" spans="1:17" x14ac:dyDescent="0.35">
      <c r="A383" s="123"/>
      <c r="B383" t="s">
        <v>1232</v>
      </c>
      <c r="C383" s="124"/>
      <c r="D383" s="124"/>
      <c r="E383" s="124"/>
      <c r="F383" s="124"/>
      <c r="G383" s="124"/>
      <c r="H383" s="124"/>
      <c r="I383" s="124"/>
      <c r="J383" s="124"/>
      <c r="K383" s="124"/>
      <c r="L383" s="124"/>
      <c r="M383" s="124"/>
      <c r="N383" s="124"/>
      <c r="O383" s="124"/>
    </row>
    <row r="384" spans="1:17" x14ac:dyDescent="0.35">
      <c r="B384" s="228" t="s">
        <v>1300</v>
      </c>
    </row>
  </sheetData>
  <sheetProtection sort="0" autoFilter="0"/>
  <mergeCells count="21">
    <mergeCell ref="B1:P1"/>
    <mergeCell ref="B3:P3"/>
    <mergeCell ref="B52:P52"/>
    <mergeCell ref="B72:P72"/>
    <mergeCell ref="B234:P234"/>
    <mergeCell ref="B66:P66"/>
    <mergeCell ref="B324:P324"/>
    <mergeCell ref="B346:P346"/>
    <mergeCell ref="B143:P143"/>
    <mergeCell ref="B166:P166"/>
    <mergeCell ref="B189:P189"/>
    <mergeCell ref="B181:P181"/>
    <mergeCell ref="B215:P215"/>
    <mergeCell ref="B208:P208"/>
    <mergeCell ref="B275:P275"/>
    <mergeCell ref="B326:O326"/>
    <mergeCell ref="B248:P248"/>
    <mergeCell ref="B251:P251"/>
    <mergeCell ref="B260:P260"/>
    <mergeCell ref="B278:P278"/>
    <mergeCell ref="B310:P310"/>
  </mergeCells>
  <pageMargins left="0.25" right="0.25" top="0.75" bottom="0.75" header="0.3" footer="0.3"/>
  <pageSetup orientation="landscape" r:id="rId1"/>
  <headerFooter>
    <oddHeader>&amp;R&amp;"Calibri"&amp;12&amp;K000000 Unclassified / Non classifié&amp;1#_x000D_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se_x0020_Code xmlns="f4de791d-71e9-453a-84f5-64465da6bdc2" xsi:nil="true"/>
    <l3f65e05b1d843caba2af52475971a50 xmlns="f4de791d-71e9-453a-84f5-64465da6bdc2">
      <Terms xmlns="http://schemas.microsoft.com/office/infopath/2007/PartnerControls"/>
    </l3f65e05b1d843caba2af52475971a50>
    <m9b671cd3f1f4c2789bf6e4f9fe3b0a5 xmlns="f4de791d-71e9-453a-84f5-64465da6bdc2">
      <Terms xmlns="http://schemas.microsoft.com/office/infopath/2007/PartnerControls"/>
    </m9b671cd3f1f4c2789bf6e4f9fe3b0a5>
    <k2aa6d8ccfb34d5294c62e9fc2588215 xmlns="f4de791d-71e9-453a-84f5-64465da6bdc2">
      <Terms xmlns="http://schemas.microsoft.com/office/infopath/2007/PartnerControls"/>
    </k2aa6d8ccfb34d5294c62e9fc2588215>
    <TaxCatchAll xmlns="f4de791d-71e9-453a-84f5-64465da6bdc2">
      <Value>1</Value>
    </TaxCatchAll>
    <n3ab70f913b14dcfbc79f3581b87a2e0 xmlns="f4de791d-71e9-453a-84f5-64465da6bdc2">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b3c4d83a-10bd-4776-b251-f379e1cb284c</TermId>
        </TermInfo>
      </Terms>
    </n3ab70f913b14dcfbc79f3581b87a2e0>
    <_dlc_DocId xmlns="bbae1db4-9756-4df1-8a4f-b91d64546322">PHAC-IDVPB-227848067-8933</_dlc_DocId>
    <_dlc_DocIdUrl xmlns="bbae1db4-9756-4df1-8a4f-b91d64546322">
      <Url>https://022gc.sharepoint.com/sites/PHAC-IDVPB-CFEZID-OMD/_layouts/15/DocIdRedir.aspx?ID=PHAC-IDVPB-227848067-8933</Url>
      <Description>PHAC-IDVPB-227848067-8933</Description>
    </_dlc_DocIdUrl>
  </documentManagement>
</p:properties>
</file>

<file path=customXml/item3.xml>��< ? x m l   v e r s i o n = " 1 . 0 "   e n c o d i n g = " u t f - 1 6 " ? > < D a t a M a s h u p   x m l n s = " h t t p : / / s c h e m a s . m i c r o s o f t . c o m / D a t a M a s h u p " > A A A A A B U D A A B Q S w M E F A A C A A g A / G y p W D w h c N i l A A A A 9 g A A A B I A H A B D b 2 5 m a W c v U G F j a 2 F n Z S 5 4 b W w g o h g A K K A U A A A A A A A A A A A A A A A A A A A A A A A A A A A A h Y 9 B C s I w F E S v U r J v k k Z Q K b 8 p 0 q 0 F Q R C 3 J c Y 2 2 P 5 K k 5 r e z Y V H 8 g p W t O r O 5 c y 8 g Z n 7 9 Q b p 0 N T B R X f W t J i Q i H I S a F T t w W C Z k N 4 d w y V J J W w K d S p K H Y w w 2 n i w J i G V c + e Y M e 8 9 9 T P a d i U T n E d s n 6 + 3 q t J N E R q 0 r k C l y a d 1 + N 8 i E n a v M V L Q S M y p E A v K g U 0 m 5 A a / g B j 3 P t M f E 7 K + d n 2 n p c Y w W w G b J L D 3 B / k A U E s D B B Q A A g A I A P x s 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b K l Y K I p H u A 4 A A A A R A A A A E w A c A E Z v c m 1 1 b G F z L 1 N l Y 3 R p b 2 4 x L m 0 g o h g A K K A U A A A A A A A A A A A A A A A A A A A A A A A A A A A A K 0 5 N L s n M z 1 M I h t C G 1 g B Q S w E C L Q A U A A I A C A D 8 b K l Y P C F w 2 K U A A A D 2 A A A A E g A A A A A A A A A A A A A A A A A A A A A A Q 2 9 u Z m l n L 1 B h Y 2 t h Z 2 U u e G 1 s U E s B A i 0 A F A A C A A g A / G y p W A / K 6 a u k A A A A 6 Q A A A B M A A A A A A A A A A A A A A A A A 8 Q A A A F t D b 2 5 0 Z W 5 0 X 1 R 5 c G V z X S 5 4 b W x Q S w E C L Q A U A A I A C A D 8 b K l 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G S J 5 a 7 1 v E O d 0 + 9 Y g X 7 N Q g A A A A A C A A A A A A A D Z g A A w A A A A B A A A A D b c k R c P g c C d 1 i S m o o N 7 Q 6 y A A A A A A S A A A C g A A A A E A A A A B x 8 C q d + g + r l 2 + n m c T J 7 4 B B Q A A A A Q c w l 7 W 8 v I L 1 6 1 / G w g X / T 4 1 T F L j o P O z g R T V h v p 2 y H J j J S n n Z i W n 1 f y w 1 b Q y g J N I / 4 I O S / w u C K + i r a k 9 r / w T L H 1 B N s U Z F M o 5 g h 7 B N n j i n t o f Q U A A A A H W Q f 8 G u X f A 6 Z b Y 7 S u e C s w 9 2 J p O o = < / D a t a M a s h u p > 
</file>

<file path=customXml/item4.xml><?xml version="1.0" encoding="utf-8"?>
<ct:contentTypeSchema xmlns:ct="http://schemas.microsoft.com/office/2006/metadata/contentType" xmlns:ma="http://schemas.microsoft.com/office/2006/metadata/properties/metaAttributes" ct:_="" ma:_="" ma:contentTypeName="Divisional Projects" ma:contentTypeID="0x010100FC2F3C572DAA1840B4AF5AA9121C8D2932004FF08CA6FAD7A047AA4920EAC58DB6C9" ma:contentTypeVersion="4" ma:contentTypeDescription="Program: Generics, Activity: Divisional Projects" ma:contentTypeScope="" ma:versionID="15b0e472595519caa050925fab7d44ce">
  <xsd:schema xmlns:xsd="http://www.w3.org/2001/XMLSchema" xmlns:xs="http://www.w3.org/2001/XMLSchema" xmlns:p="http://schemas.microsoft.com/office/2006/metadata/properties" xmlns:ns2="f4de791d-71e9-453a-84f5-64465da6bdc2" xmlns:ns3="bbae1db4-9756-4df1-8a4f-b91d64546322" targetNamespace="http://schemas.microsoft.com/office/2006/metadata/properties" ma:root="true" ma:fieldsID="c770703baa79130c0751c0b2d8058e0b" ns2:_="" ns3:_="">
    <xsd:import namespace="f4de791d-71e9-453a-84f5-64465da6bdc2"/>
    <xsd:import namespace="bbae1db4-9756-4df1-8a4f-b91d64546322"/>
    <xsd:element name="properties">
      <xsd:complexType>
        <xsd:sequence>
          <xsd:element name="documentManagement">
            <xsd:complexType>
              <xsd:all>
                <xsd:element ref="ns2:TaxCatchAll" minOccurs="0"/>
                <xsd:element ref="ns2:TaxCatchAllLabel" minOccurs="0"/>
                <xsd:element ref="ns2:Case_x0020_Code" minOccurs="0"/>
                <xsd:element ref="ns2:l3f65e05b1d843caba2af52475971a50" minOccurs="0"/>
                <xsd:element ref="ns2:k2aa6d8ccfb34d5294c62e9fc2588215" minOccurs="0"/>
                <xsd:element ref="ns2:m9b671cd3f1f4c2789bf6e4f9fe3b0a5" minOccurs="0"/>
                <xsd:element ref="ns2:n3ab70f913b14dcfbc79f3581b87a2e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de791d-71e9-453a-84f5-64465da6bdc2"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f00e83f-b6d3-46c2-981b-3444b6bb1dbd}" ma:internalName="TaxCatchAll" ma:showField="CatchAllData" ma:web="bbae1db4-9756-4df1-8a4f-b91d6454632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f00e83f-b6d3-46c2-981b-3444b6bb1dbd}" ma:internalName="TaxCatchAllLabel" ma:readOnly="true" ma:showField="CatchAllDataLabel" ma:web="bbae1db4-9756-4df1-8a4f-b91d64546322">
      <xsd:complexType>
        <xsd:complexContent>
          <xsd:extension base="dms:MultiChoiceLookup">
            <xsd:sequence>
              <xsd:element name="Value" type="dms:Lookup" maxOccurs="unbounded" minOccurs="0" nillable="true"/>
            </xsd:sequence>
          </xsd:extension>
        </xsd:complexContent>
      </xsd:complexType>
    </xsd:element>
    <xsd:element name="Case_x0020_Code" ma:index="10" nillable="true" ma:displayName="Case Code" ma:internalName="Case_x0020_Code">
      <xsd:simpleType>
        <xsd:restriction base="dms:Text">
          <xsd:maxLength value="255"/>
        </xsd:restriction>
      </xsd:simpleType>
    </xsd:element>
    <xsd:element name="l3f65e05b1d843caba2af52475971a50" ma:index="11" nillable="true" ma:taxonomy="true" ma:internalName="l3f65e05b1d843caba2af52475971a50" ma:taxonomyFieldName="Fiscal_x0020_Year" ma:displayName="Fiscal Year" ma:default="" ma:fieldId="{53f65e05-b1d8-43ca-ba2a-f52475971a50}" ma:sspId="46ddb0ec-cae1-4b94-bdc6-d5be94c72077" ma:termSetId="c5064d94-3f7e-4605-8ca2-eb2875f9b05a" ma:anchorId="00000000-0000-0000-0000-000000000000" ma:open="false" ma:isKeyword="false">
      <xsd:complexType>
        <xsd:sequence>
          <xsd:element ref="pc:Terms" minOccurs="0" maxOccurs="1"/>
        </xsd:sequence>
      </xsd:complexType>
    </xsd:element>
    <xsd:element name="k2aa6d8ccfb34d5294c62e9fc2588215" ma:index="13" nillable="true" ma:taxonomy="true" ma:internalName="k2aa6d8ccfb34d5294c62e9fc2588215" ma:taxonomyFieldName="Security_x0020_Level" ma:displayName="Security Level" ma:default="" ma:fieldId="{42aa6d8c-cfb3-4d52-94c6-2e9fc2588215}" ma:sspId="46ddb0ec-cae1-4b94-bdc6-d5be94c72077" ma:termSetId="0193ca93-d903-47d8-8a0b-c4b9fd9a85ec" ma:anchorId="00000000-0000-0000-0000-000000000000" ma:open="false" ma:isKeyword="false">
      <xsd:complexType>
        <xsd:sequence>
          <xsd:element ref="pc:Terms" minOccurs="0" maxOccurs="1"/>
        </xsd:sequence>
      </xsd:complexType>
    </xsd:element>
    <xsd:element name="m9b671cd3f1f4c2789bf6e4f9fe3b0a5" ma:index="15" nillable="true" ma:taxonomy="true" ma:internalName="m9b671cd3f1f4c2789bf6e4f9fe3b0a5" ma:taxonomyFieldName="Archival" ma:displayName="Archival" ma:default="" ma:fieldId="{69b671cd-3f1f-4c27-89bf-6e4f9fe3b0a5}" ma:sspId="46ddb0ec-cae1-4b94-bdc6-d5be94c72077" ma:termSetId="5097ba1d-474f-43d3-842e-6ba4c3466f09" ma:anchorId="00000000-0000-0000-0000-000000000000" ma:open="false" ma:isKeyword="false">
      <xsd:complexType>
        <xsd:sequence>
          <xsd:element ref="pc:Terms" minOccurs="0" maxOccurs="1"/>
        </xsd:sequence>
      </xsd:complexType>
    </xsd:element>
    <xsd:element name="n3ab70f913b14dcfbc79f3581b87a2e0" ma:index="17" ma:taxonomy="true" ma:internalName="n3ab70f913b14dcfbc79f3581b87a2e0" ma:taxonomyFieldName="Document_x002d_Status" ma:displayName="Document-Status" ma:default="1;#Active|b3c4d83a-10bd-4776-b251-f379e1cb284c" ma:fieldId="{73ab70f9-13b1-4dcf-bc79-f3581b87a2e0}" ma:sspId="46ddb0ec-cae1-4b94-bdc6-d5be94c72077" ma:termSetId="921e2eeb-960a-4023-8d5a-b30a4f9d41a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ae1db4-9756-4df1-8a4f-b91d64546322" elementFormDefault="qualified">
    <xsd:import namespace="http://schemas.microsoft.com/office/2006/documentManagement/types"/>
    <xsd:import namespace="http://schemas.microsoft.com/office/infopath/2007/PartnerControls"/>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46ddb0ec-cae1-4b94-bdc6-d5be94c72077" ContentTypeId="0x010100FC2F3C572DAA1840B4AF5AA9121C8D2932" PreviousValue="false" LastSyncTimeStamp="2023-04-05T19:07:47.247Z"/>
</file>

<file path=customXml/item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73E6CE-D0E8-4DCA-A5E5-9BD9C8838B38}">
  <ds:schemaRefs>
    <ds:schemaRef ds:uri="http://schemas.microsoft.com/sharepoint/v3/contenttype/forms"/>
  </ds:schemaRefs>
</ds:datastoreItem>
</file>

<file path=customXml/itemProps2.xml><?xml version="1.0" encoding="utf-8"?>
<ds:datastoreItem xmlns:ds="http://schemas.openxmlformats.org/officeDocument/2006/customXml" ds:itemID="{B21D9BD9-BF21-4A6E-96E1-BE20E9C5DF14}">
  <ds:schemaRefs>
    <ds:schemaRef ds:uri="http://purl.org/dc/terms/"/>
    <ds:schemaRef ds:uri="http://schemas.openxmlformats.org/package/2006/metadata/core-properties"/>
    <ds:schemaRef ds:uri="http://schemas.microsoft.com/office/2006/documentManagement/types"/>
    <ds:schemaRef ds:uri="f4de791d-71e9-453a-84f5-64465da6bdc2"/>
    <ds:schemaRef ds:uri="http://purl.org/dc/elements/1.1/"/>
    <ds:schemaRef ds:uri="http://schemas.microsoft.com/office/2006/metadata/properties"/>
    <ds:schemaRef ds:uri="http://schemas.microsoft.com/office/infopath/2007/PartnerControls"/>
    <ds:schemaRef ds:uri="bbae1db4-9756-4df1-8a4f-b91d64546322"/>
    <ds:schemaRef ds:uri="http://www.w3.org/XML/1998/namespace"/>
    <ds:schemaRef ds:uri="http://purl.org/dc/dcmitype/"/>
  </ds:schemaRefs>
</ds:datastoreItem>
</file>

<file path=customXml/itemProps3.xml><?xml version="1.0" encoding="utf-8"?>
<ds:datastoreItem xmlns:ds="http://schemas.openxmlformats.org/officeDocument/2006/customXml" ds:itemID="{7497729E-F299-48AC-8933-5AFD2D888CE3}">
  <ds:schemaRefs>
    <ds:schemaRef ds:uri="http://schemas.microsoft.com/DataMashup"/>
  </ds:schemaRefs>
</ds:datastoreItem>
</file>

<file path=customXml/itemProps4.xml><?xml version="1.0" encoding="utf-8"?>
<ds:datastoreItem xmlns:ds="http://schemas.openxmlformats.org/officeDocument/2006/customXml" ds:itemID="{822188CF-E50A-4C7B-9934-CC60BBA438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de791d-71e9-453a-84f5-64465da6bdc2"/>
    <ds:schemaRef ds:uri="bbae1db4-9756-4df1-8a4f-b91d645463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B9645B0-4DDE-42A0-8F4D-C104C358A30C}">
  <ds:schemaRefs>
    <ds:schemaRef ds:uri="Microsoft.SharePoint.Taxonomy.ContentTypeSync"/>
  </ds:schemaRefs>
</ds:datastoreItem>
</file>

<file path=customXml/itemProps6.xml><?xml version="1.0" encoding="utf-8"?>
<ds:datastoreItem xmlns:ds="http://schemas.openxmlformats.org/officeDocument/2006/customXml" ds:itemID="{76CA2A12-276B-461C-8135-10ADAE4FC4E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Instructions</vt:lpstr>
      <vt:lpstr>Tool_A</vt:lpstr>
      <vt:lpstr>Outil_A</vt:lpstr>
      <vt:lpstr>Values-Valeurs</vt:lpstr>
      <vt:lpstr>Variables</vt:lpstr>
      <vt:lpstr>Tool_B</vt:lpstr>
      <vt:lpstr>Outil_B</vt:lpstr>
      <vt:lpstr>Table 6</vt:lpstr>
      <vt:lpstr>Tableau 6</vt:lpstr>
      <vt:lpstr>PTs</vt:lpstr>
      <vt:lpstr>List</vt:lpstr>
      <vt:lpstr>Liste</vt:lpstr>
      <vt:lpstr>'Table 6'!Print_Area</vt:lpstr>
      <vt:lpstr>'Tableau 6'!Print_Area</vt:lpstr>
      <vt:lpstr>'Table 6'!Print_Titles</vt:lpstr>
      <vt:lpstr>'Tableau 6'!Print_Titles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Shiona Glass-Kaastra</dc:creator>
  <cp:keywords/>
  <dc:description/>
  <cp:lastModifiedBy>Tooby, Megan (PHAC/ASPC)</cp:lastModifiedBy>
  <cp:revision/>
  <dcterms:created xsi:type="dcterms:W3CDTF">2015-09-23T13:24:36Z</dcterms:created>
  <dcterms:modified xsi:type="dcterms:W3CDTF">2024-11-20T16:41:44Z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0x010100FC2F3C572DAA1840B4AF5AA9121C8D2932004FF08CA6FAD7A047AA4920EAC58DB6C9</vt:lpwstr>
  </property>
  <property fmtid="{D5CDD505-2E9C-101B-9397-08002B2CF9AE}" pid="3" name="Archival">
    <vt:lpwstr/>
  </property>
  <property fmtid="{D5CDD505-2E9C-101B-9397-08002B2CF9AE}" pid="4" name="MediaServiceImageTags">
    <vt:lpwstr/>
  </property>
  <property fmtid="{D5CDD505-2E9C-101B-9397-08002B2CF9AE}" pid="5" name="Security Level">
    <vt:lpwstr/>
  </property>
  <property fmtid="{D5CDD505-2E9C-101B-9397-08002B2CF9AE}" pid="6" name="lcf76f155ced4ddcb4097134ff3c332f">
    <vt:lpwstr/>
  </property>
  <property fmtid="{D5CDD505-2E9C-101B-9397-08002B2CF9AE}" pid="7" name="Fiscal Year">
    <vt:lpwstr/>
  </property>
  <property fmtid="{D5CDD505-2E9C-101B-9397-08002B2CF9AE}" pid="8" name="Document-Status">
    <vt:lpwstr>1;#Active|b3c4d83a-10bd-4776-b251-f379e1cb284c</vt:lpwstr>
  </property>
  <property fmtid="{D5CDD505-2E9C-101B-9397-08002B2CF9AE}" pid="9" name="_dlc_DocIdItemGuid">
    <vt:lpwstr>6a380b11-c7ee-45f4-b40e-9daaa9be2b49</vt:lpwstr>
  </property>
  <property fmtid="{D5CDD505-2E9C-101B-9397-08002B2CF9AE}" pid="10" name="MSIP_Label_05d8ed60-cd71-485b-a85b-277aaf32f506_Enabled">
    <vt:lpwstr>true</vt:lpwstr>
  </property>
  <property fmtid="{D5CDD505-2E9C-101B-9397-08002B2CF9AE}" pid="11" name="MSIP_Label_05d8ed60-cd71-485b-a85b-277aaf32f506_SetDate">
    <vt:lpwstr>2024-11-20T16:41:40Z</vt:lpwstr>
  </property>
  <property fmtid="{D5CDD505-2E9C-101B-9397-08002B2CF9AE}" pid="12" name="MSIP_Label_05d8ed60-cd71-485b-a85b-277aaf32f506_Method">
    <vt:lpwstr>Standard</vt:lpwstr>
  </property>
  <property fmtid="{D5CDD505-2E9C-101B-9397-08002B2CF9AE}" pid="13" name="MSIP_Label_05d8ed60-cd71-485b-a85b-277aaf32f506_Name">
    <vt:lpwstr>Unclassified</vt:lpwstr>
  </property>
  <property fmtid="{D5CDD505-2E9C-101B-9397-08002B2CF9AE}" pid="14" name="MSIP_Label_05d8ed60-cd71-485b-a85b-277aaf32f506_SiteId">
    <vt:lpwstr>42fd9015-de4d-4223-a368-baeacab48927</vt:lpwstr>
  </property>
  <property fmtid="{D5CDD505-2E9C-101B-9397-08002B2CF9AE}" pid="15" name="MSIP_Label_05d8ed60-cd71-485b-a85b-277aaf32f506_ActionId">
    <vt:lpwstr>b10b646d-fa42-4d35-a41e-7d7707eff8e6</vt:lpwstr>
  </property>
  <property fmtid="{D5CDD505-2E9C-101B-9397-08002B2CF9AE}" pid="16" name="MSIP_Label_05d8ed60-cd71-485b-a85b-277aaf32f506_ContentBits">
    <vt:lpwstr>1</vt:lpwstr>
  </property>
</Properties>
</file>