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Github\Temuzen\RemotePC-CC\Marketwatch\Sept\"/>
    </mc:Choice>
  </mc:AlternateContent>
  <bookViews>
    <workbookView xWindow="0" yWindow="0" windowWidth="14380" windowHeight="4190"/>
  </bookViews>
  <sheets>
    <sheet name="Default M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<sst xmlns="http://schemas.openxmlformats.org/spreadsheetml/2006/main" count="21" uniqueCount="21">
  <si>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</si>
  <si>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</si>
  <si>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</si>
  <si>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</si>
  <si>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</si>
  <si>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</si>
  <si>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</si>
  <si>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</si>
  <si>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</si>
  <si>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</si>
  <si>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</si>
  <si>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</si>
  <si>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</si>
  <si>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</si>
  <si>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</si>
  <si>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</si>
  <si>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</si>
  <si>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Upper ckt price</t>
  </si>
  <si>
    <t>Lower ckt price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</si>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</sst>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MCX_COPPERM18NOVFUT</stp>
        <stp>PrevClose</stp>
        <tr r="K2" s="1"/>
      </tp>
      <tp t="e">
        <v>#N/A</v>
        <stp/>
        <stp>MCX_COPPERM18NOVFUT</stp>
        <stp>AskSize</stp>
        <tr r="F2" s="1"/>
      </tp>
      <tp t="e">
        <v>#N/A</v>
        <stp/>
        <stp>MCX_COPPERM18NOVFUT</stp>
        <stp>AverageTradePrice</stp>
        <tr r="N2" s="1"/>
      </tp>
      <tp t="e">
        <v>#N/A</v>
        <stp/>
        <stp>MCX_COPPERM18NOVFUT</stp>
        <stp>BidSize</stp>
        <tr r="C2" s="1"/>
      </tp>
      <tp t="e">
        <v>#N/A</v>
        <stp/>
        <stp>MCX_ALUMINI18SEPFUT</stp>
        <stp>BidSize</stp>
        <tr r="C3" s="1"/>
      </tp>
      <tp t="e">
        <v>#N/A</v>
        <stp/>
        <stp>MCX_ALUMINI18SEPFUT</stp>
        <stp>PrevClose</stp>
        <tr r="K3" s="1"/>
      </tp>
      <tp t="e">
        <v>#N/A</v>
        <stp/>
        <stp>MCX_ALUMINI18SEPFUT</stp>
        <stp>AskSize</stp>
        <tr r="F3" s="1"/>
      </tp>
      <tp t="e">
        <v>#N/A</v>
        <stp/>
        <stp>MCX_ALUMINI18SEPFUT</stp>
        <stp>AverageTradePrice</stp>
        <tr r="N3" s="1"/>
      </tp>
      <tp t="e">
        <v>#N/A</v>
        <stp/>
        <stp>MCX_ALUMINI18SEPFUT</stp>
        <stp>Exchange</stp>
        <tr r="Q3" s="1"/>
      </tp>
      <tp t="e">
        <v>#N/A</v>
        <stp/>
        <stp>MCX_COPPERM18NOVFUT</stp>
        <stp>Exchange</stp>
        <tr r="Q2" s="1"/>
      </tp>
      <tp t="e">
        <v>#N/A</v>
        <stp/>
        <stp>MCX_COPPERM18NOVFUT</stp>
        <stp>Low</stp>
        <tr r="J2" s="1"/>
      </tp>
      <tp t="e">
        <v>#N/A</v>
        <stp/>
        <stp>MCX_ALUMINI18SEPFUT</stp>
        <stp>Bid</stp>
        <tr r="D3" s="1"/>
      </tp>
      <tp t="e">
        <v>#N/A</v>
        <stp/>
        <stp>MCX_COPPERM18NOVFUT</stp>
        <stp>LTQ</stp>
        <tr r="G2" s="1"/>
      </tp>
      <tp t="e">
        <v>#N/A</v>
        <stp/>
        <stp>MCX_ALUMINI18SEPFUT</stp>
        <stp>Ask</stp>
        <tr r="E3" s="1"/>
      </tp>
      <tp t="e">
        <v>#N/A</v>
        <stp/>
        <stp>MCX_COPPERM18NOVFUT</stp>
        <stp>High</stp>
        <tr r="I2" s="1"/>
      </tp>
      <tp t="e">
        <v>#N/A</v>
        <stp/>
        <stp>MCX_ALUMINI18SEPFUT</stp>
        <stp>High</stp>
        <tr r="I3" s="1"/>
      </tp>
      <tp t="e">
        <v>#N/A</v>
        <stp/>
        <stp>MCX_ALUMINI18SEPFUT</stp>
        <stp>TradingSymbol</stp>
        <tr r="A3" s="1"/>
      </tp>
      <tp t="e">
        <v>#N/A</v>
        <stp/>
        <stp>MCX_COPPERM18NOVFUT</stp>
        <stp>TradingSymbol</stp>
        <tr r="A2" s="1"/>
      </tp>
      <tp t="e">
        <v>#N/A</v>
        <stp/>
        <stp>MCX_COPPERM18NOVFUT</stp>
        <stp>Ask</stp>
        <tr r="E2" s="1"/>
      </tp>
      <tp t="e">
        <v>#N/A</v>
        <stp/>
        <stp>MCX_COPPERM18NOVFUT</stp>
        <stp>Last</stp>
        <tr r="B2" s="1"/>
      </tp>
      <tp t="e">
        <v>#N/A</v>
        <stp/>
        <stp>MCX_ALUMINI18SEPFUT</stp>
        <stp>Low</stp>
        <tr r="J3" s="1"/>
      </tp>
      <tp t="e">
        <v>#N/A</v>
        <stp/>
        <stp>MCX_COPPERM18NOVFUT</stp>
        <stp>Bid</stp>
        <tr r="D2" s="1"/>
      </tp>
      <tp t="e">
        <v>#N/A</v>
        <stp/>
        <stp>MCX_ALUMINI18SEPFUT</stp>
        <stp>Last</stp>
        <tr r="B3" s="1"/>
      </tp>
      <tp t="e">
        <v>#N/A</v>
        <stp/>
        <stp>MCX_ALUMINI18SEPFUT</stp>
        <stp>LTQ</stp>
        <tr r="G3" s="1"/>
      </tp>
      <tp t="e">
        <v>#N/A</v>
        <stp/>
        <stp>MCX_ALUMINI18SEPFUT</stp>
        <stp>UpperCktPrice</stp>
        <tr r="R3" s="1"/>
      </tp>
      <tp t="e">
        <v>#N/A</v>
        <stp/>
        <stp>MCX_COPPERM18NOVFUT</stp>
        <stp>lastTradeTime</stp>
        <tr r="T2" s="1"/>
      </tp>
      <tp t="e">
        <v>#N/A</v>
        <stp/>
        <stp>MCX_ALUMINI18SEPFUT</stp>
        <stp>OpenInterest</stp>
        <tr r="M3" s="1"/>
      </tp>
      <tp t="e">
        <v>#N/A</v>
        <stp/>
        <stp>MCX_ALUMINI18SEPFUT</stp>
        <stp>LowerCktPrice</stp>
        <tr r="S3" s="1"/>
      </tp>
      <tp t="e">
        <v>#N/A</v>
        <stp/>
        <stp>MCX_COPPERM18NOVFUT</stp>
        <stp>OpenInterest</stp>
        <tr r="M2" s="1"/>
      </tp>
      <tp t="e">
        <v>#N/A</v>
        <stp/>
        <stp>MCX_ALUMINI18SEPFUT</stp>
        <stp>lastTradeTime</stp>
        <tr r="T3" s="1"/>
      </tp>
      <tp t="e">
        <v>#N/A</v>
        <stp/>
        <stp>MCX_COPPERM18NOVFUT</stp>
        <stp>UpperCktPrice</stp>
        <tr r="R2" s="1"/>
      </tp>
      <tp t="e">
        <v>#N/A</v>
        <stp/>
        <stp>MCX_COPPERM18NOVFUT</stp>
        <stp>Open</stp>
        <tr r="H2" s="1"/>
      </tp>
      <tp t="e">
        <v>#N/A</v>
        <stp/>
        <stp>MCX_COPPERM18NOVFUT</stp>
        <stp>LowerCktPrice</stp>
        <tr r="S2" s="1"/>
      </tp>
      <tp t="e">
        <v>#N/A</v>
        <stp/>
        <stp>MCX_ALUMINI18SEPFUT</stp>
        <stp>Open</stp>
        <tr r="H3" s="1"/>
      </tp>
      <tp t="e">
        <v>#N/A</v>
        <stp/>
        <stp>MCX_COPPERM18NOVFUT</stp>
        <stp>TotalBidQty</stp>
        <tr r="O2" s="1"/>
      </tp>
      <tp t="e">
        <v>#N/A</v>
        <stp/>
        <stp>MCX_COPPERM18NOVFUT</stp>
        <stp>TotalAskQty</stp>
        <tr r="P2" s="1"/>
      </tp>
      <tp t="e">
        <v>#N/A</v>
        <stp/>
        <stp>MCX_ALUMINI18SEPFUT</stp>
        <stp>Volume</stp>
        <tr r="L3" s="1"/>
      </tp>
      <tp t="e">
        <v>#N/A</v>
        <stp/>
        <stp>MCX_ALUMINI18SEPFUT</stp>
        <stp>lastUpdateTime</stp>
        <tr r="U3" s="1"/>
      </tp>
      <tp t="e">
        <v>#N/A</v>
        <stp/>
        <stp>MCX_ALUMINI18SEPFUT</stp>
        <stp>TotalAskQty</stp>
        <tr r="P3" s="1"/>
      </tp>
      <tp t="e">
        <v>#N/A</v>
        <stp/>
        <stp>MCX_ALUMINI18SEPFUT</stp>
        <stp>TotalBidQty</stp>
        <tr r="O3" s="1"/>
      </tp>
      <tp t="e">
        <v>#N/A</v>
        <stp/>
        <stp>MCX_COPPERM18NOVFUT</stp>
        <stp>lastUpdateTime</stp>
        <tr r="U2" s="1"/>
      </tp>
      <tp t="e">
        <v>#N/A</v>
        <stp/>
        <stp>MCX_COPPERM18NOVFUT</stp>
        <stp>Volume</stp>
        <tr r="L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/>
  </sheetViews>
  <sheetFormatPr defaultRowHeight="14.5" x14ac:dyDescent="0.35"/>
  <cols>
    <col min="1" max="1" width="13.6328125" style="1" bestFit="1" customWidth="1"/>
    <col min="2" max="2" width="3.6328125" style="1" bestFit="1" customWidth="1"/>
    <col min="3" max="3" width="6.54296875" style="1" bestFit="1" customWidth="1"/>
    <col min="4" max="4" width="7.26953125" style="1" bestFit="1" customWidth="1"/>
    <col min="5" max="5" width="7.54296875" style="1" bestFit="1" customWidth="1"/>
    <col min="6" max="6" width="6.81640625" style="1" bestFit="1" customWidth="1"/>
    <col min="7" max="7" width="4" style="1" bestFit="1" customWidth="1"/>
    <col min="8" max="8" width="5.36328125" style="1" bestFit="1" customWidth="1"/>
    <col min="9" max="9" width="4.54296875" style="1" bestFit="1" customWidth="1"/>
    <col min="10" max="10" width="4.1796875" style="1" bestFit="1" customWidth="1"/>
    <col min="11" max="11" width="9.08984375" style="1" bestFit="1" customWidth="1"/>
    <col min="12" max="12" width="18.54296875" style="1" bestFit="1" customWidth="1"/>
    <col min="13" max="13" width="12.1796875" style="1" bestFit="1" customWidth="1"/>
    <col min="14" max="14" width="4" style="1" bestFit="1" customWidth="1"/>
    <col min="15" max="15" width="11.1796875" style="1" bestFit="1" customWidth="1"/>
    <col min="16" max="16" width="11.26953125" style="1" bestFit="1" customWidth="1"/>
    <col min="17" max="17" width="8.6328125" style="1" bestFit="1" customWidth="1"/>
    <col min="18" max="18" width="13.453125" style="1" bestFit="1" customWidth="1"/>
    <col min="19" max="19" width="13.36328125" style="1" bestFit="1" customWidth="1"/>
    <col min="20" max="20" width="3.6328125" style="1" bestFit="1" customWidth="1"/>
    <col min="21" max="21" width="3.90625" style="1" bestFit="1" customWidth="1"/>
    <col min="22" max="16384" width="8.7265625" style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1" t="e">
        <f>RTD("pi.rtdserver", ,"MCX_COPPERM18NOVFUT", "TradingSymbol")</f>
        <v>#N/A</v>
      </c>
      <c r="B2" s="1" t="e">
        <f>RTD("pi.rtdserver", ,"MCX_COPPERM18NOVFUT", "Last")</f>
        <v>#N/A</v>
      </c>
      <c r="C2" s="1" t="e">
        <f>RTD("pi.rtdserver", ,"MCX_COPPERM18NOVFUT", "BidSize")</f>
        <v>#N/A</v>
      </c>
      <c r="D2" s="1" t="e">
        <f>RTD("pi.rtdserver", ,"MCX_COPPERM18NOVFUT", "Bid")</f>
        <v>#N/A</v>
      </c>
      <c r="E2" s="1" t="e">
        <f>RTD("pi.rtdserver", ,"MCX_COPPERM18NOVFUT", "Ask")</f>
        <v>#N/A</v>
      </c>
      <c r="F2" s="1" t="e">
        <f>RTD("pi.rtdserver", ,"MCX_COPPERM18NOVFUT", "AskSize")</f>
        <v>#N/A</v>
      </c>
      <c r="G2" s="1" t="e">
        <f>RTD("pi.rtdserver", ,"MCX_COPPERM18NOVFUT", "LTQ")</f>
        <v>#N/A</v>
      </c>
      <c r="H2" s="1" t="e">
        <f>RTD("pi.rtdserver", ,"MCX_COPPERM18NOVFUT", "Open")</f>
        <v>#N/A</v>
      </c>
      <c r="I2" s="1" t="e">
        <f>RTD("pi.rtdserver", ,"MCX_COPPERM18NOVFUT", "High")</f>
        <v>#N/A</v>
      </c>
      <c r="J2" s="1" t="e">
        <f>RTD("pi.rtdserver", ,"MCX_COPPERM18NOVFUT", "Low")</f>
        <v>#N/A</v>
      </c>
      <c r="K2" s="1" t="e">
        <f>RTD("pi.rtdserver", ,"MCX_COPPERM18NOVFUT", "PrevClose")</f>
        <v>#N/A</v>
      </c>
      <c r="L2" s="1" t="e">
        <f>RTD("pi.rtdserver", ,"MCX_COPPERM18NOVFUT", "Volume")</f>
        <v>#N/A</v>
      </c>
      <c r="M2" s="1" t="e">
        <f>RTD("pi.rtdserver", ,"MCX_COPPERM18NOVFUT", "OpenInterest")</f>
        <v>#N/A</v>
      </c>
      <c r="N2" s="1" t="e">
        <f>RTD("pi.rtdserver", ,"MCX_COPPERM18NOVFUT", "AverageTradePrice")</f>
        <v>#N/A</v>
      </c>
      <c r="O2" s="1" t="e">
        <f>RTD("pi.rtdserver", ,"MCX_COPPERM18NOVFUT", "TotalBidQty")</f>
        <v>#N/A</v>
      </c>
      <c r="P2" s="1" t="e">
        <f>RTD("pi.rtdserver", ,"MCX_COPPERM18NOVFUT", "TotalAskQty")</f>
        <v>#N/A</v>
      </c>
      <c r="Q2" s="1" t="e">
        <f>RTD("pi.rtdserver", ,"MCX_COPPERM18NOVFUT", "Exchange")</f>
        <v>#N/A</v>
      </c>
      <c r="R2" s="1" t="e">
        <f>RTD("pi.rtdserver", ,"MCX_COPPERM18NOVFUT", "UpperCktPrice")</f>
        <v>#N/A</v>
      </c>
      <c r="S2" s="1" t="e">
        <f>RTD("pi.rtdserver", ,"MCX_COPPERM18NOVFUT", "LowerCktPrice")</f>
        <v>#N/A</v>
      </c>
      <c r="T2" s="1" t="e">
        <f>RTD("pi.rtdserver", ,"MCX_COPPERM18NOVFUT", "lastTradeTime")</f>
        <v>#N/A</v>
      </c>
      <c r="U2" s="1" t="e">
        <f>RTD("pi.rtdserver", ,"MCX_COPPERM18NOVFUT", "lastUpdateTime")</f>
        <v>#N/A</v>
      </c>
    </row>
    <row r="3" spans="1:21" x14ac:dyDescent="0.35">
      <c r="A3" s="1" t="e">
        <f>RTD("pi.rtdserver", ,"MCX_ALUMINI18SEPFUT", "TradingSymbol")</f>
        <v>#N/A</v>
      </c>
      <c r="B3" s="1" t="e">
        <f>RTD("pi.rtdserver", ,"MCX_ALUMINI18SEPFUT", "Last")</f>
        <v>#N/A</v>
      </c>
      <c r="C3" s="1" t="e">
        <f>RTD("pi.rtdserver", ,"MCX_ALUMINI18SEPFUT", "BidSize")</f>
        <v>#N/A</v>
      </c>
      <c r="D3" s="1" t="e">
        <f>RTD("pi.rtdserver", ,"MCX_ALUMINI18SEPFUT", "Bid")</f>
        <v>#N/A</v>
      </c>
      <c r="E3" s="1" t="e">
        <f>RTD("pi.rtdserver", ,"MCX_ALUMINI18SEPFUT", "Ask")</f>
        <v>#N/A</v>
      </c>
      <c r="F3" s="1" t="e">
        <f>RTD("pi.rtdserver", ,"MCX_ALUMINI18SEPFUT", "AskSize")</f>
        <v>#N/A</v>
      </c>
      <c r="G3" s="1" t="e">
        <f>RTD("pi.rtdserver", ,"MCX_ALUMINI18SEPFUT", "LTQ")</f>
        <v>#N/A</v>
      </c>
      <c r="H3" s="1" t="e">
        <f>RTD("pi.rtdserver", ,"MCX_ALUMINI18SEPFUT", "Open")</f>
        <v>#N/A</v>
      </c>
      <c r="I3" s="1" t="e">
        <f>RTD("pi.rtdserver", ,"MCX_ALUMINI18SEPFUT", "High")</f>
        <v>#N/A</v>
      </c>
      <c r="J3" s="1" t="e">
        <f>RTD("pi.rtdserver", ,"MCX_ALUMINI18SEPFUT", "Low")</f>
        <v>#N/A</v>
      </c>
      <c r="K3" s="1" t="e">
        <f>RTD("pi.rtdserver", ,"MCX_ALUMINI18SEPFUT", "PrevClose")</f>
        <v>#N/A</v>
      </c>
      <c r="L3" s="1" t="e">
        <f>RTD("pi.rtdserver", ,"MCX_ALUMINI18SEPFUT", "Volume")</f>
        <v>#N/A</v>
      </c>
      <c r="M3" s="1" t="e">
        <f>RTD("pi.rtdserver", ,"MCX_ALUMINI18SEPFUT", "OpenInterest")</f>
        <v>#N/A</v>
      </c>
      <c r="N3" s="1" t="e">
        <f>RTD("pi.rtdserver", ,"MCX_ALUMINI18SEPFUT", "AverageTradePrice")</f>
        <v>#N/A</v>
      </c>
      <c r="O3" s="1" t="e">
        <f>RTD("pi.rtdserver", ,"MCX_ALUMINI18SEPFUT", "TotalBidQty")</f>
        <v>#N/A</v>
      </c>
      <c r="P3" s="1" t="e">
        <f>RTD("pi.rtdserver", ,"MCX_ALUMINI18SEPFUT", "TotalAskQty")</f>
        <v>#N/A</v>
      </c>
      <c r="Q3" s="1" t="e">
        <f>RTD("pi.rtdserver", ,"MCX_ALUMINI18SEPFUT", "Exchange")</f>
        <v>#N/A</v>
      </c>
      <c r="R3" s="1" t="e">
        <f>RTD("pi.rtdserver", ,"MCX_ALUMINI18SEPFUT", "UpperCktPrice")</f>
        <v>#N/A</v>
      </c>
      <c r="S3" s="1" t="e">
        <f>RTD("pi.rtdserver", ,"MCX_ALUMINI18SEPFUT", "LowerCktPrice")</f>
        <v>#N/A</v>
      </c>
      <c r="T3" s="1" t="e">
        <f>RTD("pi.rtdserver", ,"MCX_ALUMINI18SEPFUT", "lastTradeTime")</f>
        <v>#N/A</v>
      </c>
      <c r="U3" s="1" t="e">
        <f>RTD("pi.rtdserver", ,"MCX_ALUMINI18SEPFUT",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2018-09-25T14:48:36Z</dcterms:created>
  <dcterms:modified xsi:type="dcterms:W3CDTF">2018-09-25T14:48:52Z</dcterms:modified>
</cp:coreProperties>
</file>