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9200" windowHeight="8820" tabRatio="522" activeTab="4"/>
  </bookViews>
  <sheets>
    <sheet name="CoreVocabularies" sheetId="1" r:id="rId1"/>
    <sheet name="Data Types" sheetId="2" r:id="rId2"/>
    <sheet name="TargetVocabulary" sheetId="11" r:id="rId3"/>
    <sheet name="DeadMapping" sheetId="13" r:id="rId4"/>
    <sheet name="Mapping" sheetId="3" r:id="rId5"/>
    <sheet name="Mappings analysis" sheetId="10" r:id="rId6"/>
    <sheet name="Meta-model" sheetId="4" r:id="rId7"/>
  </sheets>
  <definedNames>
    <definedName name="_xlnm._FilterDatabase" localSheetId="4" hidden="1">Mapping!$A$1:$G$1154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Mapping!$A$1:$G$1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803" i="3" l="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6" i="13"/>
  <c r="E5" i="13"/>
  <c r="A5" i="11"/>
  <c r="D5" i="13"/>
  <c r="D4" i="13"/>
  <c r="E4" i="13"/>
  <c r="F4" i="13"/>
  <c r="D3" i="13"/>
  <c r="F3" i="13"/>
  <c r="E3" i="13"/>
  <c r="A2" i="11"/>
  <c r="D2" i="13"/>
  <c r="E2" i="13"/>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F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<sst xmlns="http://schemas.openxmlformats.org/spreadsheetml/2006/main" count="6862" uniqueCount="1614">
  <si>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</si>
  <si>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</si>
  <si>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</si>
  <si>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</si>
  <si>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</si>
  <si>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</si>
  <si>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</si>
  <si>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</si>
  <si>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</si>
  <si>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</si>
  <si>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</si>
  <si>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</si>
  <si>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</si>
  <si>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</si>
  <si>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</si>
  <si>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</si>
  <si>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</si>
  <si>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</si>
  <si>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</si>
  <si>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</si>
  <si>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</si>
  <si>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</si>
  <si>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</si>
  <si>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</si>
  <si>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</si>
  <si>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</si>
  <si>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</si>
  <si>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</si>
  <si>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</si>
  <si>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</si>
  <si>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</si>
  <si>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</si>
  <si>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</si>
  <si>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</si>
  <si>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</si>
  <si>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</si>
  <si>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</si>
  <si>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</si>
  <si>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</si>
  <si>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</si>
  <si>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</si>
  <si>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</si>
  <si>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</si>
  <si>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</si>
  <si>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</si>
  <si>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</si>
  <si>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</si>
  <si>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</si>
  <si>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</si>
  <si>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</si>
  <si>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</si>
  <si>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</si>
  <si>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</si>
  <si>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</si>
  <si>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</si>
  <si>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</si>
  <si>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</si>
  <si>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</si>
  <si>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</si>
  <si>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</si>
  <si>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</si>
  <si>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</si>
  <si>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</si>
  <si>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</si>
  <si>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</si>
  <si>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</si>
  <si>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</si>
  <si>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</si>
  <si>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</si>
  <si>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</si>
  <si>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</si>
  <si>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</si>
  <si>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</si>
  <si>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</si>
  <si>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</si>
  <si>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</si>
  <si>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</si>
  <si>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</si>
  <si>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</si>
  <si>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</si>
  <si>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</si>
  <si>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</si>
  <si>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</si>
  <si>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</si>
  <si>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</si>
  <si>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</si>
  <si>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</si>
  <si>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</si>
  <si>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</si>
  <si>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</si>
  <si>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</si>
  <si>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</si>
  <si>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</si>
  <si>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</si>
  <si>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</si>
  <si>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</si>
  <si>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</si>
  <si>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</si>
  <si>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</si>
  <si>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</si>
  <si>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</si>
  <si>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</si>
  <si>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</si>
  <si>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</si>
  <si>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</si>
  <si>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</si>
  <si>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</si>
  <si>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</si>
  <si>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</si>
  <si>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</si>
  <si>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</si>
  <si>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</si>
  <si>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</si>
  <si>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</si>
  <si>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</si>
  <si>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</si>
  <si>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</si>
  <si>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</si>
  <si>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</si>
  <si>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</si>
  <si>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</si>
  <si>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</si>
  <si>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</si>
  <si>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</si>
  <si>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</si>
  <si>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</si>
  <si>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</si>
  <si>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</si>
  <si>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</si>
  <si>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</si>
  <si>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</si>
  <si>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</si>
  <si>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</si>
  <si>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</si>
  <si>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</si>
  <si>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</si>
  <si>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</si>
  <si>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</si>
  <si>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</si>
  <si>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</si>
  <si>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</si>
  <si>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</si>
  <si>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</si>
  <si>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</si>
  <si>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</si>
  <si>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</si>
  <si>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</si>
  <si>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</si>
  <si>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</si>
  <si>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</si>
  <si>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</si>
  <si>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</si>
  <si>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</si>
  <si>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</si>
  <si>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</si>
  <si>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</si>
  <si>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</si>
  <si>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</si>
  <si>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</si>
  <si>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</si>
  <si>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</si>
  <si>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</si>
  <si>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</si>
  <si>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</si>
  <si>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</si>
  <si>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</si>
  <si>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</si>
  <si>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</si>
  <si>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</si>
  <si>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</si>
  <si>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</si>
  <si>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</si>
  <si>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</si>
  <si>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</si>
  <si>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</si>
  <si>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</si>
  <si>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</si>
  <si>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</si>
  <si>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</si>
  <si>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</si>
  <si>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</si>
  <si>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</si>
  <si>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</si>
  <si>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</si>
  <si>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</si>
  <si>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</si>
  <si>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</si>
  <si>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</si>
  <si>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</si>
  <si>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</si>
  <si>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</si>
  <si>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</si>
  <si>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</si>
  <si>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</si>
  <si>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</si>
  <si>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</si>
  <si>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</si>
  <si>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</si>
  <si>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</si>
  <si>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</si>
  <si>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</si>
  <si>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</si>
  <si>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</si>
  <si>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</si>
  <si>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</si>
  <si>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</si>
  <si>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</si>
  <si>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</si>
  <si>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</si>
  <si>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</si>
  <si>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</si>
  <si>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</si>
  <si>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</si>
  <si>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</si>
  <si>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</si>
  <si>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</si>
  <si>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</si>
  <si>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</si>
  <si>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</si>
  <si>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</si>
  <si>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</si>
  <si>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</si>
  <si>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</si>
  <si>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</si>
  <si>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</si>
  <si>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</si>
  <si>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</si>
  <si>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</si>
  <si>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</si>
  <si>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</si>
  <si>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</si>
  <si>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</si>
  <si>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</si>
  <si>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</si>
  <si>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</si>
  <si>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</si>
  <si>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</si>
  <si>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</si>
  <si>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</si>
  <si>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</si>
  <si>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</si>
  <si>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</si>
  <si>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</si>
  <si>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</si>
  <si>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</si>
  <si>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</si>
  <si>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</si>
  <si>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</si>
  <si>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</si>
  <si>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</si>
  <si>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</si>
  <si>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</si>
  <si>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</si>
  <si>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</si>
  <si>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</si>
  <si>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</si>
  <si>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</si>
  <si>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</si>
  <si>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</si>
  <si>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</si>
  <si>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</si>
  <si>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</si>
  <si>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</si>
  <si>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</si>
  <si>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</si>
  <si>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</si>
  <si>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</si>
  <si>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</si>
  <si>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</si>
  <si>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</si>
  <si>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</si>
  <si>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</si>
  <si>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</si>
  <si>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</si>
  <si>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</si>
  <si>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</si>
  <si>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</si>
  <si>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</si>
  <si>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</si>
  <si>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</si>
  <si>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</si>
  <si>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</si>
  <si>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</si>
  <si>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</si>
  <si>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</si>
  <si>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</si>
  <si>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</si>
  <si>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</si>
  <si>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</si>
  <si>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</si>
  <si>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</si>
  <si>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</si>
  <si>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</si>
  <si>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</si>
  <si>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</si>
  <si>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</si>
  <si>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</si>
  <si>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</si>
  <si>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</si>
  <si>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</si>
  <si>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</si>
  <si>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</si>
  <si>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</si>
  <si>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</si>
  <si>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</si>
  <si>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</si>
  <si>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</si>
  <si>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</si>
  <si>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</si>
  <si>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</si>
  <si>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</si>
  <si>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</si>
  <si>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</si>
  <si>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</si>
  <si>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</si>
  <si>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</si>
  <si>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</si>
  <si>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</si>
  <si>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</si>
  <si>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</si>
  <si>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</si>
  <si>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</si>
  <si>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</si>
  <si>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</si>
  <si>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</si>
  <si>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</si>
  <si>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</si>
  <si>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</si>
  <si>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</si>
  <si>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</si>
  <si>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</si>
  <si>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</si>
  <si>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</si>
  <si>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</si>
  <si>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</si>
  <si>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</si>
  <si>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</si>
  <si>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</si>
  <si>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</si>
  <si>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</si>
  <si>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</si>
  <si>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</si>
  <si>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</si>
  <si>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</si>
  <si>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</si>
  <si>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</si>
  <si>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</si>
  <si>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</si>
  <si>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</si>
  <si>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</si>
  <si>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</si>
  <si>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</si>
  <si>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</si>
  <si>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</si>
  <si>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</si>
  <si>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</si>
  <si>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</si>
  <si>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</si>
  <si>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</si>
  <si>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</si>
  <si>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</si>
  <si>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</si>
  <si>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</si>
  <si>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</si>
  <si>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</si>
  <si>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</si>
  <si>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</si>
  <si>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</si>
  <si>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</si>
  <si>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</si>
  <si>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</si>
  <si>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</si>
  <si>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</si>
  <si>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</si>
  <si>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</si>
  <si>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</si>
  <si>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</si>
  <si>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</si>
  <si>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</si>
  <si>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</si>
  <si>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</si>
  <si>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</si>
  <si>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</si>
  <si>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</si>
  <si>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</si>
  <si>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</si>
  <si>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</si>
  <si>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</si>
  <si>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</si>
  <si>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</si>
  <si>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</si>
  <si>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</si>
  <si>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</si>
  <si>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</si>
  <si>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</si>
  <si>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</si>
  <si>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</si>
  <si>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</si>
  <si>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</si>
  <si>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</si>
  <si>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</si>
  <si>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</si>
  <si>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</si>
  <si>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</si>
  <si>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</si>
  <si>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</si>
  <si>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</si>
  <si>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</si>
  <si>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</si>
  <si>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</si>
  <si>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</si>
  <si>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</si>
  <si>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</si>
  <si>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</si>
  <si>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</si>
  <si>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</si>
  <si>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</si>
  <si>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</si>
  <si>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</si>
  <si>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</si>
  <si>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</si>
  <si>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</si>
  <si>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</si>
  <si>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</si>
  <si>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</si>
  <si>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</si>
  <si>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</si>
  <si>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</si>
  <si>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</si>
  <si>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</si>
  <si>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</si>
  <si>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</si>
  <si>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</si>
  <si>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</si>
  <si>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</si>
  <si>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</si>
  <si>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</si>
  <si>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</si>
  <si>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</si>
  <si>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</si>
  <si>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</si>
  <si>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</si>
  <si>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</si>
  <si>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</si>
  <si>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</si>
  <si>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</si>
  <si>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</si>
  <si>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</si>
  <si>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</si>
  <si>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</si>
  <si>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</si>
  <si>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</si>
  <si>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</si>
  <si>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</si>
  <si>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</si>
  <si>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</si>
  <si>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</si>
  <si>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</si>
  <si>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</si>
  <si>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</si>
  <si>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</si>
  <si>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</si>
  <si>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</si>
  <si>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</si>
  <si>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</si>
  <si>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</si>
  <si>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</si>
  <si>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</si>
  <si>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</si>
  <si>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</si>
  <si>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</si>
  <si>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</si>
  <si>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</si>
  <si>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</si>
  <si>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</si>
  <si>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</si>
  <si>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</si>
  <si>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</si>
  <si>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</si>
  <si>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</si>
  <si>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</si>
  <si>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</si>
  <si>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</si>
  <si>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</si>
  <si>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</si>
  <si>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</si>
  <si>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</si>
  <si>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</si>
  <si>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</si>
  <si>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</si>
  <si>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</si>
  <si>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</si>
  <si>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</si>
  <si>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</si>
  <si>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</si>
  <si>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</si>
  <si>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</si>
  <si>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</si>
  <si>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</si>
  <si>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</si>
  <si>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</si>
  <si>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</si>
  <si>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</si>
  <si>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</si>
  <si>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</si>
  <si>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</si>
  <si>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</si>
  <si>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</si>
  <si>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</si>
  <si>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</si>
  <si>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</si>
  <si>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</si>
  <si>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</si>
  <si>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</si>
  <si>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</si>
  <si>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</si>
  <si>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</si>
  <si>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</si>
  <si>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</si>
  <si>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</si>
  <si>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</si>
  <si>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</si>
  <si>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</si>
  <si>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</si>
  <si>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</si>
  <si>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</si>
  <si>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</si>
  <si>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</si>
  <si>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</si>
  <si>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</si>
  <si>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</si>
  <si>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</si>
  <si>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</si>
  <si>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</si>
  <si>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</si>
  <si>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</si>
  <si>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</si>
  <si>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</si>
  <si>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</si>
  <si>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</si>
  <si>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</si>
  <si>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</si>
  <si>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</si>
  <si>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</si>
  <si>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</si>
  <si>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</si>
  <si>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</si>
  <si>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</si>
  <si>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</si>
  <si>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</si>
  <si>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</si>
  <si>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</si>
  <si>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</si>
  <si>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</si>
  <si>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</si>
  <si>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</si>
  <si>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</si>
  <si>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</si>
  <si>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</si>
  <si>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</si>
  <si>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</si>
  <si>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</si>
  <si>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</si>
  <si>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</si>
  <si>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</si>
  <si>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</si>
  <si>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</si>
  <si>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</si>
  <si>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</si>
  <si>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</si>
  <si>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</si>
  <si>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</si>
  <si>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</si>
  <si>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</si>
  <si>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</si>
  <si>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</si>
  <si>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</si>
  <si>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</si>
  <si>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</si>
  <si>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</si>
  <si>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</si>
  <si>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</si>
  <si>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</si>
  <si>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</si>
  <si>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</si>
  <si>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</si>
  <si>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</si>
  <si>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</si>
  <si>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</si>
  <si>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</si>
  <si>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</si>
  <si>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</si>
  <si>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</si>
  <si>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</si>
  <si>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</si>
  <si>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</si>
  <si>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</si>
  <si>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</si>
  <si>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</si>
  <si>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</si>
  <si>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</si>
  <si>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</si>
  <si>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</si>
  <si>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</si>
  <si>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</si>
  <si>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</si>
  <si>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</si>
  <si>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</si>
  <si>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</si>
  <si>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</si>
  <si>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</si>
  <si>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</si>
  <si>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</si>
  <si>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</si>
  <si>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</si>
  <si>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</si>
  <si>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</si>
  <si>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</si>
  <si>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</si>
  <si>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</si>
  <si>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</si>
  <si>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</si>
  <si>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</si>
  <si>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</si>
  <si>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</si>
  <si>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</si>
  <si>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</si>
  <si>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</si>
  <si>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</si>
  <si>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</si>
  <si>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</si>
  <si>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</si>
  <si>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</si>
  <si>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</si>
  <si>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</si>
  <si>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</si>
  <si>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</si>
  <si>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</si>
  <si>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</si>
  <si>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</si>
  <si>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</si>
  <si>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</si>
  <si>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</si>
  <si>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</si>
  <si>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</si>
  <si>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</si>
  <si>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</si>
  <si>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</si>
  <si>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</si>
  <si>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</si>
  <si>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</si>
  <si>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</si>
  <si>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</si>
  <si>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</si>
  <si>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</si>
  <si>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</si>
  <si>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</si>
  <si>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</si>
  <si>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</si>
  <si>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</si>
  <si>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</si>
  <si>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</si>
  <si>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</si>
  <si>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</si>
  <si>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</si>
  <si>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</si>
  <si>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</si>
  <si>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</si>
  <si>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</si>
  <si>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</si>
  <si>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</si>
  <si>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</si>
  <si>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</si>
  <si>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</si>
  <si>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</si>
  <si>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</si>
  <si>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</si>
  <si>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</si>
  <si>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</si>
  <si>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</si>
  <si>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</si>
  <si>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</si>
  <si>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</si>
  <si>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</si>
  <si>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</si>
  <si>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</si>
  <si>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</si>
  <si>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</si>
  <si>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</si>
  <si>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</si>
  <si>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</si>
  <si>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</si>
  <si>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</si>
  <si>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</si>
  <si>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</si>
  <si>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</si>
  <si>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</si>
  <si>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</si>
  <si>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</si>
  <si>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</si>
  <si>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</si>
  <si>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</si>
  <si>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</si>
  <si>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</si>
  <si>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</si>
  <si>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</si>
  <si>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</si>
  <si>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</si>
  <si>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</si>
  <si>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</si>
  <si>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</si>
  <si>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</si>
  <si>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</si>
  <si>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</si>
  <si>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</si>
  <si>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</si>
  <si>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</si>
  <si>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</si>
  <si>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</si>
  <si>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</si>
  <si>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</si>
  <si>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</si>
  <si>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</si>
  <si>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</si>
  <si>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</si>
  <si>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</si>
  <si>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</si>
  <si>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</si>
  <si>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</si>
  <si>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</si>
  <si>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</si>
  <si>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</si>
  <si>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</si>
  <si>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</si>
  <si>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</si>
  <si>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</si>
  <si>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</si>
  <si>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</si>
  <si>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</si>
  <si>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</si>
  <si>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</si>
  <si>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</si>
  <si>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</si>
  <si>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</si>
  <si>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</si>
  <si>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</si>
  <si>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</si>
  <si>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</si>
  <si>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</si>
  <si>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</si>
  <si>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</si>
  <si>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</si>
  <si>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</si>
  <si>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</si>
  <si>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</si>
  <si>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</si>
  <si>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</si>
  <si>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</si>
  <si>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</si>
  <si>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</si>
  <si>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</si>
  <si>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</si>
  <si>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</si>
  <si>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</si>
  <si>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</si>
  <si>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</si>
  <si>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</si>
  <si>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</si>
  <si>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</si>
  <si>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</si>
  <si>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</si>
  <si>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</si>
  <si>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</si>
  <si>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</si>
  <si>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</si>
  <si>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</si>
  <si>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</si>
  <si>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</si>
  <si>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</si>
  <si>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</si>
  <si>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</si>
  <si>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</si>
  <si>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</si>
  <si>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</si>
  <si>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</si>
  <si>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</si>
  <si>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</si>
  <si>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</si>
  <si>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</si>
  <si>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</si>
  <si>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</si>
  <si>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</si>
  <si>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</si>
  <si>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</si>
  <si>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</si>
  <si>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</si>
  <si>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</si>
  <si>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</si>
  <si>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</si>
  <si>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</si>
  <si>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</si>
  <si>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</si>
  <si>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</si>
  <si>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</si>
  <si>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</si>
  <si>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</si>
  <si>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</si>
  <si>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</si>
  <si>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</si>
  <si>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</si>
  <si>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</si>
  <si>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</si>
  <si>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</si>
  <si>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</si>
  <si>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</si>
  <si>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</si>
  <si>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</si>
  <si>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</si>
  <si>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</si>
  <si>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</si>
  <si>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</si>
  <si>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</si>
  <si>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</si>
  <si>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</si>
  <si>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</si>
  <si>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</si>
  <si>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</si>
  <si>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</si>
  <si>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</si>
  <si>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</si>
  <si>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</si>
  <si>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</si>
  <si>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</si>
  <si>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</si>
  <si>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</si>
  <si>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</si>
  <si>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</si>
  <si>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</si>
  <si>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</si>
  <si>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</si>
  <si>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</si>
  <si>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</si>
  <si>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</si>
  <si>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</si>
  <si>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</si>
  <si>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</si>
  <si>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</si>
  <si>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</si>
  <si>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</si>
  <si>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</si>
  <si>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</si>
  <si>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</si>
  <si>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</si>
  <si>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</si>
  <si>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</si>
  <si>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</si>
  <si>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</si>
  <si>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</si>
  <si>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</si>
  <si>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</si>
  <si>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</si>
  <si>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</si>
  <si>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</si>
  <si>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</si>
  <si>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</si>
  <si>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</si>
  <si>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</si>
  <si>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</si>
  <si>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</si>
  <si>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</si>
  <si>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</si>
  <si>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</si>
  <si>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</si>
  <si>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</si>
  <si>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</si>
  <si>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</si>
  <si>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</si>
  <si>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</si>
  <si>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</si>
  <si>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</si>
  <si>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</si>
  <si>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</si>
  <si>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</si>
  <si>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</si>
  <si>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</si>
  <si>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</si>
  <si>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</si>
  <si>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</si>
  <si>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</si>
  <si>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</si>
  <si>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</si>
  <si>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</si>
  <si>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</si>
  <si>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</si>
  <si>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</si>
  <si>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</si>
  <si>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</si>
  <si>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</si>
  <si>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</si>
  <si>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</si>
  <si>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</si>
  <si>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</si>
  <si>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</si>
  <si>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</si>
  <si>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</si>
  <si>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</si>
  <si>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</si>
  <si>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</si>
  <si>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</si>
  <si>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</si>
  <si>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</si>
  <si>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</si>
  <si>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</si>
  <si>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</si>
  <si>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</si>
  <si>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</si>
  <si>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</si>
  <si>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</si>
  <si>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</si>
  <si>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</si>
  <si>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</si>
  <si>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</si>
  <si>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</si>
  <si>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</si>
  <si>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</si>
  <si>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</si>
  <si>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</si>
  <si>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</si>
  <si>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</si>
  <si>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</si>
  <si>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</si>
  <si>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</si>
  <si>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</si>
  <si>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</si>
  <si>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</si>
  <si>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</si>
  <si>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</si>
  <si>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</si>
  <si>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</si>
  <si>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</si>
  <si>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</si>
  <si>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</si>
  <si>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</si>
  <si>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</si>
  <si>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</si>
  <si>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</si>
  <si>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</si>
  <si>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</si>
  <si>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</si>
  <si>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</si>
  <si>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</si>
  <si>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</si>
  <si>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</si>
  <si>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</si>
  <si>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</si>
  <si>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</si>
  <si>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</si>
  <si>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</si>
  <si>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</si>
  <si>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</si>
  <si>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</si>
  <si>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</si>
  <si>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</si>
  <si>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</si>
  <si>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</si>
  <si>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</si>
  <si>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</si>
  <si>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</si>
  <si>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</si>
  <si>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</si>
  <si>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</si>
  <si>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</si>
  <si>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</si>
  <si>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</si>
  <si>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</si>
  <si>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</si>
  <si>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</si>
  <si>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</si>
  <si>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</si>
  <si>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</si>
  <si>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</si>
  <si>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</si>
  <si>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</si>
  <si>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</si>
  <si>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</si>
  <si>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</si>
  <si>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</si>
  <si>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</si>
  <si>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</si>
  <si>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</si>
  <si>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</si>
  <si>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</si>
  <si>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</si>
  <si>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</si>
  <si>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</si>
  <si>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</si>
  <si>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</si>
  <si>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</si>
  <si>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</si>
  <si>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</si>
  <si>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</si>
  <si>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</si>
  <si>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</si>
  <si>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</si>
  <si>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</si>
  <si>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</si>
  <si>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</si>
  <si>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</si>
  <si>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</si>
  <si>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</si>
  <si>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</si>
  <si>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</si>
  <si>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</si>
  <si>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</si>
  <si>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</si>
  <si>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</si>
  <si>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</si>
  <si>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</si>
  <si>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</si>
  <si>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</si>
  <si>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</si>
  <si>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</si>
  <si>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</si>
  <si>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</si>
  <si>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</si>
  <si>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</si>
  <si>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</si>
  <si>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</si>
  <si>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</si>
  <si>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</si>
  <si>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</si>
  <si>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</si>
  <si>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</si>
  <si>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</si>
  <si>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</si>
  <si>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</si>
  <si>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</si>
  <si>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</si>
  <si>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</si>
  <si>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</si>
  <si>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</si>
  <si>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</si>
  <si>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</si>
  <si>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</si>
  <si>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</si>
  <si>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</si>
  <si>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</si>
  <si>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</si>
  <si>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</si>
  <si>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</si>
  <si>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</si>
  <si>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</si>
  <si>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</si>
  <si>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</si>
  <si>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</si>
  <si>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</si>
  <si>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</si>
  <si>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</si>
  <si>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</si>
  <si>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</si>
  <si>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</si>
  <si>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</si>
  <si>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</si>
  <si>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</si>
  <si>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</si>
  <si>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</si>
  <si>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</si>
  <si>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</si>
  <si>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</si>
  <si>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</si>
  <si>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</si>
  <si>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</si>
  <si>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</si>
  <si>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</si>
  <si>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</si>
  <si>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</si>
  <si>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</si>
  <si>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</si>
  <si>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</si>
  <si>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</si>
  <si>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</si>
  <si>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</si>
  <si>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</si>
  <si>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</si>
  <si>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</si>
  <si>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</si>
  <si>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</si>
  <si>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</si>
  <si>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</si>
  <si>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</si>
  <si>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</si>
  <si>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</si>
  <si>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</si>
  <si>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</si>
  <si>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</si>
  <si>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</si>
  <si>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</si>
  <si>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</si>
  <si>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</si>
  <si>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</si>
  <si>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</si>
  <si>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</si>
  <si>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</si>
  <si>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</si>
  <si>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</si>
  <si>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</si>
  <si>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</si>
  <si>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</si>
  <si>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</si>
  <si>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</si>
  <si>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</si>
  <si>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</si>
  <si>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</si>
  <si>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</si>
  <si>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</si>
  <si>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</si>
  <si>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</si>
  <si>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</si>
  <si>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</si>
  <si>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</si>
  <si>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</si>
  <si>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</si>
  <si>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</si>
  <si>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</si>
  <si>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</si>
  <si>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</si>
  <si>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</si>
  <si>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</si>
  <si>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</si>
  <si>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</si>
  <si>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</si>
  <si>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</si>
  <si>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</si>
  <si>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</si>
  <si>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</si>
  <si>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</si>
  <si>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</si>
  <si>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</si>
  <si>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</si>
  <si>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</si>
  <si>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</si>
  <si>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</si>
  <si>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</si>
  <si>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</si>
  <si>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</si>
  <si>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</si>
  <si>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</si>
  <si>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</si>
  <si>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</si>
  <si>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</si>
  <si>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</si>
  <si>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</si>
  <si>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</si>
  <si>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</si>
  <si>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</si>
  <si>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</si>
  <si>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</si>
  <si>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</si>
  <si>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</si>
  <si>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</si>
  <si>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</si>
  <si>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</si>
  <si>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</si>
  <si>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</si>
  <si>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</si>
  <si>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</si>
  <si>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</si>
  <si>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</si>
  <si>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</si>
  <si>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</si>
  <si>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</si>
  <si>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</si>
  <si>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</si>
  <si>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</si>
  <si>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</si>
  <si>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</si>
  <si>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</si>
  <si>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</si>
  <si>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</si>
  <si>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</si>
  <si>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</si>
  <si>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</si>
  <si>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</si>
  <si>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</si>
  <si>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</si>
  <si>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</si>
  <si>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</si>
  <si>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</si>
  <si>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</si>
  <si>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</si>
  <si>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</si>
  <si>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</si>
  <si>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</si>
  <si>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</si>
  <si>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</si>
  <si>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</si>
  <si>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</si>
  <si>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</si>
  <si>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</si>
  <si>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</si>
  <si>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</si>
  <si>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</si>
  <si>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</si>
  <si>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</si>
  <si>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</si>
  <si>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</si>
  <si>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</si>
  <si>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</si>
  <si>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</si>
  <si>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</si>
  <si>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</si>
  <si>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</si>
  <si>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</si>
  <si>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</si>
  <si>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</si>
  <si>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</si>
  <si>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</si>
  <si>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</si>
  <si>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</si>
  <si>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</si>
  <si>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</si>
  <si>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</si>
  <si>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</si>
  <si>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</si>
  <si>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</si>
  <si>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</si>
  <si>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</si>
  <si>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</si>
  <si>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</si>
  <si>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</si>
  <si>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</si>
  <si>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</si>
  <si>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</si>
  <si>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</si>
  <si>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</si>
  <si>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</si>
  <si>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</si>
  <si>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</si>
  <si>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</si>
  <si>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</si>
  <si>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</si>
  <si>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</si>
  <si>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</si>
  <si>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</si>
  <si>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</si>
  <si>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</si>
  <si>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</si>
  <si>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</si>
  <si>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</si>
  <si>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</si>
  <si>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</si>
  <si>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</si>
  <si>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</si>
  <si>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</si>
  <si>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</si>
  <si>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</si>
  <si>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</si>
  <si>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</si>
  <si>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</si>
  <si>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</si>
  <si>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</si>
  <si>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</si>
  <si>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</si>
  <si>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</si>
  <si>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</si>
  <si>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</si>
  <si>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</si>
  <si>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</si>
  <si>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</si>
  <si>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</si>
  <si>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</si>
  <si>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</si>
  <si>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</si>
  <si>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</si>
  <si>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</si>
  <si>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</si>
  <si>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</si>
  <si>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</si>
  <si>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</si>
  <si>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</si>
  <si>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</si>
  <si>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</si>
  <si>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</si>
  <si>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</si>
  <si>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</si>
  <si>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</si>
  <si>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</si>
  <si>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</si>
  <si>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</si>
  <si>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</si>
  <si>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</si>
  <si>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</si>
  <si>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</si>
  <si>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</si>
  <si>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</si>
  <si>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</si>
  <si>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</si>
  <si>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</si>
  <si>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</si>
  <si>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</si>
  <si>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</si>
  <si>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</si>
  <si>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</si>
  <si>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</si>
  <si>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</si>
  <si>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</si>
  <si>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</si>
  <si>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</si>
  <si>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</si>
  <si>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</si>
  <si>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</si>
  <si>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</si>
  <si>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</si>
  <si>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</si>
  <si>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</si>
  <si>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</si>
  <si>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</si>
  <si>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</si>
  <si>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</si>
  <si>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</si>
  <si>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</si>
  <si>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</si>
  <si>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</si>
  <si>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</si>
  <si>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</si>
  <si>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</si>
  <si>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</si>
  <si>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</si>
  <si>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</si>
  <si>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</si>
  <si>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</si>
  <si>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</si>
  <si>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</si>
  <si>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</si>
  <si>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</si>
  <si>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</si>
  <si>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</si>
  <si>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</si>
  <si>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</si>
  <si>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</si>
  <si>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</si>
  <si>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</si>
  <si>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</si>
  <si>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</si>
  <si>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</si>
  <si>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</si>
  <si>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</si>
  <si>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</si>
  <si>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</si>
  <si>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</si>
  <si>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</si>
  <si>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</si>
  <si>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</si>
  <si>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</si>
  <si>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</si>
  <si>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</si>
  <si>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</si>
  <si>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</si>
  <si>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</si>
  <si>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</si>
  <si>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</si>
  <si>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</si>
  <si>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</si>
  <si>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</si>
  <si>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</si>
  <si>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</si>
  <si>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</si>
  <si>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</si>
  <si>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</si>
  <si>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</si>
  <si>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</si>
  <si>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</si>
  <si>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</si>
  <si>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</si>
  <si>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</si>
  <si>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</si>
  <si>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</si>
  <si>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</si>
  <si>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</si>
  <si>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</si>
  <si>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</si>
  <si>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</si>
  <si>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</si>
  <si>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</si>
  <si>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</si>
  <si>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</si>
  <si>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</si>
  <si>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</si>
  <si>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</si>
  <si>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</si>
  <si>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</si>
  <si>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</si>
  <si>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</si>
  <si>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</si>
  <si>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</si>
  <si>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</si>
  <si>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</si>
  <si>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</si>
  <si>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</si>
  <si>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</si>
  <si>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</si>
  <si>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</si>
  <si>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</si>
  <si>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</si>
  <si>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</si>
  <si>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</si>
  <si>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</si>
  <si>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</si>
  <si>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</si>
  <si>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</si>
  <si>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</si>
  <si>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</si>
  <si>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</si>
  <si>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</si>
  <si>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</si>
  <si>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</si>
  <si>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</si>
  <si>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</si>
  <si>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</si>
  <si>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</si>
  <si>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</si>
  <si>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</si>
  <si>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</si>
  <si>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</si>
  <si>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</si>
  <si>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</si>
  <si>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</si>
  <si>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</si>
  <si>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</si>
  <si>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</si>
  <si>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</si>
  <si>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</si>
  <si>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</si>
  <si>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</si>
  <si>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</si>
  <si>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</si>
  <si>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</si>
  <si>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</si>
  <si>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</si>
  <si>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</si>
  <si>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</si>
  <si>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</si>
  <si>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</si>
  <si>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</si>
  <si>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</si>
  <si>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</si>
  <si>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</si>
  <si>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</si>
  <si>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</si>
  <si>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</si>
  <si>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</si>
  <si>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</si>
  <si>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</si>
  <si>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</si>
  <si>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</si>
  <si>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</si>
  <si>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</si>
  <si>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</si>
  <si>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</si>
  <si>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</si>
  <si>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</si>
  <si>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</si>
  <si>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</si>
  <si>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</si>
  <si>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</si>
  <si>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</si>
  <si>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</si>
  <si>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</si>
  <si>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</si>
  <si>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</si>
  <si>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</si>
  <si>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</si>
  <si>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</si>
  <si>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</si>
  <si>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</si>
  <si>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</si>
  <si>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</si>
  <si>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</si>
  <si>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</si>
  <si>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</si>
  <si>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</si>
  <si>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</si>
  <si>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</si>
  <si>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</si>
  <si>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</si>
  <si>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</si>
  <si>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</si>
  <si>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</si>
  <si>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</si>
  <si>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</si>
  <si>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</si>
  <si>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</si>
  <si>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</si>
  <si>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</si>
  <si>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</si>
  <si>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</si>
  <si>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</si>
  <si>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</si>
  <si>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</si>
  <si>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</si>
  <si>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</si>
  <si>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</si>
  <si>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</si>
  <si>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</si>
  <si>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</si>
  <si>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</si>
  <si>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</si>
  <si>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</si>
  <si>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</si>
  <si>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</si>
  <si>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</si>
  <si>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</si>
  <si>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</si>
  <si>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</si>
  <si>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</si>
  <si>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</si>
  <si>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</si>
  <si>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</si>
  <si>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</si>
  <si>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</si>
  <si>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</si>
  <si>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</si>
  <si>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</si>
  <si>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</si>
  <si>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</si>
  <si>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</si>
  <si>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</si>
  <si>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</si>
  <si>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</si>
  <si>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</si>
  <si>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</si>
  <si>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</si>
  <si>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</si>
  <si>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</si>
  <si>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</si>
  <si>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</si>
  <si>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</si>
  <si>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</si>
  <si>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</si>
  <si>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</si>
  <si>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</si>
  <si>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</si>
  <si>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</si>
  <si>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</si>
  <si>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</si>
  <si>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</si>
  <si>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</si>
  <si>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</si>
  <si>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</si>
  <si>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</si>
  <si>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</si>
  <si>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</si>
  <si>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</si>
  <si>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</si>
  <si>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</si>
  <si>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</si>
  <si>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</si>
  <si>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</si>
  <si>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</si>
  <si>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</si>
  <si>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</si>
  <si>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</si>
  <si>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</si>
  <si>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</si>
  <si>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</si>
  <si>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</si>
  <si>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</si>
  <si>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</si>
  <si>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</si>
  <si>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</si>
  <si>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</si>
  <si>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</si>
  <si>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</si>
  <si>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</si>
  <si>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</si>
  <si>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</si>
  <si>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</si>
  <si>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</si>
  <si>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</si>
  <si>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</si>
  <si>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</si>
  <si>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</si>
  <si>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</si>
  <si>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</si>
  <si>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</si>
  <si>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</si>
  <si>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</si>
  <si>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</si>
  <si>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</si>
  <si>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</si>
  <si>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</si>
  <si>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</si>
  <si>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</si>
  <si>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</si>
  <si>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</si>
  <si>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</si>
  <si>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</si>
  <si>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</si>
  <si>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</si>
  <si>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</si>
  <si>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</si>
  <si>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</si>
  <si>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</si>
  <si>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</si>
  <si>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</si>
  <si>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</si>
  <si>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</si>
  <si>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</si>
  <si>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</si>
  <si>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</si>
  <si>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</si>
  <si>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Target Identifier</t>
  </si>
  <si>
    <t>publicidentifier</t>
  </si>
  <si>
    <t>http://Address/somewhere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</si>
</sst>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60">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9" fontId="0" fillId="0" borderId="0" xfId="2" applyFont="1" applyAlignment="1">
      <alignment vertical="center"/>
    </xf>
    <xf numFmtId="9" fontId="0" fillId="0" borderId="0" xfId="0" applyNumberFormat="1">
      <alignment vertical="center"/>
    </xf>
    <xf numFmtId="0" fontId="0" fillId="0" borderId="1" xfId="0" applyBorder="1">
      <alignment vertical="center"/>
    </xf>
    <xf numFmtId="0" fontId="1" fillId="0" borderId="1" xfId="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2"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0" xfId="0" applyBorder="1" applyAlignment="1">
      <alignment vertical="center" wrapText="1"/>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9" xfId="0" applyFont="1" applyBorder="1" applyAlignment="1">
      <alignment vertical="center" wrapText="1"/>
    </xf>
    <xf numFmtId="0" fontId="7" fillId="6" borderId="10"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1" xfId="0" applyFont="1" applyBorder="1">
      <alignment vertical="center"/>
    </xf>
    <xf numFmtId="0" fontId="7" fillId="8" borderId="12" xfId="0" applyFont="1" applyFill="1" applyBorder="1">
      <alignment vertical="center"/>
    </xf>
    <xf numFmtId="0" fontId="13" fillId="0" borderId="0" xfId="0" applyFont="1">
      <alignment vertical="center"/>
    </xf>
    <xf numFmtId="0" fontId="6" fillId="3" borderId="1" xfId="3" applyBorder="1" applyAlignment="1">
      <alignment vertical="center"/>
    </xf>
    <xf numFmtId="0" fontId="8" fillId="7" borderId="0" xfId="4" applyBorder="1" applyAlignment="1">
      <alignment vertical="center"/>
    </xf>
    <xf numFmtId="0" fontId="4" fillId="0" borderId="0" xfId="3" applyFont="1" applyFill="1" applyBorder="1" applyAlignme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86">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81" dataDxfId="80">
  <autoFilter ref="B1:K89"/>
  <tableColumns count="10">
    <tableColumn id="2" name="Identifier (internal)" dataDxfId="79"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78" dataCellStyle="Normal"/>
    <tableColumn id="8" name="Description" dataDxfId="77" dataCellStyle="Normal"/>
    <tableColumn id="10" name="Public Identifier (URI)" dataDxfId="76"/>
    <tableColumn id="9" name="Examples" dataDxfId="75" dataCellStyle="Normal"/>
    <tableColumn id="6" name="Comments for next version" dataDxfId="74"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71" dataDxfId="70">
  <autoFilter ref="A1:I19"/>
  <tableColumns count="9">
    <tableColumn id="2" name="Identifier" dataDxfId="69"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68" dataCellStyle="Normal"/>
    <tableColumn id="8" name="Description" dataDxfId="67" dataCellStyle="Normal"/>
    <tableColumn id="9" name="Examples" dataDxfId="66" dataCellStyle="Normal"/>
    <tableColumn id="6" name="Comments for next version" dataDxfId="65"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G1154" totalsRowShown="0">
  <autoFilter ref="A1:G1154"/>
  <tableColumns count="7">
    <tableColumn id="1" name="Core Vocabularies internal identifier"/>
    <tableColumn id="7" name="Identifier"/>
    <tableColumn id="2" name="Mapping relation"/>
    <tableColumn id="6" name="Target Vocabulary Internal identifier" dataDxfId="4">
      <calculatedColumnFormula>CONCATENATE(E2, " / ", F2)</calculatedColumnFormula>
    </tableColumn>
    <tableColumn id="4" name="Data model "/>
    <tableColumn id="3" name="Target Identifier"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address/somewher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workbookViewId="0">
      <pane xSplit="2" ySplit="1" topLeftCell="H2" activePane="bottomRight" state="frozen"/>
      <selection pane="topRight" activeCell="B1" sqref="B1"/>
      <selection pane="bottomLeft" activeCell="A2" sqref="A2"/>
      <selection pane="bottomRight" activeCell="I2" sqref="I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55" t="s">
        <v>1587</v>
      </c>
      <c r="B1" t="s">
        <v>1586</v>
      </c>
      <c r="C1" t="s">
        <v>1590</v>
      </c>
      <c r="D1" t="s">
        <v>2</v>
      </c>
      <c r="E1" t="s">
        <v>3</v>
      </c>
      <c r="F1" t="s">
        <v>4</v>
      </c>
      <c r="G1" s="2" t="s">
        <v>5</v>
      </c>
      <c r="H1" s="2" t="s">
        <v>29</v>
      </c>
      <c r="I1" s="2" t="s">
        <v>1585</v>
      </c>
      <c r="J1" s="2" t="s">
        <v>149</v>
      </c>
      <c r="K1" s="2" t="s">
        <v>598</v>
      </c>
    </row>
    <row r="2" spans="1:11" ht="30" customHeight="1" x14ac:dyDescent="0.25">
      <c r="A2" t="s">
        <v>1588</v>
      </c>
      <c r="B2" t="str">
        <f t="shared" ref="B2:B33" si="0">SUBSTITUTE($E2," ","")&amp;IF($D2&lt;&gt;"Class",SUBSTITUTE($C2," ",""),"")</f>
        <v>Address</v>
      </c>
      <c r="C2" t="s">
        <v>6</v>
      </c>
      <c r="D2" t="s">
        <v>3</v>
      </c>
      <c r="E2" t="s">
        <v>6</v>
      </c>
      <c r="G2" s="2" t="s">
        <v>123</v>
      </c>
      <c r="H2" s="2" t="s">
        <v>392</v>
      </c>
      <c r="I2" s="42" t="s">
        <v>1613</v>
      </c>
      <c r="K2" s="5"/>
    </row>
    <row r="3" spans="1:11" ht="30" customHeight="1" x14ac:dyDescent="0.25">
      <c r="A3" t="s">
        <v>1588</v>
      </c>
      <c r="B3" t="str">
        <f t="shared" si="0"/>
        <v>AddressFullAddress</v>
      </c>
      <c r="C3" t="s">
        <v>8</v>
      </c>
      <c r="D3" t="s">
        <v>7</v>
      </c>
      <c r="E3" t="s">
        <v>6</v>
      </c>
      <c r="F3" s="3" t="s">
        <v>9</v>
      </c>
      <c r="G3" s="2" t="s">
        <v>10</v>
      </c>
      <c r="H3" s="2" t="s">
        <v>129</v>
      </c>
      <c r="K3" s="5"/>
    </row>
    <row r="4" spans="1:11" ht="30" customHeight="1" x14ac:dyDescent="0.25">
      <c r="A4" t="s">
        <v>1588</v>
      </c>
      <c r="B4" t="str">
        <f t="shared" si="0"/>
        <v>AddressPOBox</v>
      </c>
      <c r="C4" t="s">
        <v>11</v>
      </c>
      <c r="D4" t="s">
        <v>7</v>
      </c>
      <c r="E4" t="s">
        <v>6</v>
      </c>
      <c r="F4" s="3" t="s">
        <v>9</v>
      </c>
      <c r="G4" s="2" t="s">
        <v>393</v>
      </c>
      <c r="H4" s="2" t="s">
        <v>394</v>
      </c>
      <c r="K4" s="5"/>
    </row>
    <row r="5" spans="1:11" ht="30" customHeight="1" x14ac:dyDescent="0.25">
      <c r="A5" t="s">
        <v>1588</v>
      </c>
      <c r="B5" t="str">
        <f t="shared" si="0"/>
        <v>AddressThoroughfare</v>
      </c>
      <c r="C5" t="s">
        <v>12</v>
      </c>
      <c r="D5" t="s">
        <v>7</v>
      </c>
      <c r="E5" t="s">
        <v>6</v>
      </c>
      <c r="F5" s="3" t="s">
        <v>9</v>
      </c>
      <c r="G5" s="2" t="s">
        <v>130</v>
      </c>
      <c r="H5" s="2" t="s">
        <v>131</v>
      </c>
      <c r="J5" s="2" t="s">
        <v>135</v>
      </c>
      <c r="K5" s="5"/>
    </row>
    <row r="6" spans="1:11" ht="30" customHeight="1" x14ac:dyDescent="0.25">
      <c r="A6" t="s">
        <v>1588</v>
      </c>
      <c r="B6" t="str">
        <f t="shared" si="0"/>
        <v>AddressLocatorDesignator</v>
      </c>
      <c r="C6" t="s">
        <v>13</v>
      </c>
      <c r="D6" t="s">
        <v>7</v>
      </c>
      <c r="E6" t="s">
        <v>6</v>
      </c>
      <c r="F6" s="3" t="s">
        <v>9</v>
      </c>
      <c r="G6" s="2" t="s">
        <v>132</v>
      </c>
      <c r="H6" s="2" t="s">
        <v>136</v>
      </c>
      <c r="J6" s="2" t="s">
        <v>137</v>
      </c>
      <c r="K6" s="5"/>
    </row>
    <row r="7" spans="1:11" ht="30" customHeight="1" x14ac:dyDescent="0.25">
      <c r="A7" t="s">
        <v>1588</v>
      </c>
      <c r="B7" t="str">
        <f t="shared" si="0"/>
        <v>AddressLocatorName</v>
      </c>
      <c r="C7" t="s">
        <v>14</v>
      </c>
      <c r="D7" t="s">
        <v>7</v>
      </c>
      <c r="E7" t="s">
        <v>6</v>
      </c>
      <c r="F7" s="3" t="s">
        <v>9</v>
      </c>
      <c r="G7" s="2" t="s">
        <v>133</v>
      </c>
      <c r="H7" s="2" t="s">
        <v>134</v>
      </c>
      <c r="J7" s="2" t="s">
        <v>138</v>
      </c>
      <c r="K7" s="5"/>
    </row>
    <row r="8" spans="1:11" ht="30" customHeight="1" x14ac:dyDescent="0.25">
      <c r="A8" t="s">
        <v>1588</v>
      </c>
      <c r="B8" t="str">
        <f t="shared" si="0"/>
        <v>AddressAddressArea</v>
      </c>
      <c r="C8" t="s">
        <v>15</v>
      </c>
      <c r="D8" t="s">
        <v>7</v>
      </c>
      <c r="E8" t="s">
        <v>6</v>
      </c>
      <c r="F8" s="3" t="s">
        <v>9</v>
      </c>
      <c r="G8" s="2" t="s">
        <v>139</v>
      </c>
      <c r="H8" s="2" t="s">
        <v>140</v>
      </c>
      <c r="K8" s="5"/>
    </row>
    <row r="9" spans="1:11" ht="30" customHeight="1" x14ac:dyDescent="0.25">
      <c r="A9" t="s">
        <v>1588</v>
      </c>
      <c r="B9" t="str">
        <f t="shared" si="0"/>
        <v>AddressPostName</v>
      </c>
      <c r="C9" t="s">
        <v>16</v>
      </c>
      <c r="D9" t="s">
        <v>7</v>
      </c>
      <c r="E9" t="s">
        <v>6</v>
      </c>
      <c r="F9" s="3" t="s">
        <v>9</v>
      </c>
      <c r="G9" s="2" t="s">
        <v>141</v>
      </c>
      <c r="H9" s="2" t="s">
        <v>142</v>
      </c>
      <c r="J9" s="2" t="s">
        <v>145</v>
      </c>
      <c r="K9" s="5"/>
    </row>
    <row r="10" spans="1:11" ht="30" customHeight="1" x14ac:dyDescent="0.25">
      <c r="A10" t="s">
        <v>1588</v>
      </c>
      <c r="B10" t="str">
        <f t="shared" si="0"/>
        <v>AddressAdminUnitL2</v>
      </c>
      <c r="C10" t="s">
        <v>17</v>
      </c>
      <c r="D10" t="s">
        <v>7</v>
      </c>
      <c r="E10" t="s">
        <v>6</v>
      </c>
      <c r="F10" s="3" t="s">
        <v>9</v>
      </c>
      <c r="G10" s="2" t="s">
        <v>18</v>
      </c>
      <c r="K10" s="5"/>
    </row>
    <row r="11" spans="1:11" ht="30" customHeight="1" x14ac:dyDescent="0.25">
      <c r="A11" t="s">
        <v>1588</v>
      </c>
      <c r="B11" t="str">
        <f t="shared" si="0"/>
        <v>AddressAdminUnitL1</v>
      </c>
      <c r="C11" t="s">
        <v>19</v>
      </c>
      <c r="D11" t="s">
        <v>7</v>
      </c>
      <c r="E11" t="s">
        <v>6</v>
      </c>
      <c r="F11" s="3" t="s">
        <v>9</v>
      </c>
      <c r="G11" s="2" t="s">
        <v>20</v>
      </c>
      <c r="H11" s="2" t="s">
        <v>143</v>
      </c>
      <c r="J11" s="2" t="s">
        <v>144</v>
      </c>
      <c r="K11" s="5"/>
    </row>
    <row r="12" spans="1:11" ht="30" customHeight="1" x14ac:dyDescent="0.25">
      <c r="A12" t="s">
        <v>1588</v>
      </c>
      <c r="B12" t="str">
        <f t="shared" si="0"/>
        <v>AddressPostCode</v>
      </c>
      <c r="C12" t="s">
        <v>21</v>
      </c>
      <c r="D12" t="s">
        <v>7</v>
      </c>
      <c r="E12" t="s">
        <v>6</v>
      </c>
      <c r="F12" s="3" t="s">
        <v>511</v>
      </c>
      <c r="G12" s="2" t="s">
        <v>146</v>
      </c>
      <c r="H12" s="2" t="s">
        <v>147</v>
      </c>
      <c r="K12" s="5"/>
    </row>
    <row r="13" spans="1:11" ht="30" customHeight="1" x14ac:dyDescent="0.25">
      <c r="A13" t="s">
        <v>1588</v>
      </c>
      <c r="B13" t="str">
        <f t="shared" si="0"/>
        <v>AddressAddressID</v>
      </c>
      <c r="C13" t="s">
        <v>202</v>
      </c>
      <c r="D13" t="s">
        <v>7</v>
      </c>
      <c r="E13" t="s">
        <v>6</v>
      </c>
      <c r="F13" s="3" t="s">
        <v>511</v>
      </c>
      <c r="G13" s="2" t="s">
        <v>148</v>
      </c>
      <c r="H13" s="2" t="s">
        <v>203</v>
      </c>
      <c r="K13" s="5"/>
    </row>
    <row r="14" spans="1:11" ht="30" customHeight="1" x14ac:dyDescent="0.25">
      <c r="A14" t="s">
        <v>1588</v>
      </c>
      <c r="B14" t="str">
        <f t="shared" si="0"/>
        <v>Agent</v>
      </c>
      <c r="C14" t="s">
        <v>23</v>
      </c>
      <c r="D14" t="s">
        <v>3</v>
      </c>
      <c r="E14" t="s">
        <v>23</v>
      </c>
      <c r="G14" s="2" t="s">
        <v>182</v>
      </c>
      <c r="H14" s="2" t="s">
        <v>183</v>
      </c>
      <c r="K14" s="5"/>
    </row>
    <row r="15" spans="1:11" ht="30" customHeight="1" x14ac:dyDescent="0.25">
      <c r="A15" t="s">
        <v>1588</v>
      </c>
      <c r="B15" t="str">
        <f t="shared" si="0"/>
        <v>AgentPlaysRole</v>
      </c>
      <c r="C15" t="s">
        <v>24</v>
      </c>
      <c r="D15" t="s">
        <v>551</v>
      </c>
      <c r="E15" t="s">
        <v>23</v>
      </c>
      <c r="F15" s="3" t="s">
        <v>25</v>
      </c>
      <c r="G15" s="2" t="s">
        <v>206</v>
      </c>
      <c r="K15" s="5"/>
    </row>
    <row r="16" spans="1:11" ht="30" customHeight="1" x14ac:dyDescent="0.25">
      <c r="A16" t="s">
        <v>1588</v>
      </c>
      <c r="B16" s="7" t="str">
        <f t="shared" si="0"/>
        <v>AgentProvides</v>
      </c>
      <c r="C16" s="4" t="s">
        <v>204</v>
      </c>
      <c r="D16" s="4" t="s">
        <v>551</v>
      </c>
      <c r="E16" s="4" t="s">
        <v>23</v>
      </c>
      <c r="F16" s="3" t="s">
        <v>25</v>
      </c>
      <c r="G16" s="5" t="s">
        <v>207</v>
      </c>
      <c r="H16" s="5" t="s">
        <v>467</v>
      </c>
      <c r="I16" s="5"/>
      <c r="J16" s="5"/>
      <c r="K16" s="5"/>
    </row>
    <row r="17" spans="1:11" ht="30" customHeight="1" x14ac:dyDescent="0.25">
      <c r="A17" t="s">
        <v>1588</v>
      </c>
      <c r="B17" s="7" t="str">
        <f t="shared" si="0"/>
        <v>AgentUses</v>
      </c>
      <c r="C17" s="4" t="s">
        <v>205</v>
      </c>
      <c r="D17" s="4" t="s">
        <v>551</v>
      </c>
      <c r="E17" s="4" t="s">
        <v>23</v>
      </c>
      <c r="F17" s="3" t="s">
        <v>25</v>
      </c>
      <c r="G17" s="5" t="s">
        <v>208</v>
      </c>
      <c r="H17" s="5" t="s">
        <v>467</v>
      </c>
      <c r="I17" s="5"/>
      <c r="J17" s="5"/>
      <c r="K17" s="5"/>
    </row>
    <row r="18" spans="1:11" ht="30" customHeight="1" x14ac:dyDescent="0.25">
      <c r="A18" t="s">
        <v>1588</v>
      </c>
      <c r="B18" t="str">
        <f t="shared" si="0"/>
        <v>Channel</v>
      </c>
      <c r="C18" t="s">
        <v>26</v>
      </c>
      <c r="D18" t="s">
        <v>3</v>
      </c>
      <c r="E18" t="s">
        <v>26</v>
      </c>
      <c r="G18" s="2" t="s">
        <v>237</v>
      </c>
      <c r="K18" s="5"/>
    </row>
    <row r="19" spans="1:11" ht="30" customHeight="1" x14ac:dyDescent="0.25">
      <c r="A19" t="s">
        <v>1588</v>
      </c>
      <c r="B19" t="str">
        <f t="shared" si="0"/>
        <v>FormalFramework</v>
      </c>
      <c r="C19" t="s">
        <v>30</v>
      </c>
      <c r="D19" t="s">
        <v>3</v>
      </c>
      <c r="E19" t="s">
        <v>30</v>
      </c>
      <c r="G19" s="2" t="s">
        <v>232</v>
      </c>
      <c r="H19" s="2" t="s">
        <v>233</v>
      </c>
      <c r="K19" s="5"/>
    </row>
    <row r="20" spans="1:11" ht="30" customHeight="1" x14ac:dyDescent="0.25">
      <c r="A20" t="s">
        <v>1588</v>
      </c>
      <c r="B20" t="str">
        <f t="shared" si="0"/>
        <v>FormalFrameworkCreator</v>
      </c>
      <c r="C20" t="s">
        <v>33</v>
      </c>
      <c r="D20" s="4" t="s">
        <v>551</v>
      </c>
      <c r="E20" t="s">
        <v>30</v>
      </c>
      <c r="F20" s="3" t="s">
        <v>23</v>
      </c>
      <c r="G20" s="2" t="s">
        <v>234</v>
      </c>
      <c r="H20" s="2" t="s">
        <v>235</v>
      </c>
      <c r="K20" s="5"/>
    </row>
    <row r="21" spans="1:11" ht="30" customHeight="1" x14ac:dyDescent="0.25">
      <c r="A21" t="s">
        <v>1588</v>
      </c>
      <c r="B21" t="str">
        <f t="shared" si="0"/>
        <v>FormalFrameworkRelated</v>
      </c>
      <c r="C21" t="s">
        <v>32</v>
      </c>
      <c r="D21" s="4" t="s">
        <v>551</v>
      </c>
      <c r="E21" t="s">
        <v>30</v>
      </c>
      <c r="F21" s="3" t="s">
        <v>30</v>
      </c>
      <c r="G21" s="2" t="s">
        <v>31</v>
      </c>
      <c r="K21" s="5"/>
    </row>
    <row r="22" spans="1:11" ht="30" customHeight="1" x14ac:dyDescent="0.25">
      <c r="A22" t="s">
        <v>1588</v>
      </c>
      <c r="B22" t="str">
        <f t="shared" si="0"/>
        <v>Geometry</v>
      </c>
      <c r="C22" t="s">
        <v>34</v>
      </c>
      <c r="D22" t="s">
        <v>3</v>
      </c>
      <c r="E22" t="s">
        <v>34</v>
      </c>
      <c r="G22" s="2" t="s">
        <v>150</v>
      </c>
      <c r="H22" s="2" t="s">
        <v>151</v>
      </c>
      <c r="K22" s="5"/>
    </row>
    <row r="23" spans="1:11" ht="30" customHeight="1" x14ac:dyDescent="0.25">
      <c r="A23" t="s">
        <v>1588</v>
      </c>
      <c r="B23" t="str">
        <f t="shared" si="0"/>
        <v>GeometryCoordinates</v>
      </c>
      <c r="C23" t="s">
        <v>35</v>
      </c>
      <c r="D23" t="s">
        <v>7</v>
      </c>
      <c r="E23" t="s">
        <v>34</v>
      </c>
      <c r="F23" s="3" t="s">
        <v>457</v>
      </c>
      <c r="G23" s="2" t="s">
        <v>460</v>
      </c>
      <c r="K23" s="5"/>
    </row>
    <row r="24" spans="1:11" ht="30" customHeight="1" x14ac:dyDescent="0.25">
      <c r="A24" t="s">
        <v>1588</v>
      </c>
      <c r="B24" t="str">
        <f t="shared" si="0"/>
        <v>GeometryCRS</v>
      </c>
      <c r="C24" t="s">
        <v>36</v>
      </c>
      <c r="D24" t="s">
        <v>7</v>
      </c>
      <c r="E24" t="s">
        <v>34</v>
      </c>
      <c r="F24" s="3" t="s">
        <v>1</v>
      </c>
      <c r="G24" s="2" t="s">
        <v>459</v>
      </c>
      <c r="H24" s="2" t="s">
        <v>458</v>
      </c>
      <c r="K24" s="5"/>
    </row>
    <row r="25" spans="1:11" ht="30" customHeight="1" x14ac:dyDescent="0.25">
      <c r="A25" t="s">
        <v>1588</v>
      </c>
      <c r="B25" t="str">
        <f t="shared" si="0"/>
        <v>GeometryType</v>
      </c>
      <c r="C25" t="s">
        <v>2</v>
      </c>
      <c r="D25" t="s">
        <v>7</v>
      </c>
      <c r="E25" t="s">
        <v>34</v>
      </c>
      <c r="F25" s="3" t="s">
        <v>37</v>
      </c>
      <c r="G25" s="2" t="s">
        <v>152</v>
      </c>
      <c r="J25" s="2" t="s">
        <v>620</v>
      </c>
      <c r="K25" s="5"/>
    </row>
    <row r="26" spans="1:11" ht="30" customHeight="1" x14ac:dyDescent="0.25">
      <c r="A26" t="s">
        <v>1588</v>
      </c>
      <c r="B26" t="str">
        <f t="shared" si="0"/>
        <v>Input</v>
      </c>
      <c r="C26" t="s">
        <v>38</v>
      </c>
      <c r="D26" t="s">
        <v>3</v>
      </c>
      <c r="E26" t="s">
        <v>38</v>
      </c>
      <c r="G26" s="2" t="s">
        <v>39</v>
      </c>
      <c r="H26" s="2" t="s">
        <v>224</v>
      </c>
      <c r="K26" s="5"/>
    </row>
    <row r="27" spans="1:11" ht="30" customHeight="1" x14ac:dyDescent="0.25">
      <c r="A27" t="s">
        <v>1588</v>
      </c>
      <c r="B27" t="str">
        <f t="shared" si="0"/>
        <v>InputName</v>
      </c>
      <c r="C27" t="s">
        <v>28</v>
      </c>
      <c r="D27" t="s">
        <v>7</v>
      </c>
      <c r="E27" t="s">
        <v>38</v>
      </c>
      <c r="F27" s="3" t="s">
        <v>9</v>
      </c>
      <c r="G27" s="2" t="s">
        <v>40</v>
      </c>
      <c r="K27" s="5"/>
    </row>
    <row r="28" spans="1:11" ht="30" customHeight="1" x14ac:dyDescent="0.25">
      <c r="A28" t="s">
        <v>1588</v>
      </c>
      <c r="B28" t="str">
        <f t="shared" si="0"/>
        <v>InputDescription</v>
      </c>
      <c r="C28" t="s">
        <v>29</v>
      </c>
      <c r="D28" t="s">
        <v>7</v>
      </c>
      <c r="E28" t="s">
        <v>38</v>
      </c>
      <c r="F28" s="3" t="s">
        <v>9</v>
      </c>
      <c r="G28" s="2" t="s">
        <v>41</v>
      </c>
      <c r="K28" s="5"/>
    </row>
    <row r="29" spans="1:11" ht="30" customHeight="1" x14ac:dyDescent="0.25">
      <c r="A29" t="s">
        <v>1588</v>
      </c>
      <c r="B29" t="str">
        <f t="shared" si="0"/>
        <v>InputType</v>
      </c>
      <c r="C29" t="s">
        <v>2</v>
      </c>
      <c r="D29" t="s">
        <v>7</v>
      </c>
      <c r="E29" t="s">
        <v>38</v>
      </c>
      <c r="F29" s="3" t="s">
        <v>37</v>
      </c>
      <c r="G29" s="2" t="s">
        <v>223</v>
      </c>
      <c r="K29" s="5"/>
    </row>
    <row r="30" spans="1:11" ht="30" customHeight="1" x14ac:dyDescent="0.25">
      <c r="A30" t="s">
        <v>1588</v>
      </c>
      <c r="B30" t="str">
        <f t="shared" si="0"/>
        <v>Jurisdiction</v>
      </c>
      <c r="C30" t="s">
        <v>42</v>
      </c>
      <c r="D30" t="s">
        <v>3</v>
      </c>
      <c r="E30" t="s">
        <v>42</v>
      </c>
      <c r="G30" s="2" t="s">
        <v>178</v>
      </c>
      <c r="H30" s="2" t="s">
        <v>179</v>
      </c>
      <c r="K30" s="5"/>
    </row>
    <row r="31" spans="1:11" ht="30" customHeight="1" x14ac:dyDescent="0.25">
      <c r="A31" t="s">
        <v>1588</v>
      </c>
      <c r="B31" t="str">
        <f t="shared" si="0"/>
        <v>JurisdictionName</v>
      </c>
      <c r="C31" t="s">
        <v>28</v>
      </c>
      <c r="D31" t="s">
        <v>7</v>
      </c>
      <c r="E31" t="s">
        <v>42</v>
      </c>
      <c r="F31" s="3" t="s">
        <v>9</v>
      </c>
      <c r="G31" s="2" t="s">
        <v>128</v>
      </c>
      <c r="H31" s="2" t="s">
        <v>180</v>
      </c>
      <c r="K31" s="5"/>
    </row>
    <row r="32" spans="1:11" ht="30" customHeight="1" x14ac:dyDescent="0.25">
      <c r="A32" t="s">
        <v>1588</v>
      </c>
      <c r="B32" t="str">
        <f t="shared" si="0"/>
        <v>JurisdictionIdentifier</v>
      </c>
      <c r="C32" t="s">
        <v>1</v>
      </c>
      <c r="D32" t="s">
        <v>7</v>
      </c>
      <c r="E32" t="s">
        <v>42</v>
      </c>
      <c r="F32" s="3" t="s">
        <v>22</v>
      </c>
      <c r="G32" s="2" t="s">
        <v>127</v>
      </c>
      <c r="K32" s="5" t="s">
        <v>599</v>
      </c>
    </row>
    <row r="33" spans="1:11" ht="30" customHeight="1" x14ac:dyDescent="0.25">
      <c r="A33" t="s">
        <v>1588</v>
      </c>
      <c r="B33" t="str">
        <f t="shared" si="0"/>
        <v>LegalEntity</v>
      </c>
      <c r="C33" t="s">
        <v>44</v>
      </c>
      <c r="D33" t="s">
        <v>3</v>
      </c>
      <c r="E33" t="s">
        <v>44</v>
      </c>
      <c r="F33" s="3" t="s">
        <v>124</v>
      </c>
      <c r="G33" s="2" t="s">
        <v>185</v>
      </c>
      <c r="H33" s="2" t="s">
        <v>186</v>
      </c>
      <c r="K33" s="5"/>
    </row>
    <row r="34" spans="1:11" ht="30" customHeight="1" x14ac:dyDescent="0.25">
      <c r="A34" t="s">
        <v>1588</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1588</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1588</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1588</v>
      </c>
      <c r="B37" t="str">
        <f t="shared" si="1"/>
        <v>LegalEntityAlternativeName</v>
      </c>
      <c r="C37" t="s">
        <v>48</v>
      </c>
      <c r="D37" t="s">
        <v>7</v>
      </c>
      <c r="E37" t="s">
        <v>44</v>
      </c>
      <c r="F37" s="3" t="s">
        <v>9</v>
      </c>
      <c r="G37" s="2" t="s">
        <v>188</v>
      </c>
      <c r="H37" s="2" t="s">
        <v>101</v>
      </c>
      <c r="K37" s="5"/>
    </row>
    <row r="38" spans="1:11" ht="30" customHeight="1" x14ac:dyDescent="0.25">
      <c r="A38" t="s">
        <v>1588</v>
      </c>
      <c r="B38" t="str">
        <f t="shared" si="1"/>
        <v>LegalEntityCompanyType</v>
      </c>
      <c r="C38" t="s">
        <v>49</v>
      </c>
      <c r="D38" t="s">
        <v>7</v>
      </c>
      <c r="E38" t="s">
        <v>44</v>
      </c>
      <c r="F38" s="3" t="s">
        <v>37</v>
      </c>
      <c r="G38" s="2" t="s">
        <v>189</v>
      </c>
      <c r="H38" s="2" t="s">
        <v>191</v>
      </c>
      <c r="J38" s="2" t="s">
        <v>190</v>
      </c>
      <c r="K38" s="5"/>
    </row>
    <row r="39" spans="1:11" ht="30" customHeight="1" x14ac:dyDescent="0.25">
      <c r="A39" t="s">
        <v>1588</v>
      </c>
      <c r="B39" t="str">
        <f t="shared" si="1"/>
        <v>LegalEntityCompanyStatus</v>
      </c>
      <c r="C39" t="s">
        <v>50</v>
      </c>
      <c r="D39" t="s">
        <v>7</v>
      </c>
      <c r="E39" t="s">
        <v>44</v>
      </c>
      <c r="F39" s="3" t="s">
        <v>37</v>
      </c>
      <c r="G39" s="2" t="s">
        <v>192</v>
      </c>
      <c r="H39" s="2" t="s">
        <v>194</v>
      </c>
      <c r="J39" s="2" t="s">
        <v>193</v>
      </c>
      <c r="K39" s="5"/>
    </row>
    <row r="40" spans="1:11" ht="30" customHeight="1" x14ac:dyDescent="0.25">
      <c r="A40" t="s">
        <v>1588</v>
      </c>
      <c r="B40" t="str">
        <f t="shared" si="1"/>
        <v>LegalEntityCompanyActivity</v>
      </c>
      <c r="C40" t="s">
        <v>51</v>
      </c>
      <c r="D40" t="s">
        <v>7</v>
      </c>
      <c r="E40" t="s">
        <v>44</v>
      </c>
      <c r="F40" s="3" t="s">
        <v>37</v>
      </c>
      <c r="G40" s="2" t="s">
        <v>195</v>
      </c>
      <c r="H40" s="2" t="s">
        <v>196</v>
      </c>
      <c r="J40" s="2" t="s">
        <v>197</v>
      </c>
      <c r="K40" s="5"/>
    </row>
    <row r="41" spans="1:11" ht="30" customHeight="1" x14ac:dyDescent="0.25">
      <c r="A41" t="s">
        <v>1588</v>
      </c>
      <c r="B41" t="str">
        <f t="shared" si="1"/>
        <v>LegalEntityRegisteredAddress</v>
      </c>
      <c r="C41" t="s">
        <v>52</v>
      </c>
      <c r="D41" s="4" t="s">
        <v>551</v>
      </c>
      <c r="E41" t="s">
        <v>44</v>
      </c>
      <c r="F41" s="3" t="s">
        <v>6</v>
      </c>
      <c r="G41" s="2" t="s">
        <v>200</v>
      </c>
      <c r="H41" s="2" t="s">
        <v>201</v>
      </c>
      <c r="K41" s="5"/>
    </row>
    <row r="42" spans="1:11" ht="30" customHeight="1" x14ac:dyDescent="0.25">
      <c r="A42" t="s">
        <v>1588</v>
      </c>
      <c r="B42" s="4" t="str">
        <f t="shared" si="1"/>
        <v>LegalEntityAddress</v>
      </c>
      <c r="C42" s="4" t="s">
        <v>6</v>
      </c>
      <c r="D42" s="4" t="s">
        <v>551</v>
      </c>
      <c r="E42" t="s">
        <v>44</v>
      </c>
      <c r="F42" s="6" t="s">
        <v>6</v>
      </c>
      <c r="G42" s="5" t="s">
        <v>470</v>
      </c>
      <c r="H42" s="5" t="s">
        <v>472</v>
      </c>
      <c r="I42" s="5"/>
      <c r="J42" s="5"/>
      <c r="K42" s="5"/>
    </row>
    <row r="43" spans="1:11" ht="30" customHeight="1" x14ac:dyDescent="0.25">
      <c r="A43" t="s">
        <v>1588</v>
      </c>
      <c r="B43" s="4" t="str">
        <f t="shared" si="1"/>
        <v>LegalEntityLocation</v>
      </c>
      <c r="C43" s="4" t="s">
        <v>53</v>
      </c>
      <c r="D43" s="4" t="s">
        <v>551</v>
      </c>
      <c r="E43" t="s">
        <v>44</v>
      </c>
      <c r="F43" s="6" t="s">
        <v>53</v>
      </c>
      <c r="G43" s="5" t="s">
        <v>471</v>
      </c>
      <c r="H43" s="5" t="s">
        <v>473</v>
      </c>
      <c r="I43" s="5"/>
      <c r="J43" s="5"/>
      <c r="K43" s="5"/>
    </row>
    <row r="44" spans="1:11" ht="30" customHeight="1" x14ac:dyDescent="0.25">
      <c r="A44" t="s">
        <v>1588</v>
      </c>
      <c r="B44" t="str">
        <f t="shared" si="1"/>
        <v>Location</v>
      </c>
      <c r="C44" t="s">
        <v>53</v>
      </c>
      <c r="D44" t="s">
        <v>3</v>
      </c>
      <c r="E44" t="s">
        <v>53</v>
      </c>
      <c r="G44" s="2" t="s">
        <v>153</v>
      </c>
      <c r="H44" s="2" t="s">
        <v>596</v>
      </c>
      <c r="K44" s="5"/>
    </row>
    <row r="45" spans="1:11" ht="30" customHeight="1" x14ac:dyDescent="0.25">
      <c r="A45" t="s">
        <v>1588</v>
      </c>
      <c r="B45" t="str">
        <f t="shared" si="1"/>
        <v>LocationGeographicName</v>
      </c>
      <c r="C45" t="s">
        <v>55</v>
      </c>
      <c r="D45" t="s">
        <v>7</v>
      </c>
      <c r="E45" t="s">
        <v>53</v>
      </c>
      <c r="F45" s="3" t="s">
        <v>9</v>
      </c>
      <c r="G45" s="2" t="s">
        <v>56</v>
      </c>
      <c r="H45" s="2" t="s">
        <v>171</v>
      </c>
      <c r="J45" s="2" t="s">
        <v>154</v>
      </c>
      <c r="K45" s="5"/>
    </row>
    <row r="46" spans="1:11" ht="30" customHeight="1" x14ac:dyDescent="0.25">
      <c r="A46" t="s">
        <v>1588</v>
      </c>
      <c r="B46" t="str">
        <f t="shared" si="1"/>
        <v>LocationGeographicIdentifier</v>
      </c>
      <c r="C46" t="s">
        <v>54</v>
      </c>
      <c r="D46" t="s">
        <v>7</v>
      </c>
      <c r="E46" t="s">
        <v>53</v>
      </c>
      <c r="F46" s="3" t="s">
        <v>22</v>
      </c>
      <c r="G46" s="2" t="s">
        <v>155</v>
      </c>
      <c r="H46" s="2" t="s">
        <v>597</v>
      </c>
      <c r="J46" s="2" t="s">
        <v>612</v>
      </c>
      <c r="K46" s="5" t="s">
        <v>599</v>
      </c>
    </row>
    <row r="47" spans="1:11" ht="30" customHeight="1" x14ac:dyDescent="0.25">
      <c r="A47" t="s">
        <v>1588</v>
      </c>
      <c r="B47" t="str">
        <f t="shared" si="1"/>
        <v>LocationAddress</v>
      </c>
      <c r="C47" t="s">
        <v>6</v>
      </c>
      <c r="D47" s="4" t="s">
        <v>551</v>
      </c>
      <c r="E47" t="s">
        <v>53</v>
      </c>
      <c r="F47" s="3" t="s">
        <v>6</v>
      </c>
      <c r="G47" s="2" t="s">
        <v>156</v>
      </c>
      <c r="K47" s="5"/>
    </row>
    <row r="48" spans="1:11" ht="30" customHeight="1" x14ac:dyDescent="0.25">
      <c r="A48" t="s">
        <v>1588</v>
      </c>
      <c r="B48" t="str">
        <f t="shared" si="1"/>
        <v>LocationGeometry</v>
      </c>
      <c r="C48" t="s">
        <v>34</v>
      </c>
      <c r="D48" s="4" t="s">
        <v>551</v>
      </c>
      <c r="E48" t="s">
        <v>53</v>
      </c>
      <c r="F48" s="3" t="s">
        <v>34</v>
      </c>
      <c r="G48" s="2" t="s">
        <v>157</v>
      </c>
      <c r="K48" s="5"/>
    </row>
    <row r="49" spans="1:11" ht="30" customHeight="1" x14ac:dyDescent="0.25">
      <c r="A49" t="s">
        <v>1588</v>
      </c>
      <c r="B49" t="str">
        <f t="shared" si="1"/>
        <v>Output</v>
      </c>
      <c r="C49" t="s">
        <v>57</v>
      </c>
      <c r="D49" t="s">
        <v>3</v>
      </c>
      <c r="E49" t="s">
        <v>57</v>
      </c>
      <c r="G49" s="2" t="s">
        <v>58</v>
      </c>
      <c r="K49" s="5"/>
    </row>
    <row r="50" spans="1:11" ht="30" customHeight="1" x14ac:dyDescent="0.25">
      <c r="A50" t="s">
        <v>1588</v>
      </c>
      <c r="B50" t="str">
        <f t="shared" si="1"/>
        <v>OutputName</v>
      </c>
      <c r="C50" t="s">
        <v>28</v>
      </c>
      <c r="D50" t="s">
        <v>7</v>
      </c>
      <c r="E50" t="s">
        <v>57</v>
      </c>
      <c r="F50" s="3" t="s">
        <v>9</v>
      </c>
      <c r="G50" s="2" t="s">
        <v>59</v>
      </c>
      <c r="K50" s="5"/>
    </row>
    <row r="51" spans="1:11" ht="30" customHeight="1" x14ac:dyDescent="0.25">
      <c r="A51" t="s">
        <v>1588</v>
      </c>
      <c r="B51" t="str">
        <f t="shared" si="1"/>
        <v>OutputDescription</v>
      </c>
      <c r="C51" t="s">
        <v>29</v>
      </c>
      <c r="D51" t="s">
        <v>7</v>
      </c>
      <c r="E51" t="s">
        <v>57</v>
      </c>
      <c r="F51" s="3" t="s">
        <v>9</v>
      </c>
      <c r="G51" s="2" t="s">
        <v>60</v>
      </c>
      <c r="K51" s="5"/>
    </row>
    <row r="52" spans="1:11" ht="30" customHeight="1" x14ac:dyDescent="0.25">
      <c r="A52" t="s">
        <v>1588</v>
      </c>
      <c r="B52" t="str">
        <f t="shared" si="1"/>
        <v>OutputType</v>
      </c>
      <c r="C52" t="s">
        <v>2</v>
      </c>
      <c r="D52" t="s">
        <v>7</v>
      </c>
      <c r="E52" t="s">
        <v>57</v>
      </c>
      <c r="F52" s="3" t="s">
        <v>37</v>
      </c>
      <c r="G52" s="2" t="s">
        <v>227</v>
      </c>
      <c r="K52" s="5"/>
    </row>
    <row r="53" spans="1:11" ht="30" customHeight="1" x14ac:dyDescent="0.25">
      <c r="A53" s="4" t="s">
        <v>1588</v>
      </c>
      <c r="B53" s="7" t="str">
        <f t="shared" si="1"/>
        <v>PeriodOfTime</v>
      </c>
      <c r="C53" s="4" t="s">
        <v>88</v>
      </c>
      <c r="D53" s="4" t="s">
        <v>3</v>
      </c>
      <c r="E53" s="4" t="s">
        <v>88</v>
      </c>
      <c r="F53" s="4"/>
      <c r="G53" s="5" t="s">
        <v>238</v>
      </c>
      <c r="H53" s="5"/>
      <c r="I53" s="5"/>
      <c r="J53" s="5"/>
      <c r="K53" s="5" t="s">
        <v>601</v>
      </c>
    </row>
    <row r="54" spans="1:11" ht="30" customHeight="1" x14ac:dyDescent="0.25">
      <c r="A54" t="s">
        <v>1588</v>
      </c>
      <c r="B54" t="str">
        <f t="shared" si="1"/>
        <v>Person</v>
      </c>
      <c r="C54" t="s">
        <v>43</v>
      </c>
      <c r="D54" t="s">
        <v>3</v>
      </c>
      <c r="E54" t="s">
        <v>43</v>
      </c>
      <c r="F54" s="3" t="s">
        <v>124</v>
      </c>
      <c r="G54" s="2" t="s">
        <v>158</v>
      </c>
      <c r="H54" s="2" t="s">
        <v>184</v>
      </c>
      <c r="K54" s="5"/>
    </row>
    <row r="55" spans="1:11" ht="30" customHeight="1" x14ac:dyDescent="0.25">
      <c r="A55" t="s">
        <v>1588</v>
      </c>
      <c r="B55" t="str">
        <f t="shared" si="1"/>
        <v>PersonIdentifier</v>
      </c>
      <c r="C55" t="s">
        <v>1</v>
      </c>
      <c r="D55" t="s">
        <v>7</v>
      </c>
      <c r="E55" t="s">
        <v>43</v>
      </c>
      <c r="F55" s="3" t="s">
        <v>1</v>
      </c>
      <c r="G55" s="2" t="s">
        <v>463</v>
      </c>
      <c r="H55" s="2" t="s">
        <v>464</v>
      </c>
      <c r="J55" s="5"/>
      <c r="K55" s="5"/>
    </row>
    <row r="56" spans="1:11" ht="30" customHeight="1" x14ac:dyDescent="0.25">
      <c r="A56" t="s">
        <v>1588</v>
      </c>
      <c r="B56" t="str">
        <f t="shared" si="1"/>
        <v>PersonFullName</v>
      </c>
      <c r="C56" t="s">
        <v>61</v>
      </c>
      <c r="D56" t="s">
        <v>7</v>
      </c>
      <c r="E56" t="s">
        <v>43</v>
      </c>
      <c r="F56" s="3" t="s">
        <v>511</v>
      </c>
      <c r="G56" s="2" t="s">
        <v>159</v>
      </c>
      <c r="H56" s="2" t="s">
        <v>160</v>
      </c>
      <c r="K56" s="5"/>
    </row>
    <row r="57" spans="1:11" ht="30" customHeight="1" x14ac:dyDescent="0.25">
      <c r="A57" t="s">
        <v>1588</v>
      </c>
      <c r="B57" t="str">
        <f t="shared" si="1"/>
        <v>PersonGivenName</v>
      </c>
      <c r="C57" t="s">
        <v>63</v>
      </c>
      <c r="D57" t="s">
        <v>7</v>
      </c>
      <c r="E57" t="s">
        <v>43</v>
      </c>
      <c r="F57" s="3" t="s">
        <v>511</v>
      </c>
      <c r="G57" s="2" t="s">
        <v>161</v>
      </c>
      <c r="H57" s="2" t="s">
        <v>162</v>
      </c>
      <c r="K57" s="5"/>
    </row>
    <row r="58" spans="1:11" ht="30" customHeight="1" x14ac:dyDescent="0.25">
      <c r="A58" t="s">
        <v>1588</v>
      </c>
      <c r="B58" t="str">
        <f t="shared" si="1"/>
        <v>PersonFamilyName</v>
      </c>
      <c r="C58" t="s">
        <v>62</v>
      </c>
      <c r="D58" t="s">
        <v>7</v>
      </c>
      <c r="E58" t="s">
        <v>43</v>
      </c>
      <c r="F58" s="3" t="s">
        <v>511</v>
      </c>
      <c r="G58" s="2" t="s">
        <v>163</v>
      </c>
      <c r="H58" s="2" t="s">
        <v>164</v>
      </c>
      <c r="J58" s="2" t="s">
        <v>165</v>
      </c>
      <c r="K58" s="5"/>
    </row>
    <row r="59" spans="1:11" ht="30" customHeight="1" x14ac:dyDescent="0.25">
      <c r="A59" t="s">
        <v>1588</v>
      </c>
      <c r="B59" t="str">
        <f t="shared" si="1"/>
        <v>PersonPatronymicName</v>
      </c>
      <c r="C59" t="s">
        <v>64</v>
      </c>
      <c r="D59" t="s">
        <v>7</v>
      </c>
      <c r="E59" t="s">
        <v>43</v>
      </c>
      <c r="F59" s="3" t="s">
        <v>511</v>
      </c>
      <c r="G59" s="2" t="s">
        <v>593</v>
      </c>
      <c r="H59" s="2" t="s">
        <v>166</v>
      </c>
      <c r="J59" s="2" t="s">
        <v>613</v>
      </c>
      <c r="K59" s="5"/>
    </row>
    <row r="60" spans="1:11" ht="30" customHeight="1" x14ac:dyDescent="0.25">
      <c r="A60" t="s">
        <v>1588</v>
      </c>
      <c r="B60" t="str">
        <f t="shared" si="1"/>
        <v>PersonAlternativeName</v>
      </c>
      <c r="C60" t="s">
        <v>48</v>
      </c>
      <c r="D60" t="s">
        <v>7</v>
      </c>
      <c r="E60" t="s">
        <v>43</v>
      </c>
      <c r="F60" s="3" t="s">
        <v>511</v>
      </c>
      <c r="G60" s="2" t="s">
        <v>594</v>
      </c>
      <c r="H60" s="2" t="s">
        <v>167</v>
      </c>
      <c r="J60" s="2" t="s">
        <v>614</v>
      </c>
      <c r="K60" s="5"/>
    </row>
    <row r="61" spans="1:11" ht="30" customHeight="1" x14ac:dyDescent="0.25">
      <c r="A61" t="s">
        <v>1588</v>
      </c>
      <c r="B61" t="str">
        <f t="shared" si="1"/>
        <v>PersonGender</v>
      </c>
      <c r="C61" t="s">
        <v>65</v>
      </c>
      <c r="D61" t="s">
        <v>7</v>
      </c>
      <c r="E61" t="s">
        <v>43</v>
      </c>
      <c r="F61" s="3" t="s">
        <v>37</v>
      </c>
      <c r="G61" s="2" t="s">
        <v>168</v>
      </c>
      <c r="H61" s="2" t="s">
        <v>169</v>
      </c>
      <c r="K61" s="5"/>
    </row>
    <row r="62" spans="1:11" ht="30" customHeight="1" x14ac:dyDescent="0.25">
      <c r="A62" t="s">
        <v>1588</v>
      </c>
      <c r="B62" t="str">
        <f t="shared" si="1"/>
        <v>PersonBirthName</v>
      </c>
      <c r="C62" t="s">
        <v>66</v>
      </c>
      <c r="D62" t="s">
        <v>7</v>
      </c>
      <c r="E62" t="s">
        <v>43</v>
      </c>
      <c r="F62" s="3" t="s">
        <v>511</v>
      </c>
      <c r="G62" s="2" t="s">
        <v>595</v>
      </c>
      <c r="H62" s="2" t="s">
        <v>100</v>
      </c>
      <c r="K62" s="5"/>
    </row>
    <row r="63" spans="1:11" ht="30" customHeight="1" x14ac:dyDescent="0.25">
      <c r="A63" t="s">
        <v>1588</v>
      </c>
      <c r="B63" t="str">
        <f t="shared" si="1"/>
        <v>PersonDateOfBirth</v>
      </c>
      <c r="C63" t="s">
        <v>67</v>
      </c>
      <c r="D63" t="s">
        <v>7</v>
      </c>
      <c r="E63" t="s">
        <v>43</v>
      </c>
      <c r="F63" s="3" t="s">
        <v>68</v>
      </c>
      <c r="G63" s="2" t="s">
        <v>69</v>
      </c>
      <c r="K63" s="5"/>
    </row>
    <row r="64" spans="1:11" ht="30" customHeight="1" x14ac:dyDescent="0.25">
      <c r="A64" t="s">
        <v>1588</v>
      </c>
      <c r="B64" t="str">
        <f t="shared" si="1"/>
        <v>PersonDateOfDeath</v>
      </c>
      <c r="C64" t="s">
        <v>70</v>
      </c>
      <c r="D64" t="s">
        <v>7</v>
      </c>
      <c r="E64" t="s">
        <v>43</v>
      </c>
      <c r="F64" s="3" t="s">
        <v>68</v>
      </c>
      <c r="G64" s="2" t="s">
        <v>170</v>
      </c>
      <c r="K64" s="5"/>
    </row>
    <row r="65" spans="1:11" ht="30" customHeight="1" x14ac:dyDescent="0.25">
      <c r="A65" t="s">
        <v>1588</v>
      </c>
      <c r="B65" t="str">
        <f t="shared" si="1"/>
        <v>PersonCountryOfBirth</v>
      </c>
      <c r="C65" t="s">
        <v>77</v>
      </c>
      <c r="D65" s="4" t="s">
        <v>551</v>
      </c>
      <c r="E65" t="s">
        <v>43</v>
      </c>
      <c r="F65" s="3" t="s">
        <v>53</v>
      </c>
      <c r="G65" s="2" t="s">
        <v>78</v>
      </c>
      <c r="H65" s="2" t="s">
        <v>172</v>
      </c>
      <c r="J65" s="2" t="s">
        <v>615</v>
      </c>
      <c r="K65" s="5"/>
    </row>
    <row r="66" spans="1:11" ht="30" customHeight="1" x14ac:dyDescent="0.25">
      <c r="A66" t="s">
        <v>1588</v>
      </c>
      <c r="B66" t="str">
        <f t="shared" si="1"/>
        <v>PersonCountryOfDeath</v>
      </c>
      <c r="C66" t="s">
        <v>79</v>
      </c>
      <c r="D66" s="4" t="s">
        <v>551</v>
      </c>
      <c r="E66" t="s">
        <v>43</v>
      </c>
      <c r="F66" s="3" t="s">
        <v>53</v>
      </c>
      <c r="G66" s="2" t="s">
        <v>80</v>
      </c>
      <c r="H66" s="2" t="s">
        <v>173</v>
      </c>
      <c r="J66" s="2" t="s">
        <v>615</v>
      </c>
      <c r="K66" s="5"/>
    </row>
    <row r="67" spans="1:11" ht="30" customHeight="1" x14ac:dyDescent="0.25">
      <c r="A67" t="s">
        <v>1588</v>
      </c>
      <c r="B67" t="str">
        <f t="shared" si="1"/>
        <v>PersonPlaceOfBirth</v>
      </c>
      <c r="C67" t="s">
        <v>73</v>
      </c>
      <c r="D67" s="4" t="s">
        <v>551</v>
      </c>
      <c r="E67" t="s">
        <v>43</v>
      </c>
      <c r="F67" s="3" t="s">
        <v>53</v>
      </c>
      <c r="G67" s="2" t="s">
        <v>74</v>
      </c>
      <c r="H67" s="2" t="s">
        <v>174</v>
      </c>
      <c r="J67" s="2" t="s">
        <v>616</v>
      </c>
      <c r="K67" s="5"/>
    </row>
    <row r="68" spans="1:11" ht="30" customHeight="1" x14ac:dyDescent="0.25">
      <c r="A68" t="s">
        <v>1588</v>
      </c>
      <c r="B68" t="str">
        <f t="shared" si="1"/>
        <v>PersonPlaceOfDeath</v>
      </c>
      <c r="C68" t="s">
        <v>75</v>
      </c>
      <c r="D68" s="4" t="s">
        <v>551</v>
      </c>
      <c r="E68" t="s">
        <v>43</v>
      </c>
      <c r="F68" s="3" t="s">
        <v>53</v>
      </c>
      <c r="G68" s="2" t="s">
        <v>76</v>
      </c>
      <c r="H68" s="2" t="s">
        <v>175</v>
      </c>
      <c r="J68" s="2" t="s">
        <v>617</v>
      </c>
      <c r="K68" s="5"/>
    </row>
    <row r="69" spans="1:11" ht="30" customHeight="1" x14ac:dyDescent="0.25">
      <c r="A69" t="s">
        <v>1588</v>
      </c>
      <c r="B69" t="str">
        <f t="shared" si="1"/>
        <v>PersonCitizenship</v>
      </c>
      <c r="C69" t="s">
        <v>71</v>
      </c>
      <c r="D69" s="4" t="s">
        <v>551</v>
      </c>
      <c r="E69" t="s">
        <v>43</v>
      </c>
      <c r="F69" s="3" t="s">
        <v>42</v>
      </c>
      <c r="G69" s="2" t="s">
        <v>176</v>
      </c>
      <c r="H69" s="2" t="s">
        <v>181</v>
      </c>
      <c r="K69" s="5"/>
    </row>
    <row r="70" spans="1:11" ht="30" customHeight="1" x14ac:dyDescent="0.25">
      <c r="A70" t="s">
        <v>1588</v>
      </c>
      <c r="B70" t="str">
        <f t="shared" ref="B70:B89" si="2">SUBSTITUTE($E70," ","")&amp;IF($D70&lt;&gt;"Class",SUBSTITUTE($C70," ",""),"")</f>
        <v>PersonResidency</v>
      </c>
      <c r="C70" t="s">
        <v>72</v>
      </c>
      <c r="D70" s="4" t="s">
        <v>551</v>
      </c>
      <c r="E70" t="s">
        <v>43</v>
      </c>
      <c r="F70" s="3" t="s">
        <v>42</v>
      </c>
      <c r="G70" s="2" t="s">
        <v>177</v>
      </c>
      <c r="K70" s="5"/>
    </row>
    <row r="71" spans="1:11" ht="30" customHeight="1" x14ac:dyDescent="0.25">
      <c r="A71" t="s">
        <v>1588</v>
      </c>
      <c r="B71" s="4" t="str">
        <f t="shared" si="2"/>
        <v>PersonAddress</v>
      </c>
      <c r="C71" s="4" t="s">
        <v>6</v>
      </c>
      <c r="D71" s="4" t="s">
        <v>551</v>
      </c>
      <c r="E71" t="s">
        <v>43</v>
      </c>
      <c r="F71" s="6" t="s">
        <v>6</v>
      </c>
      <c r="G71" s="5" t="s">
        <v>465</v>
      </c>
      <c r="H71" s="5" t="s">
        <v>466</v>
      </c>
      <c r="I71" s="5"/>
      <c r="J71" s="5"/>
      <c r="K71" s="5"/>
    </row>
    <row r="72" spans="1:11" ht="30" customHeight="1" x14ac:dyDescent="0.25">
      <c r="A72" t="s">
        <v>1588</v>
      </c>
      <c r="B72" t="str">
        <f t="shared" si="2"/>
        <v>PublicService</v>
      </c>
      <c r="C72" t="s">
        <v>25</v>
      </c>
      <c r="D72" t="s">
        <v>3</v>
      </c>
      <c r="E72" t="s">
        <v>25</v>
      </c>
      <c r="G72" s="2" t="s">
        <v>560</v>
      </c>
      <c r="H72" s="2" t="s">
        <v>81</v>
      </c>
      <c r="K72" s="5"/>
    </row>
    <row r="73" spans="1:11" ht="30" customHeight="1" x14ac:dyDescent="0.25">
      <c r="A73" t="s">
        <v>1588</v>
      </c>
      <c r="B73" t="str">
        <f t="shared" si="2"/>
        <v>PublicServiceName</v>
      </c>
      <c r="C73" t="s">
        <v>28</v>
      </c>
      <c r="D73" t="s">
        <v>7</v>
      </c>
      <c r="E73" t="s">
        <v>25</v>
      </c>
      <c r="F73" s="3" t="s">
        <v>9</v>
      </c>
      <c r="G73" s="2" t="s">
        <v>82</v>
      </c>
      <c r="K73" s="5"/>
    </row>
    <row r="74" spans="1:11" ht="30" customHeight="1" x14ac:dyDescent="0.25">
      <c r="A74" t="s">
        <v>1588</v>
      </c>
      <c r="B74" t="str">
        <f t="shared" si="2"/>
        <v>PublicServiceDescription</v>
      </c>
      <c r="C74" t="s">
        <v>29</v>
      </c>
      <c r="D74" t="s">
        <v>7</v>
      </c>
      <c r="E74" t="s">
        <v>25</v>
      </c>
      <c r="F74" s="3" t="s">
        <v>9</v>
      </c>
      <c r="G74" s="2" t="s">
        <v>83</v>
      </c>
      <c r="H74" s="2" t="s">
        <v>209</v>
      </c>
      <c r="K74" s="5"/>
    </row>
    <row r="75" spans="1:11" ht="30" customHeight="1" x14ac:dyDescent="0.25">
      <c r="A75" t="s">
        <v>1588</v>
      </c>
      <c r="B75" t="str">
        <f t="shared" si="2"/>
        <v>PublicServiceType</v>
      </c>
      <c r="C75" t="s">
        <v>2</v>
      </c>
      <c r="D75" t="s">
        <v>7</v>
      </c>
      <c r="E75" t="s">
        <v>25</v>
      </c>
      <c r="F75" s="3" t="s">
        <v>37</v>
      </c>
      <c r="G75" s="2" t="s">
        <v>84</v>
      </c>
      <c r="H75" s="2" t="s">
        <v>210</v>
      </c>
      <c r="K75" s="5"/>
    </row>
    <row r="76" spans="1:11" ht="30" customHeight="1" x14ac:dyDescent="0.25">
      <c r="A76" t="s">
        <v>1588</v>
      </c>
      <c r="B76" t="str">
        <f t="shared" si="2"/>
        <v>PublicServiceLanguage</v>
      </c>
      <c r="C76" t="s">
        <v>85</v>
      </c>
      <c r="D76" t="s">
        <v>7</v>
      </c>
      <c r="E76" t="s">
        <v>25</v>
      </c>
      <c r="F76" s="3" t="s">
        <v>37</v>
      </c>
      <c r="G76" s="2" t="s">
        <v>86</v>
      </c>
      <c r="H76" s="2" t="s">
        <v>211</v>
      </c>
      <c r="J76" s="2" t="s">
        <v>618</v>
      </c>
      <c r="K76" s="5"/>
    </row>
    <row r="77" spans="1:11" ht="30" customHeight="1" x14ac:dyDescent="0.25">
      <c r="A77" t="s">
        <v>1588</v>
      </c>
      <c r="B77" t="str">
        <f t="shared" si="2"/>
        <v>PublicServiceHomepage</v>
      </c>
      <c r="C77" t="s">
        <v>96</v>
      </c>
      <c r="D77" t="s">
        <v>7</v>
      </c>
      <c r="E77" t="s">
        <v>25</v>
      </c>
      <c r="F77" s="3" t="s">
        <v>22</v>
      </c>
      <c r="G77" s="2" t="s">
        <v>97</v>
      </c>
      <c r="H77" s="2" t="s">
        <v>468</v>
      </c>
      <c r="K77" s="5"/>
    </row>
    <row r="78" spans="1:11" ht="30" customHeight="1" x14ac:dyDescent="0.25">
      <c r="A78" t="s">
        <v>1588</v>
      </c>
      <c r="B78" t="str">
        <f t="shared" si="2"/>
        <v>PublicServiceChannel</v>
      </c>
      <c r="C78" t="s">
        <v>26</v>
      </c>
      <c r="D78" s="4" t="s">
        <v>551</v>
      </c>
      <c r="E78" t="s">
        <v>25</v>
      </c>
      <c r="F78" s="3" t="s">
        <v>26</v>
      </c>
      <c r="G78" s="2" t="s">
        <v>212</v>
      </c>
      <c r="H78" s="2" t="s">
        <v>213</v>
      </c>
      <c r="K78" s="5"/>
    </row>
    <row r="79" spans="1:11" ht="30" customHeight="1" x14ac:dyDescent="0.25">
      <c r="A79" t="s">
        <v>1588</v>
      </c>
      <c r="B79" t="str">
        <f t="shared" si="2"/>
        <v>PublicServicePhysicallyAvailableAt</v>
      </c>
      <c r="C79" t="s">
        <v>125</v>
      </c>
      <c r="D79" s="4" t="s">
        <v>551</v>
      </c>
      <c r="E79" t="s">
        <v>25</v>
      </c>
      <c r="F79" s="3" t="s">
        <v>53</v>
      </c>
      <c r="G79" s="2" t="s">
        <v>214</v>
      </c>
      <c r="H79" s="2" t="s">
        <v>469</v>
      </c>
      <c r="K79" s="5"/>
    </row>
    <row r="80" spans="1:11" ht="30" customHeight="1" x14ac:dyDescent="0.25">
      <c r="A80" t="s">
        <v>1588</v>
      </c>
      <c r="B80" t="str">
        <f t="shared" si="2"/>
        <v>PublicServiceRequires</v>
      </c>
      <c r="C80" t="s">
        <v>91</v>
      </c>
      <c r="D80" s="4" t="s">
        <v>551</v>
      </c>
      <c r="E80" t="s">
        <v>25</v>
      </c>
      <c r="F80" s="3" t="s">
        <v>25</v>
      </c>
      <c r="G80" s="2" t="s">
        <v>215</v>
      </c>
      <c r="H80" s="2" t="s">
        <v>92</v>
      </c>
      <c r="K80" s="5"/>
    </row>
    <row r="81" spans="1:11" ht="30" customHeight="1" x14ac:dyDescent="0.25">
      <c r="A81" t="s">
        <v>1588</v>
      </c>
      <c r="B81" t="str">
        <f t="shared" si="2"/>
        <v>PublicServiceRelated</v>
      </c>
      <c r="C81" t="s">
        <v>32</v>
      </c>
      <c r="D81" s="4" t="s">
        <v>551</v>
      </c>
      <c r="E81" t="s">
        <v>25</v>
      </c>
      <c r="F81" s="3" t="s">
        <v>25</v>
      </c>
      <c r="G81" s="2" t="s">
        <v>216</v>
      </c>
      <c r="K81" s="5"/>
    </row>
    <row r="82" spans="1:11" ht="30" customHeight="1" x14ac:dyDescent="0.25">
      <c r="A82" t="s">
        <v>1588</v>
      </c>
      <c r="B82" t="str">
        <f t="shared" si="2"/>
        <v>PublicServiceInput</v>
      </c>
      <c r="C82" t="s">
        <v>38</v>
      </c>
      <c r="D82" s="4" t="s">
        <v>551</v>
      </c>
      <c r="E82" t="s">
        <v>25</v>
      </c>
      <c r="F82" s="3" t="s">
        <v>38</v>
      </c>
      <c r="G82" s="2" t="s">
        <v>217</v>
      </c>
      <c r="H82" s="2" t="s">
        <v>225</v>
      </c>
      <c r="K82" s="5"/>
    </row>
    <row r="83" spans="1:11" ht="30" customHeight="1" x14ac:dyDescent="0.25">
      <c r="A83" t="s">
        <v>1588</v>
      </c>
      <c r="B83" t="str">
        <f t="shared" si="2"/>
        <v>PublicServiceProduces</v>
      </c>
      <c r="C83" t="s">
        <v>90</v>
      </c>
      <c r="D83" s="4" t="s">
        <v>551</v>
      </c>
      <c r="E83" t="s">
        <v>25</v>
      </c>
      <c r="F83" s="3" t="s">
        <v>57</v>
      </c>
      <c r="G83" s="2" t="s">
        <v>218</v>
      </c>
      <c r="H83" s="2" t="s">
        <v>226</v>
      </c>
      <c r="K83" s="5"/>
    </row>
    <row r="84" spans="1:11" ht="30" customHeight="1" x14ac:dyDescent="0.25">
      <c r="A84" t="s">
        <v>1588</v>
      </c>
      <c r="B84" t="str">
        <f t="shared" si="2"/>
        <v>PublicServiceFollows</v>
      </c>
      <c r="C84" t="s">
        <v>93</v>
      </c>
      <c r="D84" s="4" t="s">
        <v>551</v>
      </c>
      <c r="E84" t="s">
        <v>25</v>
      </c>
      <c r="F84" s="3" t="s">
        <v>27</v>
      </c>
      <c r="G84" s="2" t="s">
        <v>94</v>
      </c>
      <c r="H84" s="2" t="s">
        <v>219</v>
      </c>
      <c r="K84" s="5"/>
    </row>
    <row r="85" spans="1:11" ht="30" customHeight="1" x14ac:dyDescent="0.25">
      <c r="A85" t="s">
        <v>1588</v>
      </c>
      <c r="B85" t="str">
        <f t="shared" si="2"/>
        <v>PublicServiceSpatial</v>
      </c>
      <c r="C85" t="s">
        <v>95</v>
      </c>
      <c r="D85" s="4" t="s">
        <v>551</v>
      </c>
      <c r="E85" t="s">
        <v>25</v>
      </c>
      <c r="F85" s="3" t="s">
        <v>53</v>
      </c>
      <c r="G85" s="2" t="s">
        <v>220</v>
      </c>
      <c r="H85" s="2" t="s">
        <v>221</v>
      </c>
      <c r="J85" s="2" t="s">
        <v>619</v>
      </c>
      <c r="K85" s="5"/>
    </row>
    <row r="86" spans="1:11" ht="30" customHeight="1" x14ac:dyDescent="0.25">
      <c r="A86" t="s">
        <v>1588</v>
      </c>
      <c r="B86" t="str">
        <f t="shared" si="2"/>
        <v>PublicServiceTemporal</v>
      </c>
      <c r="C86" t="s">
        <v>87</v>
      </c>
      <c r="D86" s="4" t="s">
        <v>551</v>
      </c>
      <c r="E86" t="s">
        <v>25</v>
      </c>
      <c r="F86" s="3" t="s">
        <v>88</v>
      </c>
      <c r="G86" s="2" t="s">
        <v>89</v>
      </c>
      <c r="H86" s="2" t="s">
        <v>222</v>
      </c>
      <c r="K86" s="5"/>
    </row>
    <row r="87" spans="1:11" ht="30" customHeight="1" x14ac:dyDescent="0.25">
      <c r="A87" t="s">
        <v>1588</v>
      </c>
      <c r="B87" t="str">
        <f t="shared" si="2"/>
        <v>Rule</v>
      </c>
      <c r="C87" t="s">
        <v>27</v>
      </c>
      <c r="D87" t="s">
        <v>3</v>
      </c>
      <c r="E87" t="s">
        <v>27</v>
      </c>
      <c r="G87" s="2" t="s">
        <v>228</v>
      </c>
      <c r="H87" s="2" t="s">
        <v>229</v>
      </c>
      <c r="K87" s="5"/>
    </row>
    <row r="88" spans="1:11" ht="30" customHeight="1" x14ac:dyDescent="0.25">
      <c r="A88" t="s">
        <v>1588</v>
      </c>
      <c r="B88" t="str">
        <f t="shared" si="2"/>
        <v>RuleCreator</v>
      </c>
      <c r="C88" t="s">
        <v>33</v>
      </c>
      <c r="D88" s="4" t="s">
        <v>551</v>
      </c>
      <c r="E88" t="s">
        <v>27</v>
      </c>
      <c r="F88" s="3" t="s">
        <v>23</v>
      </c>
      <c r="G88" s="2" t="s">
        <v>230</v>
      </c>
      <c r="H88" s="2" t="s">
        <v>236</v>
      </c>
      <c r="K88" s="5"/>
    </row>
    <row r="89" spans="1:11" ht="30" customHeight="1" x14ac:dyDescent="0.25">
      <c r="A89" t="s">
        <v>1588</v>
      </c>
      <c r="B89" t="str">
        <f t="shared" si="2"/>
        <v>RuleImplements</v>
      </c>
      <c r="C89" t="s">
        <v>98</v>
      </c>
      <c r="D89" s="4" t="s">
        <v>551</v>
      </c>
      <c r="E89" t="s">
        <v>27</v>
      </c>
      <c r="F89" s="3" t="s">
        <v>30</v>
      </c>
      <c r="G89" s="2" t="s">
        <v>231</v>
      </c>
      <c r="K89" s="5"/>
    </row>
  </sheetData>
  <conditionalFormatting sqref="B2:K89">
    <cfRule type="expression" dxfId="85" priority="3">
      <formula>$D2 = "Association"</formula>
    </cfRule>
    <cfRule type="expression" dxfId="84" priority="4">
      <formula>$D2 = "Class"</formula>
    </cfRule>
  </conditionalFormatting>
  <conditionalFormatting sqref="A2:A89">
    <cfRule type="expression" dxfId="83" priority="1">
      <formula>$D2 = "Association"</formula>
    </cfRule>
    <cfRule type="expression" dxfId="82"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 ref="I2" r:id="rId1"/>
  </hyperlinks>
  <pageMargins left="0.7" right="0.7" top="0.75" bottom="0.75" header="0.3" footer="0.3"/>
  <pageSetup paperSize="9" scale="36" fitToHeight="0" orientation="landscape"/>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513</v>
      </c>
      <c r="F1" s="2" t="s">
        <v>5</v>
      </c>
      <c r="G1" s="2" t="s">
        <v>29</v>
      </c>
      <c r="H1" s="2" t="s">
        <v>149</v>
      </c>
      <c r="I1" s="2" t="s">
        <v>598</v>
      </c>
    </row>
    <row r="2" spans="1:9" ht="30" customHeight="1" x14ac:dyDescent="0.25">
      <c r="A2" t="str">
        <f t="shared" ref="A2:A19" si="0">SUBSTITUTE($D2," ","")&amp;IF($C2="Attribute",SUBSTITUTE($B2," ",""),"")</f>
        <v>Code</v>
      </c>
      <c r="B2" t="s">
        <v>37</v>
      </c>
      <c r="C2" t="s">
        <v>559</v>
      </c>
      <c r="D2" t="s">
        <v>37</v>
      </c>
      <c r="F2" s="2" t="s">
        <v>102</v>
      </c>
      <c r="G2" s="2" t="s">
        <v>103</v>
      </c>
      <c r="I2" s="5"/>
    </row>
    <row r="3" spans="1:9" ht="30" customHeight="1" x14ac:dyDescent="0.25">
      <c r="A3" t="str">
        <f t="shared" si="0"/>
        <v>CodeContent</v>
      </c>
      <c r="B3" t="s">
        <v>104</v>
      </c>
      <c r="C3" t="s">
        <v>106</v>
      </c>
      <c r="D3" t="s">
        <v>37</v>
      </c>
      <c r="E3" s="3" t="s">
        <v>511</v>
      </c>
      <c r="F3" s="2" t="s">
        <v>553</v>
      </c>
      <c r="I3" s="5"/>
    </row>
    <row r="4" spans="1:9" ht="30" customHeight="1" x14ac:dyDescent="0.25">
      <c r="A4" t="str">
        <f t="shared" si="0"/>
        <v>CodeList</v>
      </c>
      <c r="B4" t="s">
        <v>105</v>
      </c>
      <c r="C4" t="s">
        <v>106</v>
      </c>
      <c r="D4" t="s">
        <v>37</v>
      </c>
      <c r="E4" s="3" t="s">
        <v>511</v>
      </c>
      <c r="F4" s="2" t="s">
        <v>107</v>
      </c>
      <c r="I4" s="5"/>
    </row>
    <row r="5" spans="1:9" ht="30" customHeight="1" x14ac:dyDescent="0.25">
      <c r="A5" t="str">
        <f t="shared" si="0"/>
        <v>CodeListAgency</v>
      </c>
      <c r="B5" t="s">
        <v>108</v>
      </c>
      <c r="C5" t="s">
        <v>106</v>
      </c>
      <c r="D5" t="s">
        <v>37</v>
      </c>
      <c r="E5" s="3" t="s">
        <v>511</v>
      </c>
      <c r="F5" s="2" t="s">
        <v>109</v>
      </c>
      <c r="I5" s="5"/>
    </row>
    <row r="6" spans="1:9" ht="30" customHeight="1" x14ac:dyDescent="0.25">
      <c r="A6" t="str">
        <f t="shared" si="0"/>
        <v>CodeListVersion</v>
      </c>
      <c r="B6" t="s">
        <v>110</v>
      </c>
      <c r="C6" t="s">
        <v>106</v>
      </c>
      <c r="D6" t="s">
        <v>37</v>
      </c>
      <c r="E6" s="3" t="s">
        <v>511</v>
      </c>
      <c r="F6" s="2" t="s">
        <v>111</v>
      </c>
      <c r="I6" s="5"/>
    </row>
    <row r="7" spans="1:9" ht="30" customHeight="1" x14ac:dyDescent="0.25">
      <c r="A7" s="7" t="str">
        <f t="shared" si="0"/>
        <v>CoordinateList</v>
      </c>
      <c r="B7" s="4" t="s">
        <v>457</v>
      </c>
      <c r="C7" s="4" t="s">
        <v>513</v>
      </c>
      <c r="D7" s="4" t="s">
        <v>457</v>
      </c>
      <c r="E7" s="4"/>
      <c r="F7" s="5" t="s">
        <v>99</v>
      </c>
      <c r="G7" s="5"/>
      <c r="H7" s="5"/>
      <c r="I7" s="5" t="s">
        <v>600</v>
      </c>
    </row>
    <row r="8" spans="1:9" ht="30" customHeight="1" x14ac:dyDescent="0.25">
      <c r="A8" t="str">
        <f t="shared" si="0"/>
        <v>DateTime</v>
      </c>
      <c r="B8" t="s">
        <v>68</v>
      </c>
      <c r="C8" t="s">
        <v>513</v>
      </c>
      <c r="D8" t="s">
        <v>68</v>
      </c>
      <c r="F8" s="2" t="s">
        <v>552</v>
      </c>
      <c r="G8" s="2" t="s">
        <v>121</v>
      </c>
      <c r="I8" s="5"/>
    </row>
    <row r="9" spans="1:9" ht="30" customHeight="1" x14ac:dyDescent="0.25">
      <c r="A9" t="str">
        <f t="shared" si="0"/>
        <v>Identifier</v>
      </c>
      <c r="B9" t="s">
        <v>1</v>
      </c>
      <c r="C9" t="s">
        <v>559</v>
      </c>
      <c r="D9" t="s">
        <v>1</v>
      </c>
      <c r="F9" s="2" t="s">
        <v>239</v>
      </c>
      <c r="G9" s="2" t="s">
        <v>122</v>
      </c>
      <c r="I9" s="5"/>
    </row>
    <row r="10" spans="1:9" ht="30" customHeight="1" x14ac:dyDescent="0.25">
      <c r="A10" t="str">
        <f t="shared" si="0"/>
        <v>IdentifierIdentifier</v>
      </c>
      <c r="B10" t="s">
        <v>1</v>
      </c>
      <c r="C10" t="s">
        <v>106</v>
      </c>
      <c r="D10" t="s">
        <v>1</v>
      </c>
      <c r="E10" s="3" t="s">
        <v>511</v>
      </c>
      <c r="F10" s="2" t="s">
        <v>556</v>
      </c>
      <c r="I10" s="5"/>
    </row>
    <row r="11" spans="1:9" ht="30" customHeight="1" x14ac:dyDescent="0.25">
      <c r="A11" t="str">
        <f t="shared" si="0"/>
        <v>IdentifierType</v>
      </c>
      <c r="B11" t="s">
        <v>2</v>
      </c>
      <c r="C11" t="s">
        <v>106</v>
      </c>
      <c r="D11" t="s">
        <v>1</v>
      </c>
      <c r="E11" s="3" t="s">
        <v>511</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511</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511</v>
      </c>
      <c r="C15" s="4" t="s">
        <v>513</v>
      </c>
      <c r="D15" s="4" t="s">
        <v>511</v>
      </c>
      <c r="E15" s="4"/>
      <c r="F15" s="5" t="s">
        <v>512</v>
      </c>
      <c r="G15" s="5"/>
      <c r="H15" s="5"/>
      <c r="I15" s="5"/>
    </row>
    <row r="16" spans="1:9" ht="30" customHeight="1" x14ac:dyDescent="0.25">
      <c r="A16" t="str">
        <f t="shared" si="0"/>
        <v>Text</v>
      </c>
      <c r="B16" t="s">
        <v>9</v>
      </c>
      <c r="C16" t="s">
        <v>559</v>
      </c>
      <c r="D16" t="s">
        <v>9</v>
      </c>
      <c r="F16" s="2" t="s">
        <v>557</v>
      </c>
      <c r="G16" s="2" t="s">
        <v>240</v>
      </c>
      <c r="I16" s="5"/>
    </row>
    <row r="17" spans="1:9" ht="30" customHeight="1" x14ac:dyDescent="0.25">
      <c r="A17" t="str">
        <f t="shared" si="0"/>
        <v>TextContent</v>
      </c>
      <c r="B17" t="s">
        <v>104</v>
      </c>
      <c r="C17" t="s">
        <v>106</v>
      </c>
      <c r="D17" t="s">
        <v>9</v>
      </c>
      <c r="E17" s="3" t="s">
        <v>511</v>
      </c>
      <c r="F17" s="2" t="s">
        <v>554</v>
      </c>
      <c r="I17" s="5"/>
    </row>
    <row r="18" spans="1:9" ht="30" customHeight="1" x14ac:dyDescent="0.25">
      <c r="A18" t="str">
        <f t="shared" si="0"/>
        <v>TextLanguage</v>
      </c>
      <c r="B18" t="s">
        <v>85</v>
      </c>
      <c r="C18" t="s">
        <v>106</v>
      </c>
      <c r="D18" t="s">
        <v>9</v>
      </c>
      <c r="E18" s="3" t="s">
        <v>511</v>
      </c>
      <c r="F18" s="2" t="s">
        <v>555</v>
      </c>
      <c r="G18" s="2" t="s">
        <v>120</v>
      </c>
      <c r="H18" s="2" t="s">
        <v>621</v>
      </c>
      <c r="I18" s="5"/>
    </row>
    <row r="19" spans="1:9" ht="30" customHeight="1" x14ac:dyDescent="0.25">
      <c r="A19" t="str">
        <f t="shared" si="0"/>
        <v>URI</v>
      </c>
      <c r="B19" t="s">
        <v>22</v>
      </c>
      <c r="C19" t="s">
        <v>513</v>
      </c>
      <c r="D19" t="s">
        <v>22</v>
      </c>
      <c r="F19" s="2" t="s">
        <v>119</v>
      </c>
      <c r="I19" s="5"/>
    </row>
  </sheetData>
  <conditionalFormatting sqref="A2:I19">
    <cfRule type="expression" dxfId="73" priority="1">
      <formula>$C2 = "Primitive Type"</formula>
    </cfRule>
    <cfRule type="expression" dxfId="72"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opLeftCell="A397" workbookViewId="0">
      <selection activeCell="A419" sqref="A419"/>
    </sheetView>
  </sheetViews>
  <sheetFormatPr defaultRowHeight="15" x14ac:dyDescent="0.25"/>
  <cols>
    <col min="1" max="1" width="49.42578125"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55" t="s">
        <v>1592</v>
      </c>
      <c r="B1" s="55" t="s">
        <v>1587</v>
      </c>
      <c r="C1" s="55" t="s">
        <v>1586</v>
      </c>
      <c r="D1" s="55" t="s">
        <v>1591</v>
      </c>
      <c r="E1" s="55" t="s">
        <v>2</v>
      </c>
      <c r="F1" s="55" t="s">
        <v>3</v>
      </c>
      <c r="G1" s="55" t="s">
        <v>4</v>
      </c>
      <c r="H1" s="55" t="s">
        <v>5</v>
      </c>
      <c r="I1" s="55" t="s">
        <v>29</v>
      </c>
      <c r="J1" s="55" t="s">
        <v>1585</v>
      </c>
      <c r="K1" s="55" t="s">
        <v>149</v>
      </c>
      <c r="L1" s="55" t="s">
        <v>1589</v>
      </c>
    </row>
    <row r="2" spans="1:12" x14ac:dyDescent="0.25">
      <c r="A2" t="str">
        <f>CONCATENATE(B2, " / ", C2)</f>
        <v>OASIS UBL Common Library 2.1 / Address. Details</v>
      </c>
      <c r="B2" t="s">
        <v>474</v>
      </c>
      <c r="C2" t="s">
        <v>289</v>
      </c>
      <c r="D2" t="s">
        <v>6</v>
      </c>
      <c r="H2" t="s">
        <v>911</v>
      </c>
      <c r="J2" t="s">
        <v>1612</v>
      </c>
    </row>
    <row r="3" spans="1:12" x14ac:dyDescent="0.25">
      <c r="A3" t="str">
        <f t="shared" ref="A3:A66" si="0">CONCATENATE(B3, " / ", C3)</f>
        <v>OASIS UBL Common Library 2.1 / Address. Postbox. Text</v>
      </c>
      <c r="B3" t="s">
        <v>474</v>
      </c>
      <c r="C3" t="s">
        <v>292</v>
      </c>
      <c r="D3" t="s">
        <v>912</v>
      </c>
      <c r="H3" t="s">
        <v>913</v>
      </c>
    </row>
    <row r="4" spans="1:12" x14ac:dyDescent="0.25">
      <c r="A4" t="str">
        <f t="shared" si="0"/>
        <v>OASIS UBL Common Library 2.1 / Address. Street Name. Name</v>
      </c>
      <c r="B4" t="s">
        <v>474</v>
      </c>
      <c r="C4" t="s">
        <v>290</v>
      </c>
      <c r="D4" t="s">
        <v>865</v>
      </c>
      <c r="H4" t="s">
        <v>864</v>
      </c>
    </row>
    <row r="5" spans="1:12" x14ac:dyDescent="0.25">
      <c r="A5" t="str">
        <f t="shared" si="0"/>
        <v>OASIS UBL Common Library 2.1 / Address. Additional_ Street Name. Name</v>
      </c>
      <c r="B5" t="s">
        <v>474</v>
      </c>
      <c r="C5" t="s">
        <v>291</v>
      </c>
      <c r="D5" t="s">
        <v>866</v>
      </c>
      <c r="H5" t="s">
        <v>867</v>
      </c>
    </row>
    <row r="6" spans="1:12" x14ac:dyDescent="0.25">
      <c r="A6" t="str">
        <f t="shared" si="0"/>
        <v>OASIS UBL Common Library 2.1 / Address. Floor. Text</v>
      </c>
      <c r="B6" t="s">
        <v>474</v>
      </c>
      <c r="C6" t="s">
        <v>293</v>
      </c>
      <c r="D6" t="s">
        <v>868</v>
      </c>
      <c r="H6" t="s">
        <v>869</v>
      </c>
    </row>
    <row r="7" spans="1:12" x14ac:dyDescent="0.25">
      <c r="A7" t="str">
        <f t="shared" si="0"/>
        <v>OASIS UBL Common Library 2.1 / Address. Building Number. Text</v>
      </c>
      <c r="B7" t="s">
        <v>474</v>
      </c>
      <c r="C7" t="s">
        <v>295</v>
      </c>
      <c r="D7" t="s">
        <v>873</v>
      </c>
      <c r="H7" t="s">
        <v>872</v>
      </c>
    </row>
    <row r="8" spans="1:12" x14ac:dyDescent="0.25">
      <c r="A8" t="str">
        <f t="shared" si="0"/>
        <v>OASIS UBL Common Library 2.1 / Address. Room. Text</v>
      </c>
      <c r="B8" t="s">
        <v>474</v>
      </c>
      <c r="C8" t="s">
        <v>294</v>
      </c>
      <c r="D8" t="s">
        <v>871</v>
      </c>
      <c r="H8" t="s">
        <v>870</v>
      </c>
    </row>
    <row r="9" spans="1:12" x14ac:dyDescent="0.25">
      <c r="A9" t="str">
        <f t="shared" si="0"/>
        <v>OASIS UBL Common Library 2.1 / Address. Block Name. Name</v>
      </c>
      <c r="B9" t="s">
        <v>474</v>
      </c>
      <c r="C9" t="s">
        <v>296</v>
      </c>
      <c r="D9" t="s">
        <v>874</v>
      </c>
      <c r="H9" t="s">
        <v>875</v>
      </c>
    </row>
    <row r="10" spans="1:12" x14ac:dyDescent="0.25">
      <c r="A10" t="str">
        <f t="shared" si="0"/>
        <v>OASIS UBL Common Library 2.1 / Address. Building Name. Name</v>
      </c>
      <c r="B10" t="s">
        <v>474</v>
      </c>
      <c r="C10" t="s">
        <v>297</v>
      </c>
      <c r="D10" t="s">
        <v>876</v>
      </c>
      <c r="H10" t="s">
        <v>877</v>
      </c>
    </row>
    <row r="11" spans="1:12" x14ac:dyDescent="0.25">
      <c r="A11" t="str">
        <f t="shared" si="0"/>
        <v>OASIS UBL Common Library 2.1 / Address. City Subdivision Name. Name</v>
      </c>
      <c r="B11" t="s">
        <v>474</v>
      </c>
      <c r="C11" t="s">
        <v>298</v>
      </c>
      <c r="D11" t="s">
        <v>914</v>
      </c>
      <c r="H11" t="s">
        <v>915</v>
      </c>
    </row>
    <row r="12" spans="1:12" x14ac:dyDescent="0.25">
      <c r="A12" t="str">
        <f t="shared" si="0"/>
        <v>OASIS UBL Common Library 2.1 / Address. City Name. Name</v>
      </c>
      <c r="B12" t="s">
        <v>474</v>
      </c>
      <c r="C12" t="s">
        <v>299</v>
      </c>
      <c r="D12" t="s">
        <v>916</v>
      </c>
      <c r="H12" t="s">
        <v>917</v>
      </c>
    </row>
    <row r="13" spans="1:12" x14ac:dyDescent="0.25">
      <c r="A13" t="str">
        <f t="shared" si="0"/>
        <v>OASIS UBL Common Library 2.1 / Address. Country Subentity. Text</v>
      </c>
      <c r="B13" t="s">
        <v>474</v>
      </c>
      <c r="C13" t="s">
        <v>301</v>
      </c>
      <c r="D13" t="s">
        <v>918</v>
      </c>
      <c r="H13" t="s">
        <v>919</v>
      </c>
    </row>
    <row r="14" spans="1:12" x14ac:dyDescent="0.25">
      <c r="A14" t="str">
        <f t="shared" si="0"/>
        <v>OASIS UBL Common Library 2.1 / Address. Country</v>
      </c>
      <c r="B14" t="s">
        <v>474</v>
      </c>
      <c r="C14" t="s">
        <v>302</v>
      </c>
      <c r="D14" t="s">
        <v>920</v>
      </c>
      <c r="H14" t="s">
        <v>921</v>
      </c>
    </row>
    <row r="15" spans="1:12" x14ac:dyDescent="0.25">
      <c r="A15" t="str">
        <f t="shared" si="0"/>
        <v>OASIS UBL Common Library 2.1 / Address. Postal_ Zone. Text</v>
      </c>
      <c r="B15" t="s">
        <v>474</v>
      </c>
      <c r="C15" t="s">
        <v>300</v>
      </c>
      <c r="D15" t="s">
        <v>922</v>
      </c>
      <c r="H15" t="s">
        <v>923</v>
      </c>
    </row>
    <row r="16" spans="1:12" x14ac:dyDescent="0.25">
      <c r="A16" t="str">
        <f t="shared" si="0"/>
        <v>OASIS UBL Common Library 2.1 / Address. Identifier</v>
      </c>
      <c r="B16" t="s">
        <v>474</v>
      </c>
      <c r="C16" t="s">
        <v>483</v>
      </c>
      <c r="D16" t="s">
        <v>905</v>
      </c>
      <c r="H16" t="s">
        <v>924</v>
      </c>
    </row>
    <row r="17" spans="1:8" x14ac:dyDescent="0.25">
      <c r="A17" t="str">
        <f t="shared" si="0"/>
        <v>OASIS UBL Common Library 2.1 / Party. Details</v>
      </c>
      <c r="B17" t="s">
        <v>474</v>
      </c>
      <c r="C17" t="s">
        <v>303</v>
      </c>
      <c r="D17" t="s">
        <v>925</v>
      </c>
      <c r="H17" t="s">
        <v>926</v>
      </c>
    </row>
    <row r="18" spans="1:8" x14ac:dyDescent="0.25">
      <c r="A18" t="str">
        <f t="shared" si="0"/>
        <v>OASIS UBL Common Library 2.1 / Location Coordinate. Details</v>
      </c>
      <c r="B18" t="s">
        <v>474</v>
      </c>
      <c r="C18" t="s">
        <v>304</v>
      </c>
      <c r="D18" t="s">
        <v>898</v>
      </c>
      <c r="H18" t="s">
        <v>900</v>
      </c>
    </row>
    <row r="19" spans="1:8" x14ac:dyDescent="0.25">
      <c r="A19" t="str">
        <f t="shared" si="0"/>
        <v>OASIS UBL Common Library 2.1 / Location Coordinate. Latitude_ Degrees. Measure</v>
      </c>
      <c r="B19" t="s">
        <v>474</v>
      </c>
      <c r="C19" t="s">
        <v>306</v>
      </c>
      <c r="D19" t="s">
        <v>878</v>
      </c>
      <c r="H19" t="s">
        <v>879</v>
      </c>
    </row>
    <row r="20" spans="1:8" x14ac:dyDescent="0.25">
      <c r="A20" t="str">
        <f t="shared" si="0"/>
        <v>OASIS UBL Common Library 2.1 / Location Coordinate. Latitude_ Minutes. Measure</v>
      </c>
      <c r="B20" t="s">
        <v>474</v>
      </c>
      <c r="C20" t="s">
        <v>307</v>
      </c>
      <c r="D20" t="s">
        <v>880</v>
      </c>
      <c r="H20" t="s">
        <v>881</v>
      </c>
    </row>
    <row r="21" spans="1:8" x14ac:dyDescent="0.25">
      <c r="A21" t="str">
        <f t="shared" si="0"/>
        <v>OASIS UBL Common Library 2.1 / Location Coordinate. Latitude Direction Code. Code</v>
      </c>
      <c r="B21" t="s">
        <v>474</v>
      </c>
      <c r="C21" t="s">
        <v>308</v>
      </c>
      <c r="D21" t="s">
        <v>883</v>
      </c>
      <c r="H21" t="s">
        <v>882</v>
      </c>
    </row>
    <row r="22" spans="1:8" x14ac:dyDescent="0.25">
      <c r="A22" t="str">
        <f t="shared" si="0"/>
        <v>OASIS UBL Common Library 2.1 / Location Coordinate. Longitude_ Degrees. Measure</v>
      </c>
      <c r="B22" t="s">
        <v>474</v>
      </c>
      <c r="C22" t="s">
        <v>309</v>
      </c>
      <c r="D22" t="s">
        <v>884</v>
      </c>
      <c r="H22" t="s">
        <v>885</v>
      </c>
    </row>
    <row r="23" spans="1:8" x14ac:dyDescent="0.25">
      <c r="A23" t="str">
        <f t="shared" si="0"/>
        <v>OASIS UBL Common Library 2.1 / Location Coordinate. Longitude_ Minutes. Measure</v>
      </c>
      <c r="B23" t="s">
        <v>474</v>
      </c>
      <c r="C23" t="s">
        <v>310</v>
      </c>
      <c r="D23" t="s">
        <v>886</v>
      </c>
      <c r="H23" t="s">
        <v>887</v>
      </c>
    </row>
    <row r="24" spans="1:8" x14ac:dyDescent="0.25">
      <c r="A24" t="str">
        <f t="shared" si="0"/>
        <v>OASIS UBL Common Library 2.1 / Location Coordinate. Longitude Direction Code. Code</v>
      </c>
      <c r="B24" t="s">
        <v>474</v>
      </c>
      <c r="C24" t="s">
        <v>311</v>
      </c>
      <c r="D24" t="s">
        <v>888</v>
      </c>
      <c r="H24" t="s">
        <v>889</v>
      </c>
    </row>
    <row r="25" spans="1:8" x14ac:dyDescent="0.25">
      <c r="A25" t="str">
        <f t="shared" si="0"/>
        <v>OASIS UBL Common Library 2.1 / Location Coordinate. Altitude. Measure</v>
      </c>
      <c r="B25" t="s">
        <v>474</v>
      </c>
      <c r="C25" t="s">
        <v>312</v>
      </c>
      <c r="D25" t="s">
        <v>890</v>
      </c>
      <c r="H25" t="s">
        <v>891</v>
      </c>
    </row>
    <row r="26" spans="1:8" x14ac:dyDescent="0.25">
      <c r="A26" t="str">
        <f t="shared" si="0"/>
        <v>OASIS UBL Common Library 2.1 / Location Coordinate. Coordinate System Code. Code</v>
      </c>
      <c r="B26" t="s">
        <v>474</v>
      </c>
      <c r="C26" t="s">
        <v>305</v>
      </c>
      <c r="D26" t="s">
        <v>927</v>
      </c>
      <c r="H26" t="s">
        <v>928</v>
      </c>
    </row>
    <row r="27" spans="1:8" x14ac:dyDescent="0.25">
      <c r="A27" t="str">
        <f t="shared" si="0"/>
        <v>OASIS UBL Common Library 2.1 / Country. Details</v>
      </c>
      <c r="B27" t="s">
        <v>474</v>
      </c>
      <c r="C27" t="s">
        <v>584</v>
      </c>
      <c r="D27" t="s">
        <v>920</v>
      </c>
      <c r="H27" t="s">
        <v>929</v>
      </c>
    </row>
    <row r="28" spans="1:8" x14ac:dyDescent="0.25">
      <c r="A28" t="str">
        <f t="shared" si="0"/>
        <v>OASIS UBL Common Library 2.1 / Country. Name</v>
      </c>
      <c r="B28" t="s">
        <v>474</v>
      </c>
      <c r="C28" t="s">
        <v>587</v>
      </c>
      <c r="D28" t="s">
        <v>28</v>
      </c>
      <c r="H28" t="s">
        <v>930</v>
      </c>
    </row>
    <row r="29" spans="1:8" x14ac:dyDescent="0.25">
      <c r="A29" t="str">
        <f t="shared" si="0"/>
        <v>OASIS UBL Common Library 2.1 / Country. Identification Code. Code</v>
      </c>
      <c r="B29" t="s">
        <v>474</v>
      </c>
      <c r="C29" t="s">
        <v>588</v>
      </c>
      <c r="D29" t="s">
        <v>931</v>
      </c>
      <c r="H29" t="s">
        <v>932</v>
      </c>
    </row>
    <row r="30" spans="1:8" x14ac:dyDescent="0.25">
      <c r="A30" t="str">
        <f t="shared" si="0"/>
        <v>OASIS UBL Common Library 2.1 / Party Legal Entity. Details</v>
      </c>
      <c r="B30" t="s">
        <v>474</v>
      </c>
      <c r="C30" t="s">
        <v>313</v>
      </c>
      <c r="D30" t="s">
        <v>933</v>
      </c>
      <c r="H30" t="s">
        <v>934</v>
      </c>
    </row>
    <row r="31" spans="1:8" x14ac:dyDescent="0.25">
      <c r="A31" t="str">
        <f t="shared" si="0"/>
        <v>OASIS UBL Common Library 2.1 / Party Legal Entity. Company Identifier. Identifier</v>
      </c>
      <c r="B31" t="s">
        <v>474</v>
      </c>
      <c r="C31" t="s">
        <v>315</v>
      </c>
      <c r="D31" t="s">
        <v>935</v>
      </c>
      <c r="H31" t="s">
        <v>936</v>
      </c>
    </row>
    <row r="32" spans="1:8" x14ac:dyDescent="0.25">
      <c r="A32" t="str">
        <f t="shared" si="0"/>
        <v>OASIS UBL Common Library 2.1 / Party. Party Identification</v>
      </c>
      <c r="B32" t="s">
        <v>474</v>
      </c>
      <c r="C32" t="s">
        <v>590</v>
      </c>
      <c r="D32" t="s">
        <v>937</v>
      </c>
      <c r="H32" t="s">
        <v>938</v>
      </c>
    </row>
    <row r="33" spans="1:8" x14ac:dyDescent="0.25">
      <c r="A33" t="str">
        <f t="shared" si="0"/>
        <v>OASIS UBL Common Library 2.1 / Party Legal Entity. Registration_ Name. Name</v>
      </c>
      <c r="B33" t="s">
        <v>474</v>
      </c>
      <c r="C33" t="s">
        <v>314</v>
      </c>
      <c r="D33" t="s">
        <v>939</v>
      </c>
      <c r="H33" t="s">
        <v>940</v>
      </c>
    </row>
    <row r="34" spans="1:8" x14ac:dyDescent="0.25">
      <c r="A34" t="str">
        <f t="shared" si="0"/>
        <v>OASIS UBL Common Library 2.1 / Party. Party Name</v>
      </c>
      <c r="B34" t="s">
        <v>474</v>
      </c>
      <c r="C34" t="s">
        <v>589</v>
      </c>
      <c r="D34" t="s">
        <v>892</v>
      </c>
      <c r="H34" t="s">
        <v>893</v>
      </c>
    </row>
    <row r="35" spans="1:8" x14ac:dyDescent="0.25">
      <c r="A35" t="str">
        <f t="shared" si="0"/>
        <v>OASIS UBL Common Library 2.1 / Party Legal Entity. Company Legal Form Code. Code</v>
      </c>
      <c r="B35" t="s">
        <v>474</v>
      </c>
      <c r="C35" t="s">
        <v>319</v>
      </c>
      <c r="D35" t="s">
        <v>941</v>
      </c>
      <c r="H35" t="s">
        <v>942</v>
      </c>
    </row>
    <row r="36" spans="1:8" x14ac:dyDescent="0.25">
      <c r="A36" t="str">
        <f t="shared" si="0"/>
        <v>OASIS UBL Common Library 2.1 / Party Legal Entity. Company Liquidation Status Code. Code</v>
      </c>
      <c r="B36" t="s">
        <v>474</v>
      </c>
      <c r="C36" t="s">
        <v>318</v>
      </c>
      <c r="D36" t="s">
        <v>943</v>
      </c>
      <c r="H36" t="s">
        <v>944</v>
      </c>
    </row>
    <row r="37" spans="1:8" x14ac:dyDescent="0.25">
      <c r="A37" t="str">
        <f t="shared" si="0"/>
        <v>OASIS UBL Common Library 2.1 / Party. Industry Classification Code. Code</v>
      </c>
      <c r="B37" t="s">
        <v>474</v>
      </c>
      <c r="C37" t="s">
        <v>591</v>
      </c>
      <c r="D37" t="s">
        <v>945</v>
      </c>
      <c r="H37" t="s">
        <v>946</v>
      </c>
    </row>
    <row r="38" spans="1:8" x14ac:dyDescent="0.25">
      <c r="A38" t="str">
        <f t="shared" si="0"/>
        <v>OASIS UBL Common Library 2.1 / Party Legal Entity. Registration_ Address. Address</v>
      </c>
      <c r="B38" t="s">
        <v>474</v>
      </c>
      <c r="C38" t="s">
        <v>317</v>
      </c>
      <c r="D38" t="s">
        <v>947</v>
      </c>
      <c r="H38" t="s">
        <v>948</v>
      </c>
    </row>
    <row r="39" spans="1:8" x14ac:dyDescent="0.25">
      <c r="A39" t="str">
        <f t="shared" si="0"/>
        <v>OASIS UBL Common Library 2.1 / Party. Postal_ Address. Address</v>
      </c>
      <c r="B39" t="s">
        <v>474</v>
      </c>
      <c r="C39" t="s">
        <v>477</v>
      </c>
      <c r="D39" t="s">
        <v>894</v>
      </c>
      <c r="H39" t="s">
        <v>895</v>
      </c>
    </row>
    <row r="40" spans="1:8" x14ac:dyDescent="0.25">
      <c r="A40" t="str">
        <f t="shared" si="0"/>
        <v>OASIS UBL Common Library 2.1 / Party. Physical_ Location. Location</v>
      </c>
      <c r="B40" t="s">
        <v>474</v>
      </c>
      <c r="C40" t="s">
        <v>480</v>
      </c>
      <c r="D40" t="s">
        <v>896</v>
      </c>
      <c r="H40" t="s">
        <v>897</v>
      </c>
    </row>
    <row r="41" spans="1:8" x14ac:dyDescent="0.25">
      <c r="A41" t="str">
        <f t="shared" si="0"/>
        <v>OASIS UBL Common Library 2.1 / Location. Details</v>
      </c>
      <c r="B41" t="s">
        <v>474</v>
      </c>
      <c r="C41" t="s">
        <v>320</v>
      </c>
      <c r="D41" t="s">
        <v>53</v>
      </c>
      <c r="H41" t="s">
        <v>949</v>
      </c>
    </row>
    <row r="42" spans="1:8" x14ac:dyDescent="0.25">
      <c r="A42" t="str">
        <f t="shared" si="0"/>
        <v>OASIS UBL Common Library 2.1 / Location. Name</v>
      </c>
      <c r="B42" t="s">
        <v>474</v>
      </c>
      <c r="C42" t="s">
        <v>323</v>
      </c>
      <c r="D42" t="s">
        <v>28</v>
      </c>
      <c r="H42" t="s">
        <v>950</v>
      </c>
    </row>
    <row r="43" spans="1:8" x14ac:dyDescent="0.25">
      <c r="A43" t="str">
        <f t="shared" si="0"/>
        <v>OASIS UBL Common Library 2.1 / Location. Identifier</v>
      </c>
      <c r="B43" t="s">
        <v>474</v>
      </c>
      <c r="C43" t="s">
        <v>324</v>
      </c>
      <c r="D43" t="s">
        <v>905</v>
      </c>
      <c r="H43" t="s">
        <v>951</v>
      </c>
    </row>
    <row r="44" spans="1:8" x14ac:dyDescent="0.25">
      <c r="A44" t="str">
        <f t="shared" si="0"/>
        <v>OASIS UBL Common Library 2.1 / Location. Address</v>
      </c>
      <c r="B44" t="s">
        <v>474</v>
      </c>
      <c r="C44" t="s">
        <v>321</v>
      </c>
      <c r="D44" t="s">
        <v>6</v>
      </c>
      <c r="H44" t="s">
        <v>952</v>
      </c>
    </row>
    <row r="45" spans="1:8" x14ac:dyDescent="0.25">
      <c r="A45" t="str">
        <f t="shared" si="0"/>
        <v>OASIS UBL Common Library 2.1 / Location. Location Coordinate</v>
      </c>
      <c r="B45" t="s">
        <v>474</v>
      </c>
      <c r="C45" t="s">
        <v>322</v>
      </c>
      <c r="D45" t="s">
        <v>898</v>
      </c>
      <c r="H45" t="s">
        <v>899</v>
      </c>
    </row>
    <row r="46" spans="1:8" x14ac:dyDescent="0.25">
      <c r="A46" t="str">
        <f t="shared" si="0"/>
        <v>OASIS UBL Common Library 2.1 / Period. Details</v>
      </c>
      <c r="B46" t="s">
        <v>474</v>
      </c>
      <c r="C46" t="s">
        <v>325</v>
      </c>
      <c r="D46" t="s">
        <v>953</v>
      </c>
      <c r="H46" t="s">
        <v>954</v>
      </c>
    </row>
    <row r="47" spans="1:8" x14ac:dyDescent="0.25">
      <c r="A47" t="str">
        <f t="shared" si="0"/>
        <v>OASIS UBL Common Library 2.1 / Person. Details</v>
      </c>
      <c r="B47" t="s">
        <v>474</v>
      </c>
      <c r="C47" t="s">
        <v>126</v>
      </c>
      <c r="D47" t="s">
        <v>43</v>
      </c>
      <c r="H47" t="s">
        <v>955</v>
      </c>
    </row>
    <row r="48" spans="1:8" x14ac:dyDescent="0.25">
      <c r="A48" t="str">
        <f t="shared" si="0"/>
        <v>OASIS UBL Common Library 2.1 / Person. Identifier</v>
      </c>
      <c r="B48" t="s">
        <v>474</v>
      </c>
      <c r="C48" t="s">
        <v>482</v>
      </c>
      <c r="D48" t="s">
        <v>905</v>
      </c>
      <c r="H48" t="s">
        <v>956</v>
      </c>
    </row>
    <row r="49" spans="1:8" x14ac:dyDescent="0.25">
      <c r="A49" t="str">
        <f t="shared" si="0"/>
        <v>OASIS UBL Common Library 2.1 / Person. First_ Name. Name</v>
      </c>
      <c r="B49" t="s">
        <v>474</v>
      </c>
      <c r="C49" t="s">
        <v>326</v>
      </c>
      <c r="D49" t="s">
        <v>957</v>
      </c>
      <c r="H49" t="s">
        <v>958</v>
      </c>
    </row>
    <row r="50" spans="1:8" x14ac:dyDescent="0.25">
      <c r="A50" t="str">
        <f t="shared" si="0"/>
        <v>OASIS UBL Common Library 2.1 / Person. Family_ Name. Name</v>
      </c>
      <c r="B50" t="s">
        <v>474</v>
      </c>
      <c r="C50" t="s">
        <v>327</v>
      </c>
      <c r="D50" t="s">
        <v>959</v>
      </c>
      <c r="H50" t="s">
        <v>960</v>
      </c>
    </row>
    <row r="51" spans="1:8" x14ac:dyDescent="0.25">
      <c r="A51" t="str">
        <f t="shared" si="0"/>
        <v>OASIS UBL Common Library 2.1 / Person. Other_ Name. Name</v>
      </c>
      <c r="B51" t="s">
        <v>474</v>
      </c>
      <c r="C51" t="s">
        <v>592</v>
      </c>
      <c r="D51" t="s">
        <v>863</v>
      </c>
      <c r="H51" t="s">
        <v>862</v>
      </c>
    </row>
    <row r="52" spans="1:8" x14ac:dyDescent="0.25">
      <c r="A52" t="str">
        <f t="shared" si="0"/>
        <v>OASIS UBL Common Library 2.1 / Person. Gender Code. Code</v>
      </c>
      <c r="B52" t="s">
        <v>474</v>
      </c>
      <c r="C52" t="s">
        <v>328</v>
      </c>
      <c r="D52" t="s">
        <v>961</v>
      </c>
      <c r="H52" t="s">
        <v>962</v>
      </c>
    </row>
    <row r="53" spans="1:8" x14ac:dyDescent="0.25">
      <c r="A53" t="str">
        <f t="shared" si="0"/>
        <v>OASIS UBL Common Library 2.1 / Person. Birth Date. Date</v>
      </c>
      <c r="B53" t="s">
        <v>474</v>
      </c>
      <c r="C53" t="s">
        <v>329</v>
      </c>
      <c r="D53" t="s">
        <v>963</v>
      </c>
      <c r="H53" t="s">
        <v>964</v>
      </c>
    </row>
    <row r="54" spans="1:8" x14ac:dyDescent="0.25">
      <c r="A54" t="str">
        <f t="shared" si="0"/>
        <v>OASIS UBL Common Library 2.1 / Person. Birthplace Name. Text</v>
      </c>
      <c r="B54" t="s">
        <v>474</v>
      </c>
      <c r="C54" t="s">
        <v>330</v>
      </c>
      <c r="D54" t="s">
        <v>965</v>
      </c>
      <c r="H54" t="s">
        <v>966</v>
      </c>
    </row>
    <row r="55" spans="1:8" x14ac:dyDescent="0.25">
      <c r="A55" t="str">
        <f t="shared" si="0"/>
        <v>OASIS UBL Common Library 2.1 / Person. Nationality. Identifier</v>
      </c>
      <c r="B55" t="s">
        <v>474</v>
      </c>
      <c r="C55" t="s">
        <v>331</v>
      </c>
      <c r="D55" t="s">
        <v>968</v>
      </c>
      <c r="H55" t="s">
        <v>967</v>
      </c>
    </row>
    <row r="56" spans="1:8" x14ac:dyDescent="0.25">
      <c r="A56" t="str">
        <f t="shared" si="0"/>
        <v>OASIS UBL Common Library 2.1 / Person. Residence_ Address. Address</v>
      </c>
      <c r="B56" t="s">
        <v>474</v>
      </c>
      <c r="C56" t="s">
        <v>492</v>
      </c>
      <c r="D56" t="s">
        <v>901</v>
      </c>
      <c r="H56" t="s">
        <v>902</v>
      </c>
    </row>
    <row r="57" spans="1:8" x14ac:dyDescent="0.25">
      <c r="A57" t="str">
        <f t="shared" si="0"/>
        <v>OASIS UBL Common Library 2.1 / Code. Type</v>
      </c>
      <c r="B57" t="s">
        <v>474</v>
      </c>
      <c r="C57" t="s">
        <v>525</v>
      </c>
      <c r="D57" t="s">
        <v>37</v>
      </c>
      <c r="H57" t="s">
        <v>969</v>
      </c>
    </row>
    <row r="58" spans="1:8" x14ac:dyDescent="0.25">
      <c r="A58" t="str">
        <f t="shared" si="0"/>
        <v>OASIS UBL Common Library 2.1 / Code. Content</v>
      </c>
      <c r="B58" t="s">
        <v>474</v>
      </c>
      <c r="C58" t="s">
        <v>526</v>
      </c>
    </row>
    <row r="59" spans="1:8" x14ac:dyDescent="0.25">
      <c r="A59" t="str">
        <f t="shared" si="0"/>
        <v>OASIS UBL Common Library 2.1 / Code List. Identifier</v>
      </c>
      <c r="B59" t="s">
        <v>474</v>
      </c>
      <c r="C59" t="s">
        <v>527</v>
      </c>
    </row>
    <row r="60" spans="1:8" x14ac:dyDescent="0.25">
      <c r="A60" t="str">
        <f t="shared" si="0"/>
        <v>OASIS UBL Common Library 2.1 / Code List. Agency. Identifier</v>
      </c>
      <c r="B60" t="s">
        <v>474</v>
      </c>
      <c r="C60" t="s">
        <v>528</v>
      </c>
    </row>
    <row r="61" spans="1:8" x14ac:dyDescent="0.25">
      <c r="A61" t="str">
        <f t="shared" si="0"/>
        <v>OASIS UBL Common Library 2.1 / Code List. Agency Name. Text</v>
      </c>
      <c r="B61" t="s">
        <v>474</v>
      </c>
      <c r="C61" t="s">
        <v>530</v>
      </c>
    </row>
    <row r="62" spans="1:8" x14ac:dyDescent="0.25">
      <c r="A62" t="str">
        <f t="shared" si="0"/>
        <v>OASIS UBL Common Library 2.1 / Code List. Version. Identifier</v>
      </c>
      <c r="B62" t="s">
        <v>474</v>
      </c>
      <c r="C62" t="s">
        <v>529</v>
      </c>
    </row>
    <row r="63" spans="1:8" x14ac:dyDescent="0.25">
      <c r="A63" t="str">
        <f t="shared" si="0"/>
        <v>OASIS UBL Common Library 2.1 / Date. Type</v>
      </c>
      <c r="B63" t="s">
        <v>474</v>
      </c>
      <c r="C63" t="s">
        <v>970</v>
      </c>
      <c r="D63" t="s">
        <v>1395</v>
      </c>
      <c r="H63" t="s">
        <v>971</v>
      </c>
    </row>
    <row r="64" spans="1:8" x14ac:dyDescent="0.25">
      <c r="A64" t="str">
        <f t="shared" si="0"/>
        <v>OASIS UBL Common Library 2.1 / Identifier. Type</v>
      </c>
      <c r="B64" t="s">
        <v>474</v>
      </c>
      <c r="C64" t="s">
        <v>532</v>
      </c>
      <c r="D64" t="s">
        <v>1</v>
      </c>
      <c r="H64" t="s">
        <v>972</v>
      </c>
    </row>
    <row r="65" spans="1:8" x14ac:dyDescent="0.25">
      <c r="A65" t="str">
        <f t="shared" si="0"/>
        <v>OASIS UBL Common Library 2.1 / Identifier. Content</v>
      </c>
      <c r="B65" t="s">
        <v>474</v>
      </c>
      <c r="C65" t="s">
        <v>533</v>
      </c>
    </row>
    <row r="66" spans="1:8" x14ac:dyDescent="0.25">
      <c r="A66" t="str">
        <f t="shared" si="0"/>
        <v>OASIS UBL Common Library 2.1 / Identification Scheme. Identifier</v>
      </c>
      <c r="B66" t="s">
        <v>474</v>
      </c>
      <c r="C66" t="s">
        <v>534</v>
      </c>
    </row>
    <row r="67" spans="1:8" x14ac:dyDescent="0.25">
      <c r="A67" t="str">
        <f t="shared" ref="A67:A130" si="1">CONCATENATE(B67, " / ", C67)</f>
        <v>OASIS UBL Common Library 2.1 / Identification Scheme. Agency Name. Text</v>
      </c>
      <c r="B67" t="s">
        <v>474</v>
      </c>
      <c r="C67" t="s">
        <v>535</v>
      </c>
    </row>
    <row r="68" spans="1:8" x14ac:dyDescent="0.25">
      <c r="A68" t="str">
        <f t="shared" si="1"/>
        <v>OASIS UBL Common Library 2.1 / Identification Scheme Agency. Identifier</v>
      </c>
      <c r="B68" t="s">
        <v>474</v>
      </c>
      <c r="C68" t="s">
        <v>536</v>
      </c>
    </row>
    <row r="69" spans="1:8" x14ac:dyDescent="0.25">
      <c r="A69" t="str">
        <f t="shared" si="1"/>
        <v>OASIS UBL Common Library 2.1 / Text. Type</v>
      </c>
      <c r="B69" t="s">
        <v>474</v>
      </c>
      <c r="C69" t="s">
        <v>537</v>
      </c>
      <c r="D69" t="s">
        <v>9</v>
      </c>
      <c r="H69" t="s">
        <v>910</v>
      </c>
    </row>
    <row r="70" spans="1:8" x14ac:dyDescent="0.25">
      <c r="A70" t="str">
        <f t="shared" si="1"/>
        <v>OASIS UBL Common Library 2.1 / Text. Type</v>
      </c>
      <c r="B70" t="s">
        <v>474</v>
      </c>
      <c r="C70" t="s">
        <v>537</v>
      </c>
      <c r="D70" t="s">
        <v>9</v>
      </c>
    </row>
    <row r="71" spans="1:8" x14ac:dyDescent="0.25">
      <c r="A71" t="str">
        <f t="shared" si="1"/>
        <v>OASIS UBL Common Library 2.1 / Text. Content</v>
      </c>
      <c r="B71" t="s">
        <v>474</v>
      </c>
      <c r="C71" t="s">
        <v>538</v>
      </c>
    </row>
    <row r="72" spans="1:8" x14ac:dyDescent="0.25">
      <c r="A72" t="str">
        <f t="shared" si="1"/>
        <v>OASIS UBL Common Library 2.1 / Language. Identifier</v>
      </c>
      <c r="B72" t="s">
        <v>474</v>
      </c>
      <c r="C72" t="s">
        <v>539</v>
      </c>
      <c r="D72" t="s">
        <v>905</v>
      </c>
      <c r="H72" t="s">
        <v>906</v>
      </c>
    </row>
    <row r="73" spans="1:8" x14ac:dyDescent="0.25">
      <c r="A73" t="str">
        <f t="shared" si="1"/>
        <v>OASIS UBL Common Library 2.1 / Language. Locale Code. Code</v>
      </c>
      <c r="B73" t="s">
        <v>474</v>
      </c>
      <c r="C73" t="s">
        <v>908</v>
      </c>
      <c r="D73" t="s">
        <v>907</v>
      </c>
      <c r="H73" t="s">
        <v>909</v>
      </c>
    </row>
    <row r="74" spans="1:8" x14ac:dyDescent="0.25">
      <c r="A74" t="str">
        <f t="shared" si="1"/>
        <v>OASIS UBL Common Library 2.1 / External Reference. URI. Identifier</v>
      </c>
      <c r="B74" t="s">
        <v>474</v>
      </c>
      <c r="C74" t="s">
        <v>904</v>
      </c>
      <c r="D74" t="s">
        <v>22</v>
      </c>
      <c r="H74" t="s">
        <v>903</v>
      </c>
    </row>
    <row r="75" spans="1:8" x14ac:dyDescent="0.25">
      <c r="A75" t="str">
        <f t="shared" si="1"/>
        <v>UN/CEFACT CCL 13B / Address. Details</v>
      </c>
      <c r="B75" t="s">
        <v>333</v>
      </c>
      <c r="C75" t="s">
        <v>289</v>
      </c>
      <c r="D75" t="s">
        <v>6</v>
      </c>
      <c r="H75" t="s">
        <v>1320</v>
      </c>
    </row>
    <row r="76" spans="1:8" x14ac:dyDescent="0.25">
      <c r="A76" t="str">
        <f t="shared" si="1"/>
        <v>UN/CEFACT CCL 13B / Address. Post Office Box. Text</v>
      </c>
      <c r="B76" t="s">
        <v>333</v>
      </c>
      <c r="C76" t="s">
        <v>336</v>
      </c>
      <c r="D76" t="s">
        <v>1321</v>
      </c>
      <c r="H76" t="s">
        <v>1322</v>
      </c>
    </row>
    <row r="77" spans="1:8" x14ac:dyDescent="0.25">
      <c r="A77" t="str">
        <f t="shared" si="1"/>
        <v>UN/CEFACT CCL 13B / Address. Street Name. Text</v>
      </c>
      <c r="B77" t="s">
        <v>333</v>
      </c>
      <c r="C77" t="s">
        <v>335</v>
      </c>
      <c r="D77" t="s">
        <v>1323</v>
      </c>
      <c r="H77" t="s">
        <v>1324</v>
      </c>
    </row>
    <row r="78" spans="1:8" x14ac:dyDescent="0.25">
      <c r="A78" t="str">
        <f t="shared" si="1"/>
        <v>UN/CEFACT CCL 13B / Address. Building Number. Text</v>
      </c>
      <c r="B78" t="s">
        <v>333</v>
      </c>
      <c r="C78" t="s">
        <v>295</v>
      </c>
      <c r="D78" t="s">
        <v>974</v>
      </c>
      <c r="H78" t="s">
        <v>973</v>
      </c>
    </row>
    <row r="79" spans="1:8" x14ac:dyDescent="0.25">
      <c r="A79" t="str">
        <f t="shared" si="1"/>
        <v>UN/CEFACT CCL 13B / Address. Floor Identification. Text</v>
      </c>
      <c r="B79" t="s">
        <v>333</v>
      </c>
      <c r="C79" t="s">
        <v>341</v>
      </c>
      <c r="D79" t="s">
        <v>1325</v>
      </c>
      <c r="H79" t="s">
        <v>1326</v>
      </c>
    </row>
    <row r="80" spans="1:8" x14ac:dyDescent="0.25">
      <c r="A80" t="str">
        <f t="shared" si="1"/>
        <v>UN/CEFACT CCL 13B / Address. Block Name. Text</v>
      </c>
      <c r="B80" t="s">
        <v>333</v>
      </c>
      <c r="C80" t="s">
        <v>337</v>
      </c>
      <c r="D80" t="s">
        <v>976</v>
      </c>
      <c r="H80" t="s">
        <v>975</v>
      </c>
    </row>
    <row r="81" spans="1:8" x14ac:dyDescent="0.25">
      <c r="A81" t="str">
        <f t="shared" si="1"/>
        <v>UN/CEFACT CCL 13B / Address. Building Name. Text</v>
      </c>
      <c r="B81" t="s">
        <v>333</v>
      </c>
      <c r="C81" t="s">
        <v>338</v>
      </c>
      <c r="D81" t="s">
        <v>978</v>
      </c>
      <c r="H81" t="s">
        <v>977</v>
      </c>
    </row>
    <row r="82" spans="1:8" x14ac:dyDescent="0.25">
      <c r="A82" t="str">
        <f t="shared" si="1"/>
        <v>UN/CEFACT CCL 13B / Address. Room Identification. Text</v>
      </c>
      <c r="B82" t="s">
        <v>333</v>
      </c>
      <c r="C82" t="s">
        <v>339</v>
      </c>
      <c r="D82" t="s">
        <v>980</v>
      </c>
      <c r="H82" t="s">
        <v>979</v>
      </c>
    </row>
    <row r="83" spans="1:8" x14ac:dyDescent="0.25">
      <c r="A83" t="str">
        <f t="shared" si="1"/>
        <v>UN/CEFACT CCL 13B / Address. Department Name. Text</v>
      </c>
      <c r="B83" t="s">
        <v>333</v>
      </c>
      <c r="C83" t="s">
        <v>340</v>
      </c>
      <c r="D83" t="s">
        <v>982</v>
      </c>
      <c r="H83" t="s">
        <v>981</v>
      </c>
    </row>
    <row r="84" spans="1:8" x14ac:dyDescent="0.25">
      <c r="A84" t="str">
        <f t="shared" si="1"/>
        <v>UN/CEFACT CCL 13B / Address. City Sub-Division Name. Text</v>
      </c>
      <c r="B84" t="s">
        <v>333</v>
      </c>
      <c r="C84" t="s">
        <v>583</v>
      </c>
      <c r="D84" t="s">
        <v>1327</v>
      </c>
      <c r="H84" t="s">
        <v>1328</v>
      </c>
    </row>
    <row r="85" spans="1:8" x14ac:dyDescent="0.25">
      <c r="A85" t="str">
        <f t="shared" si="1"/>
        <v>UN/CEFACT CCL 13B / Address. City Name. Text</v>
      </c>
      <c r="B85" t="s">
        <v>333</v>
      </c>
      <c r="C85" t="s">
        <v>343</v>
      </c>
      <c r="D85" t="s">
        <v>1329</v>
      </c>
      <c r="H85" t="s">
        <v>1330</v>
      </c>
    </row>
    <row r="86" spans="1:8" x14ac:dyDescent="0.25">
      <c r="A86" t="str">
        <f t="shared" si="1"/>
        <v>UN/CEFACT CCL 13B / Address. Country Sub-Division Name. Text</v>
      </c>
      <c r="B86" t="s">
        <v>333</v>
      </c>
      <c r="C86" t="s">
        <v>347</v>
      </c>
      <c r="D86" t="s">
        <v>1331</v>
      </c>
      <c r="H86" t="s">
        <v>1332</v>
      </c>
    </row>
    <row r="87" spans="1:8" x14ac:dyDescent="0.25">
      <c r="A87" t="str">
        <f t="shared" si="1"/>
        <v>UN/CEFACT CCL 13B / Address. Country. Identifier</v>
      </c>
      <c r="B87" t="s">
        <v>333</v>
      </c>
      <c r="C87" t="s">
        <v>344</v>
      </c>
      <c r="D87" t="s">
        <v>920</v>
      </c>
      <c r="H87" t="s">
        <v>983</v>
      </c>
    </row>
    <row r="88" spans="1:8" x14ac:dyDescent="0.25">
      <c r="A88" t="str">
        <f t="shared" si="1"/>
        <v>UN/CEFACT CCL 13B / Address. Country Name. Text</v>
      </c>
      <c r="B88" t="s">
        <v>333</v>
      </c>
      <c r="C88" t="s">
        <v>345</v>
      </c>
      <c r="D88" t="s">
        <v>984</v>
      </c>
      <c r="H88" t="s">
        <v>985</v>
      </c>
    </row>
    <row r="89" spans="1:8" x14ac:dyDescent="0.25">
      <c r="A89" t="str">
        <f t="shared" si="1"/>
        <v>UN/CEFACT CCL 13B / Address. Postcode. Code</v>
      </c>
      <c r="B89" t="s">
        <v>333</v>
      </c>
      <c r="C89" t="s">
        <v>334</v>
      </c>
      <c r="D89" t="s">
        <v>818</v>
      </c>
      <c r="H89" t="s">
        <v>1333</v>
      </c>
    </row>
    <row r="90" spans="1:8" x14ac:dyDescent="0.25">
      <c r="A90" t="str">
        <f t="shared" si="1"/>
        <v>UN/CEFACT CCL 13B / Address. Identification. Identifier</v>
      </c>
      <c r="B90" t="s">
        <v>333</v>
      </c>
      <c r="C90" t="s">
        <v>484</v>
      </c>
      <c r="D90" t="s">
        <v>998</v>
      </c>
      <c r="H90" t="s">
        <v>1334</v>
      </c>
    </row>
    <row r="91" spans="1:8" x14ac:dyDescent="0.25">
      <c r="A91" t="str">
        <f t="shared" si="1"/>
        <v>UN/CEFACT CCL 13B / Party. Details</v>
      </c>
      <c r="B91" t="s">
        <v>333</v>
      </c>
      <c r="C91" t="s">
        <v>303</v>
      </c>
      <c r="D91" t="s">
        <v>925</v>
      </c>
      <c r="H91" t="s">
        <v>1335</v>
      </c>
    </row>
    <row r="92" spans="1:8" x14ac:dyDescent="0.25">
      <c r="A92" t="str">
        <f t="shared" si="1"/>
        <v>UN/CEFACT CCL 13B / Party. Provided. Service</v>
      </c>
      <c r="B92" t="s">
        <v>333</v>
      </c>
      <c r="C92" t="s">
        <v>348</v>
      </c>
      <c r="D92" t="s">
        <v>1336</v>
      </c>
      <c r="H92" t="s">
        <v>1337</v>
      </c>
    </row>
    <row r="93" spans="1:8" x14ac:dyDescent="0.25">
      <c r="A93" t="str">
        <f t="shared" si="1"/>
        <v>UN/CEFACT CCL 13B / Geographical Coordinate. Details</v>
      </c>
      <c r="B93" t="s">
        <v>333</v>
      </c>
      <c r="C93" t="s">
        <v>357</v>
      </c>
      <c r="D93" t="s">
        <v>986</v>
      </c>
      <c r="H93" t="s">
        <v>987</v>
      </c>
    </row>
    <row r="94" spans="1:8" x14ac:dyDescent="0.25">
      <c r="A94" t="str">
        <f t="shared" si="1"/>
        <v>UN/CEFACT CCL 13B / Geographical Coordinate. Altitude. Measure</v>
      </c>
      <c r="B94" t="s">
        <v>333</v>
      </c>
      <c r="C94" t="s">
        <v>359</v>
      </c>
      <c r="D94" t="s">
        <v>988</v>
      </c>
      <c r="H94" t="s">
        <v>993</v>
      </c>
    </row>
    <row r="95" spans="1:8" x14ac:dyDescent="0.25">
      <c r="A95" t="str">
        <f t="shared" si="1"/>
        <v>UN/CEFACT CCL 13B / Geographical Coordinate. Latitude. Measure</v>
      </c>
      <c r="B95" t="s">
        <v>333</v>
      </c>
      <c r="C95" t="s">
        <v>360</v>
      </c>
      <c r="D95" t="s">
        <v>989</v>
      </c>
      <c r="H95" t="s">
        <v>994</v>
      </c>
    </row>
    <row r="96" spans="1:8" x14ac:dyDescent="0.25">
      <c r="A96" t="str">
        <f t="shared" si="1"/>
        <v>UN/CEFACT CCL 13B / Geographical Coordinate. Longitude. Measure</v>
      </c>
      <c r="B96" t="s">
        <v>333</v>
      </c>
      <c r="C96" t="s">
        <v>361</v>
      </c>
      <c r="D96" t="s">
        <v>990</v>
      </c>
      <c r="H96" t="s">
        <v>995</v>
      </c>
    </row>
    <row r="97" spans="1:8" x14ac:dyDescent="0.25">
      <c r="A97" t="str">
        <f t="shared" si="1"/>
        <v>UN/CEFACT CCL 13B / Geographical Coordinate. Latitude Direction. Indicator</v>
      </c>
      <c r="B97" t="s">
        <v>333</v>
      </c>
      <c r="C97" t="s">
        <v>362</v>
      </c>
      <c r="D97" t="s">
        <v>991</v>
      </c>
      <c r="H97" t="s">
        <v>996</v>
      </c>
    </row>
    <row r="98" spans="1:8" x14ac:dyDescent="0.25">
      <c r="A98" t="str">
        <f t="shared" si="1"/>
        <v>UN/CEFACT CCL 13B / Geographical Coordinate. Longitude Direction. Indicator</v>
      </c>
      <c r="B98" t="s">
        <v>333</v>
      </c>
      <c r="C98" t="s">
        <v>363</v>
      </c>
      <c r="D98" t="s">
        <v>992</v>
      </c>
      <c r="H98" t="s">
        <v>997</v>
      </c>
    </row>
    <row r="99" spans="1:8" x14ac:dyDescent="0.25">
      <c r="A99" t="str">
        <f t="shared" si="1"/>
        <v>UN/CEFACT CCL 13B / Geographical Coordinate. System. Identifier</v>
      </c>
      <c r="B99" t="s">
        <v>333</v>
      </c>
      <c r="C99" t="s">
        <v>358</v>
      </c>
      <c r="D99" t="s">
        <v>1338</v>
      </c>
      <c r="H99" t="s">
        <v>1339</v>
      </c>
    </row>
    <row r="100" spans="1:8" x14ac:dyDescent="0.25">
      <c r="A100" t="str">
        <f t="shared" si="1"/>
        <v>UN/CEFACT CCL 13B / Country. Details</v>
      </c>
      <c r="B100" t="s">
        <v>333</v>
      </c>
      <c r="C100" t="s">
        <v>584</v>
      </c>
      <c r="D100" t="s">
        <v>920</v>
      </c>
      <c r="H100" t="s">
        <v>1340</v>
      </c>
    </row>
    <row r="101" spans="1:8" x14ac:dyDescent="0.25">
      <c r="A101" t="str">
        <f t="shared" si="1"/>
        <v>UN/CEFACT CCL 13B / Country. Name. Text</v>
      </c>
      <c r="B101" t="s">
        <v>333</v>
      </c>
      <c r="C101" t="s">
        <v>585</v>
      </c>
      <c r="D101" t="s">
        <v>28</v>
      </c>
      <c r="H101" t="s">
        <v>1341</v>
      </c>
    </row>
    <row r="102" spans="1:8" x14ac:dyDescent="0.25">
      <c r="A102" t="str">
        <f t="shared" si="1"/>
        <v>UN/CEFACT CCL 13B / Country. Identification. Identifier</v>
      </c>
      <c r="B102" t="s">
        <v>333</v>
      </c>
      <c r="C102" t="s">
        <v>586</v>
      </c>
      <c r="D102" t="s">
        <v>998</v>
      </c>
      <c r="H102" t="s">
        <v>999</v>
      </c>
    </row>
    <row r="103" spans="1:8" x14ac:dyDescent="0.25">
      <c r="A103" t="str">
        <f t="shared" si="1"/>
        <v>UN/CEFACT CCL 13B / Organization. Details</v>
      </c>
      <c r="B103" t="s">
        <v>333</v>
      </c>
      <c r="C103" t="s">
        <v>364</v>
      </c>
      <c r="D103" t="s">
        <v>1000</v>
      </c>
      <c r="H103" t="s">
        <v>1001</v>
      </c>
    </row>
    <row r="104" spans="1:8" x14ac:dyDescent="0.25">
      <c r="A104" t="str">
        <f t="shared" si="1"/>
        <v>UN/CEFACT CCL 13B / Organization. Tax Registration. Identifier</v>
      </c>
      <c r="B104" t="s">
        <v>333</v>
      </c>
      <c r="C104" t="s">
        <v>366</v>
      </c>
      <c r="D104" t="s">
        <v>1342</v>
      </c>
      <c r="H104" t="s">
        <v>1343</v>
      </c>
    </row>
    <row r="105" spans="1:8" x14ac:dyDescent="0.25">
      <c r="A105" t="str">
        <f t="shared" si="1"/>
        <v>UN/CEFACT CCL 13B / Organization. Identification. Identifier</v>
      </c>
      <c r="B105" t="s">
        <v>333</v>
      </c>
      <c r="C105" t="s">
        <v>485</v>
      </c>
      <c r="D105" t="s">
        <v>998</v>
      </c>
      <c r="H105" t="s">
        <v>1344</v>
      </c>
    </row>
    <row r="106" spans="1:8" x14ac:dyDescent="0.25">
      <c r="A106" t="str">
        <f t="shared" si="1"/>
        <v>UN/CEFACT CCL 13B / Organization. Name. Text</v>
      </c>
      <c r="B106" t="s">
        <v>333</v>
      </c>
      <c r="C106" t="s">
        <v>367</v>
      </c>
      <c r="D106" t="s">
        <v>28</v>
      </c>
      <c r="H106" t="s">
        <v>1002</v>
      </c>
    </row>
    <row r="107" spans="1:8" x14ac:dyDescent="0.25">
      <c r="A107" t="str">
        <f t="shared" si="1"/>
        <v>UN/CEFACT CCL 13B / Organization. DBA Name. Text</v>
      </c>
      <c r="B107" t="s">
        <v>333</v>
      </c>
      <c r="C107" t="s">
        <v>368</v>
      </c>
      <c r="D107" t="s">
        <v>1004</v>
      </c>
      <c r="H107" t="s">
        <v>1003</v>
      </c>
    </row>
    <row r="108" spans="1:8" x14ac:dyDescent="0.25">
      <c r="A108" t="str">
        <f t="shared" si="1"/>
        <v>UN/CEFACT CCL 13B / Organization. Trading Business Name. Text</v>
      </c>
      <c r="B108" t="s">
        <v>333</v>
      </c>
      <c r="C108" t="s">
        <v>369</v>
      </c>
      <c r="D108" t="s">
        <v>1006</v>
      </c>
      <c r="H108" t="s">
        <v>1005</v>
      </c>
    </row>
    <row r="109" spans="1:8" x14ac:dyDescent="0.25">
      <c r="A109" t="str">
        <f t="shared" si="1"/>
        <v>UN/CEFACT CCL 13B / Organization. Legal Classification. Code</v>
      </c>
      <c r="B109" t="s">
        <v>333</v>
      </c>
      <c r="C109" t="s">
        <v>365</v>
      </c>
      <c r="D109" t="s">
        <v>1345</v>
      </c>
      <c r="H109" t="s">
        <v>1346</v>
      </c>
    </row>
    <row r="110" spans="1:8" x14ac:dyDescent="0.25">
      <c r="A110" t="str">
        <f t="shared" si="1"/>
        <v>UN/CEFACT CCL 13B / Organization. Active. Indicator</v>
      </c>
      <c r="B110" t="s">
        <v>333</v>
      </c>
      <c r="C110" t="s">
        <v>370</v>
      </c>
      <c r="D110" t="s">
        <v>1007</v>
      </c>
      <c r="H110" t="s">
        <v>1008</v>
      </c>
    </row>
    <row r="111" spans="1:8" x14ac:dyDescent="0.25">
      <c r="A111" t="str">
        <f t="shared" si="1"/>
        <v>UN/CEFACT CCL 13B / Organization. Operations Scope. Code</v>
      </c>
      <c r="B111" t="s">
        <v>333</v>
      </c>
      <c r="C111" t="s">
        <v>371</v>
      </c>
      <c r="D111" t="s">
        <v>1347</v>
      </c>
      <c r="H111" t="s">
        <v>1348</v>
      </c>
    </row>
    <row r="112" spans="1:8" x14ac:dyDescent="0.25">
      <c r="A112" t="str">
        <f t="shared" si="1"/>
        <v>UN/CEFACT CCL 13B / Organization. Postal. Address</v>
      </c>
      <c r="B112" t="s">
        <v>333</v>
      </c>
      <c r="C112" t="s">
        <v>486</v>
      </c>
      <c r="D112" t="s">
        <v>1010</v>
      </c>
      <c r="H112" t="s">
        <v>1009</v>
      </c>
    </row>
    <row r="113" spans="1:8" x14ac:dyDescent="0.25">
      <c r="A113" t="str">
        <f t="shared" si="1"/>
        <v>UN/CEFACT CCL 13B / Organization. Physical. Location</v>
      </c>
      <c r="B113" t="s">
        <v>333</v>
      </c>
      <c r="C113" t="s">
        <v>487</v>
      </c>
      <c r="D113" t="s">
        <v>1011</v>
      </c>
      <c r="H113" t="s">
        <v>1012</v>
      </c>
    </row>
    <row r="114" spans="1:8" x14ac:dyDescent="0.25">
      <c r="A114" t="str">
        <f t="shared" si="1"/>
        <v>UN/CEFACT CCL 13B / Location. Details</v>
      </c>
      <c r="B114" t="s">
        <v>333</v>
      </c>
      <c r="C114" t="s">
        <v>320</v>
      </c>
      <c r="D114" t="s">
        <v>53</v>
      </c>
      <c r="H114" t="s">
        <v>1349</v>
      </c>
    </row>
    <row r="115" spans="1:8" x14ac:dyDescent="0.25">
      <c r="A115" t="str">
        <f t="shared" si="1"/>
        <v>UN/CEFACT CCL 13B / Location. Name. Text</v>
      </c>
      <c r="B115" t="s">
        <v>333</v>
      </c>
      <c r="C115" t="s">
        <v>352</v>
      </c>
      <c r="D115" t="s">
        <v>28</v>
      </c>
      <c r="H115" t="s">
        <v>1350</v>
      </c>
    </row>
    <row r="116" spans="1:8" x14ac:dyDescent="0.25">
      <c r="A116" t="str">
        <f t="shared" si="1"/>
        <v>UN/CEFACT CCL 13B / Location. Identification. Identifier</v>
      </c>
      <c r="B116" t="s">
        <v>333</v>
      </c>
      <c r="C116" t="s">
        <v>353</v>
      </c>
      <c r="D116" t="s">
        <v>998</v>
      </c>
      <c r="H116" t="s">
        <v>1351</v>
      </c>
    </row>
    <row r="117" spans="1:8" x14ac:dyDescent="0.25">
      <c r="A117" t="str">
        <f t="shared" si="1"/>
        <v>UN/CEFACT CCL 13B / Location. Physical. Address</v>
      </c>
      <c r="B117" t="s">
        <v>333</v>
      </c>
      <c r="C117" t="s">
        <v>354</v>
      </c>
      <c r="D117" t="s">
        <v>1011</v>
      </c>
      <c r="H117" t="s">
        <v>1013</v>
      </c>
    </row>
    <row r="118" spans="1:8" x14ac:dyDescent="0.25">
      <c r="A118" t="str">
        <f t="shared" si="1"/>
        <v>UN/CEFACT CCL 13B / Location. Postal. Address</v>
      </c>
      <c r="B118" t="s">
        <v>333</v>
      </c>
      <c r="C118" t="s">
        <v>355</v>
      </c>
      <c r="D118" t="s">
        <v>1010</v>
      </c>
      <c r="H118" t="s">
        <v>1014</v>
      </c>
    </row>
    <row r="119" spans="1:8" x14ac:dyDescent="0.25">
      <c r="A119" t="str">
        <f t="shared" si="1"/>
        <v>UN/CEFACT CCL 13B / Location. Physical. Geographical Coordinate</v>
      </c>
      <c r="B119" t="s">
        <v>333</v>
      </c>
      <c r="C119" t="s">
        <v>356</v>
      </c>
      <c r="D119" t="s">
        <v>1011</v>
      </c>
      <c r="H119" t="s">
        <v>1015</v>
      </c>
    </row>
    <row r="120" spans="1:8" x14ac:dyDescent="0.25">
      <c r="A120" t="str">
        <f t="shared" si="1"/>
        <v>UN/CEFACT CCL 13B / Period. Details</v>
      </c>
      <c r="B120" t="s">
        <v>333</v>
      </c>
      <c r="C120" t="s">
        <v>325</v>
      </c>
      <c r="D120" t="s">
        <v>953</v>
      </c>
      <c r="H120" t="s">
        <v>1360</v>
      </c>
    </row>
    <row r="121" spans="1:8" x14ac:dyDescent="0.25">
      <c r="A121" t="str">
        <f t="shared" si="1"/>
        <v>UN/CEFACT CCL 13B / Person. Details</v>
      </c>
      <c r="B121" t="s">
        <v>333</v>
      </c>
      <c r="C121" t="s">
        <v>126</v>
      </c>
      <c r="D121" t="s">
        <v>43</v>
      </c>
      <c r="H121" t="s">
        <v>1361</v>
      </c>
    </row>
    <row r="122" spans="1:8" x14ac:dyDescent="0.25">
      <c r="A122" t="str">
        <f t="shared" si="1"/>
        <v>UN/CEFACT CCL 13B / Person. Identification. Identifier</v>
      </c>
      <c r="B122" t="s">
        <v>333</v>
      </c>
      <c r="C122" t="s">
        <v>488</v>
      </c>
      <c r="D122" t="s">
        <v>998</v>
      </c>
      <c r="H122" t="s">
        <v>1362</v>
      </c>
    </row>
    <row r="123" spans="1:8" x14ac:dyDescent="0.25">
      <c r="A123" t="str">
        <f t="shared" si="1"/>
        <v>UN/CEFACT CCL 13B / Person. Name. Text</v>
      </c>
      <c r="B123" t="s">
        <v>333</v>
      </c>
      <c r="C123" t="s">
        <v>378</v>
      </c>
      <c r="D123" t="s">
        <v>28</v>
      </c>
      <c r="H123" t="s">
        <v>1016</v>
      </c>
    </row>
    <row r="124" spans="1:8" x14ac:dyDescent="0.25">
      <c r="A124" t="str">
        <f t="shared" si="1"/>
        <v>UN/CEFACT CCL 13B / Person. Given Name. Text</v>
      </c>
      <c r="B124" t="s">
        <v>333</v>
      </c>
      <c r="C124" t="s">
        <v>372</v>
      </c>
      <c r="D124" t="s">
        <v>63</v>
      </c>
      <c r="H124" t="s">
        <v>1363</v>
      </c>
    </row>
    <row r="125" spans="1:8" x14ac:dyDescent="0.25">
      <c r="A125" t="str">
        <f t="shared" si="1"/>
        <v>UN/CEFACT CCL 13B / Person. Family Name. Text</v>
      </c>
      <c r="B125" t="s">
        <v>333</v>
      </c>
      <c r="C125" t="s">
        <v>373</v>
      </c>
      <c r="D125" t="s">
        <v>62</v>
      </c>
      <c r="H125" t="s">
        <v>1364</v>
      </c>
    </row>
    <row r="126" spans="1:8" x14ac:dyDescent="0.25">
      <c r="A126" t="str">
        <f t="shared" si="1"/>
        <v>UN/CEFACT CCL 13B / Person. Gender. Code</v>
      </c>
      <c r="B126" t="s">
        <v>333</v>
      </c>
      <c r="C126" t="s">
        <v>374</v>
      </c>
      <c r="D126" t="s">
        <v>65</v>
      </c>
      <c r="H126" t="s">
        <v>1366</v>
      </c>
    </row>
    <row r="127" spans="1:8" x14ac:dyDescent="0.25">
      <c r="A127" t="str">
        <f t="shared" si="1"/>
        <v>UN/CEFACT CCL 13B / Person. Maiden Name. Text</v>
      </c>
      <c r="B127" t="s">
        <v>333</v>
      </c>
      <c r="C127" t="s">
        <v>377</v>
      </c>
      <c r="D127" t="s">
        <v>1352</v>
      </c>
      <c r="H127" t="s">
        <v>1365</v>
      </c>
    </row>
    <row r="128" spans="1:8" x14ac:dyDescent="0.25">
      <c r="A128" t="str">
        <f t="shared" si="1"/>
        <v>UN/CEFACT CCL 13B / Person. Birth. Date Time</v>
      </c>
      <c r="B128" t="s">
        <v>333</v>
      </c>
      <c r="C128" t="s">
        <v>375</v>
      </c>
      <c r="D128" t="s">
        <v>1353</v>
      </c>
      <c r="H128" t="s">
        <v>1367</v>
      </c>
    </row>
    <row r="129" spans="1:8" x14ac:dyDescent="0.25">
      <c r="A129" t="str">
        <f t="shared" si="1"/>
        <v>UN/CEFACT CCL 13B / Person. Death. Date Time</v>
      </c>
      <c r="B129" t="s">
        <v>333</v>
      </c>
      <c r="C129" t="s">
        <v>376</v>
      </c>
      <c r="D129" t="s">
        <v>1354</v>
      </c>
      <c r="H129" t="s">
        <v>1368</v>
      </c>
    </row>
    <row r="130" spans="1:8" x14ac:dyDescent="0.25">
      <c r="A130" t="str">
        <f t="shared" si="1"/>
        <v>UN/CEFACT CCL 13B / Person. Birth Country. Identifier</v>
      </c>
      <c r="B130" t="s">
        <v>333</v>
      </c>
      <c r="C130" t="s">
        <v>381</v>
      </c>
      <c r="D130" t="s">
        <v>1355</v>
      </c>
      <c r="H130" t="s">
        <v>1369</v>
      </c>
    </row>
    <row r="131" spans="1:8" x14ac:dyDescent="0.25">
      <c r="A131" t="str">
        <f t="shared" ref="A131:A194" si="2">CONCATENATE(B131, " / ", C131)</f>
        <v>UN/CEFACT CCL 13B / Person. Birthplace Name. Text</v>
      </c>
      <c r="B131" t="s">
        <v>333</v>
      </c>
      <c r="C131" t="s">
        <v>330</v>
      </c>
      <c r="D131" t="s">
        <v>1356</v>
      </c>
      <c r="H131" t="s">
        <v>966</v>
      </c>
    </row>
    <row r="132" spans="1:8" x14ac:dyDescent="0.25">
      <c r="A132" t="str">
        <f t="shared" si="2"/>
        <v>UN/CEFACT CCL 13B / Person. Nationality. Country</v>
      </c>
      <c r="B132" t="s">
        <v>333</v>
      </c>
      <c r="C132" t="s">
        <v>382</v>
      </c>
      <c r="D132" t="s">
        <v>1357</v>
      </c>
      <c r="H132" t="s">
        <v>1370</v>
      </c>
    </row>
    <row r="133" spans="1:8" x14ac:dyDescent="0.25">
      <c r="A133" t="str">
        <f t="shared" si="2"/>
        <v>UN/CEFACT CCL 13B / Person. Specified. National Residency</v>
      </c>
      <c r="B133" t="s">
        <v>333</v>
      </c>
      <c r="C133" t="s">
        <v>383</v>
      </c>
      <c r="D133" t="s">
        <v>1358</v>
      </c>
      <c r="H133" t="s">
        <v>1371</v>
      </c>
    </row>
    <row r="134" spans="1:8" x14ac:dyDescent="0.25">
      <c r="A134" t="str">
        <f t="shared" si="2"/>
        <v>UN/CEFACT CCL 13B / Person. Residence. Address</v>
      </c>
      <c r="B134" t="s">
        <v>333</v>
      </c>
      <c r="C134" t="s">
        <v>490</v>
      </c>
      <c r="D134" t="s">
        <v>1017</v>
      </c>
      <c r="H134" t="s">
        <v>1018</v>
      </c>
    </row>
    <row r="135" spans="1:8" x14ac:dyDescent="0.25">
      <c r="A135" t="str">
        <f t="shared" si="2"/>
        <v>UN/CEFACT CCL 13B / Person. Information. Address</v>
      </c>
      <c r="B135" t="s">
        <v>333</v>
      </c>
      <c r="C135" t="s">
        <v>491</v>
      </c>
      <c r="D135" t="s">
        <v>1019</v>
      </c>
      <c r="H135" t="s">
        <v>1020</v>
      </c>
    </row>
    <row r="136" spans="1:8" x14ac:dyDescent="0.25">
      <c r="A136" t="str">
        <f t="shared" si="2"/>
        <v>UN/CEFACT CCL 13B / Service. Details</v>
      </c>
      <c r="B136" t="s">
        <v>333</v>
      </c>
      <c r="C136" t="s">
        <v>351</v>
      </c>
      <c r="D136" t="s">
        <v>1359</v>
      </c>
      <c r="H136" t="s">
        <v>1372</v>
      </c>
    </row>
    <row r="137" spans="1:8" x14ac:dyDescent="0.25">
      <c r="A137" t="str">
        <f t="shared" si="2"/>
        <v>UN/CEFACT CCL 13B / Service. Name. Text</v>
      </c>
      <c r="B137" t="s">
        <v>333</v>
      </c>
      <c r="C137" t="s">
        <v>384</v>
      </c>
      <c r="D137" t="s">
        <v>28</v>
      </c>
      <c r="H137" t="s">
        <v>1373</v>
      </c>
    </row>
    <row r="138" spans="1:8" x14ac:dyDescent="0.25">
      <c r="A138" t="str">
        <f t="shared" si="2"/>
        <v>UN/CEFACT CCL 13B / Service. Description. Text</v>
      </c>
      <c r="B138" t="s">
        <v>333</v>
      </c>
      <c r="C138" t="s">
        <v>385</v>
      </c>
      <c r="D138" t="s">
        <v>29</v>
      </c>
      <c r="H138" t="s">
        <v>1374</v>
      </c>
    </row>
    <row r="139" spans="1:8" x14ac:dyDescent="0.25">
      <c r="A139" t="str">
        <f t="shared" si="2"/>
        <v>UN/CEFACT CCL 13B / Service. Type. Code</v>
      </c>
      <c r="B139" t="s">
        <v>333</v>
      </c>
      <c r="C139" t="s">
        <v>386</v>
      </c>
      <c r="D139" t="s">
        <v>2</v>
      </c>
      <c r="H139" t="s">
        <v>1375</v>
      </c>
    </row>
    <row r="140" spans="1:8" x14ac:dyDescent="0.25">
      <c r="A140" t="str">
        <f t="shared" si="2"/>
        <v>UN/CEFACT CCL 13B / Service. URI. Communication</v>
      </c>
      <c r="B140" t="s">
        <v>333</v>
      </c>
      <c r="C140" t="s">
        <v>387</v>
      </c>
      <c r="D140" t="s">
        <v>22</v>
      </c>
      <c r="H140" t="s">
        <v>1021</v>
      </c>
    </row>
    <row r="141" spans="1:8" x14ac:dyDescent="0.25">
      <c r="A141" t="str">
        <f t="shared" si="2"/>
        <v>UN/CEFACT CCL 13B / Service. Effective. Period</v>
      </c>
      <c r="B141" t="s">
        <v>333</v>
      </c>
      <c r="C141" t="s">
        <v>388</v>
      </c>
      <c r="D141" t="s">
        <v>1376</v>
      </c>
      <c r="H141" t="s">
        <v>1377</v>
      </c>
    </row>
    <row r="142" spans="1:8" x14ac:dyDescent="0.25">
      <c r="A142" t="str">
        <f t="shared" si="2"/>
        <v>UN/CEFACT CCL 13B / Regulation. Details</v>
      </c>
      <c r="B142" t="s">
        <v>333</v>
      </c>
      <c r="C142" t="s">
        <v>349</v>
      </c>
      <c r="D142" t="s">
        <v>1378</v>
      </c>
      <c r="H142" t="s">
        <v>1379</v>
      </c>
    </row>
    <row r="143" spans="1:8" x14ac:dyDescent="0.25">
      <c r="A143" t="str">
        <f t="shared" si="2"/>
        <v>UN/CEFACT CCL 13B / Regulation. Agency Name. Text</v>
      </c>
      <c r="B143" t="s">
        <v>333</v>
      </c>
      <c r="C143" t="s">
        <v>350</v>
      </c>
      <c r="D143" t="s">
        <v>1380</v>
      </c>
      <c r="H143" t="s">
        <v>1381</v>
      </c>
    </row>
    <row r="144" spans="1:8" x14ac:dyDescent="0.25">
      <c r="A144" t="str">
        <f t="shared" si="2"/>
        <v>UN/CEFACT CCL 13B / Code. Type</v>
      </c>
      <c r="B144" t="s">
        <v>333</v>
      </c>
      <c r="C144" t="s">
        <v>525</v>
      </c>
      <c r="D144" t="s">
        <v>37</v>
      </c>
    </row>
    <row r="145" spans="1:8" x14ac:dyDescent="0.25">
      <c r="A145" t="str">
        <f t="shared" si="2"/>
        <v>UN/CEFACT CCL 13B / Code. Content</v>
      </c>
      <c r="B145" t="s">
        <v>333</v>
      </c>
      <c r="C145" t="s">
        <v>526</v>
      </c>
      <c r="H145" t="s">
        <v>1382</v>
      </c>
    </row>
    <row r="146" spans="1:8" x14ac:dyDescent="0.25">
      <c r="A146" t="str">
        <f t="shared" si="2"/>
        <v>UN/CEFACT CCL 13B / Code List. Identifier</v>
      </c>
      <c r="B146" t="s">
        <v>333</v>
      </c>
      <c r="C146" t="s">
        <v>527</v>
      </c>
      <c r="D146" t="s">
        <v>1</v>
      </c>
      <c r="H146" t="s">
        <v>1383</v>
      </c>
    </row>
    <row r="147" spans="1:8" x14ac:dyDescent="0.25">
      <c r="A147" t="str">
        <f t="shared" si="2"/>
        <v>UN/CEFACT CCL 13B / Code List. Agency. Identifier</v>
      </c>
      <c r="B147" t="s">
        <v>333</v>
      </c>
      <c r="C147" t="s">
        <v>528</v>
      </c>
      <c r="D147" t="s">
        <v>1385</v>
      </c>
      <c r="H147" t="s">
        <v>1022</v>
      </c>
    </row>
    <row r="148" spans="1:8" x14ac:dyDescent="0.25">
      <c r="A148" t="str">
        <f t="shared" si="2"/>
        <v>UN/CEFACT CCL 13B / Code List. Agency Name. Text</v>
      </c>
      <c r="B148" t="s">
        <v>333</v>
      </c>
      <c r="C148" t="s">
        <v>530</v>
      </c>
      <c r="D148" t="s">
        <v>1380</v>
      </c>
      <c r="H148" t="s">
        <v>1023</v>
      </c>
    </row>
    <row r="149" spans="1:8" x14ac:dyDescent="0.25">
      <c r="A149" t="str">
        <f t="shared" si="2"/>
        <v>UN/CEFACT CCL 13B / Code List. Version. Identifier</v>
      </c>
      <c r="B149" t="s">
        <v>333</v>
      </c>
      <c r="C149" t="s">
        <v>529</v>
      </c>
      <c r="D149" t="s">
        <v>1384</v>
      </c>
      <c r="H149" t="s">
        <v>1386</v>
      </c>
    </row>
    <row r="150" spans="1:8" x14ac:dyDescent="0.25">
      <c r="A150" t="str">
        <f t="shared" si="2"/>
        <v>UN/CEFACT CCL 13B / Date Time. Type</v>
      </c>
      <c r="B150" t="s">
        <v>333</v>
      </c>
      <c r="C150" t="s">
        <v>531</v>
      </c>
    </row>
    <row r="151" spans="1:8" x14ac:dyDescent="0.25">
      <c r="A151" t="str">
        <f t="shared" si="2"/>
        <v>UN/CEFACT CCL 13B / Identifier. Type</v>
      </c>
      <c r="B151" t="s">
        <v>333</v>
      </c>
      <c r="C151" t="s">
        <v>532</v>
      </c>
    </row>
    <row r="152" spans="1:8" x14ac:dyDescent="0.25">
      <c r="A152" t="str">
        <f t="shared" si="2"/>
        <v>UN/CEFACT CCL 13B / Identifier. Content</v>
      </c>
      <c r="B152" t="s">
        <v>333</v>
      </c>
      <c r="C152" t="s">
        <v>533</v>
      </c>
      <c r="H152" t="s">
        <v>1387</v>
      </c>
    </row>
    <row r="153" spans="1:8" x14ac:dyDescent="0.25">
      <c r="A153" t="str">
        <f t="shared" si="2"/>
        <v>UN/CEFACT CCL 13B / Identification Scheme. Identifier</v>
      </c>
      <c r="B153" t="s">
        <v>333</v>
      </c>
      <c r="C153" t="s">
        <v>534</v>
      </c>
      <c r="H153" t="s">
        <v>1388</v>
      </c>
    </row>
    <row r="154" spans="1:8" x14ac:dyDescent="0.25">
      <c r="A154" t="str">
        <f t="shared" si="2"/>
        <v>UN/CEFACT CCL 13B / Identification Scheme. Agency Name. Text</v>
      </c>
      <c r="B154" t="s">
        <v>333</v>
      </c>
      <c r="C154" t="s">
        <v>535</v>
      </c>
      <c r="H154" t="s">
        <v>1390</v>
      </c>
    </row>
    <row r="155" spans="1:8" x14ac:dyDescent="0.25">
      <c r="A155" t="str">
        <f t="shared" si="2"/>
        <v>UN/CEFACT CCL 13B / Identification Scheme Agency. Identifier</v>
      </c>
      <c r="B155" t="s">
        <v>333</v>
      </c>
      <c r="C155" t="s">
        <v>536</v>
      </c>
      <c r="H155" t="s">
        <v>1389</v>
      </c>
    </row>
    <row r="156" spans="1:8" x14ac:dyDescent="0.25">
      <c r="A156" t="str">
        <f t="shared" si="2"/>
        <v>UN/CEFACT CCL 13B / Text. Type</v>
      </c>
      <c r="B156" t="s">
        <v>333</v>
      </c>
      <c r="C156" t="s">
        <v>537</v>
      </c>
      <c r="D156" t="s">
        <v>9</v>
      </c>
    </row>
    <row r="157" spans="1:8" x14ac:dyDescent="0.25">
      <c r="A157" t="str">
        <f t="shared" si="2"/>
        <v>UN/CEFACT CCL 13B / Text. Content</v>
      </c>
      <c r="B157" t="s">
        <v>333</v>
      </c>
      <c r="C157" t="s">
        <v>538</v>
      </c>
      <c r="H157" t="s">
        <v>1391</v>
      </c>
    </row>
    <row r="158" spans="1:8" x14ac:dyDescent="0.25">
      <c r="A158" t="str">
        <f t="shared" si="2"/>
        <v>UN/CEFACT CCL 13B / Language. Identifier</v>
      </c>
      <c r="B158" t="s">
        <v>333</v>
      </c>
      <c r="C158" t="s">
        <v>539</v>
      </c>
      <c r="D158" t="s">
        <v>1</v>
      </c>
      <c r="H158" t="s">
        <v>1024</v>
      </c>
    </row>
    <row r="159" spans="1:8" x14ac:dyDescent="0.25">
      <c r="A159" t="str">
        <f t="shared" si="2"/>
        <v>UN/CEFACT CCL 13B / Language. Locale. Identifier</v>
      </c>
      <c r="B159" t="s">
        <v>333</v>
      </c>
      <c r="C159" t="s">
        <v>540</v>
      </c>
      <c r="D159" t="s">
        <v>1</v>
      </c>
      <c r="H159" t="s">
        <v>1025</v>
      </c>
    </row>
    <row r="160" spans="1:8" x14ac:dyDescent="0.25">
      <c r="A160" t="str">
        <f t="shared" si="2"/>
        <v>NIEM 3.0 / nc:AddressType</v>
      </c>
      <c r="B160" t="s">
        <v>390</v>
      </c>
      <c r="C160" t="s">
        <v>389</v>
      </c>
      <c r="H160" t="s">
        <v>1057</v>
      </c>
    </row>
    <row r="161" spans="1:8" x14ac:dyDescent="0.25">
      <c r="A161" t="str">
        <f t="shared" si="2"/>
        <v>NIEM 3.0 / nc:AddressFullText</v>
      </c>
      <c r="B161" t="s">
        <v>390</v>
      </c>
      <c r="C161" t="s">
        <v>391</v>
      </c>
      <c r="H161" t="s">
        <v>1058</v>
      </c>
    </row>
    <row r="162" spans="1:8" x14ac:dyDescent="0.25">
      <c r="A162" t="str">
        <f t="shared" si="2"/>
        <v>NIEM 3.0 / nc:AddressDeliveryPointID</v>
      </c>
      <c r="B162" t="s">
        <v>390</v>
      </c>
      <c r="C162" t="s">
        <v>395</v>
      </c>
      <c r="H162" t="s">
        <v>1059</v>
      </c>
    </row>
    <row r="163" spans="1:8" x14ac:dyDescent="0.25">
      <c r="A163" t="str">
        <f t="shared" si="2"/>
        <v>NIEM 3.0 / nc:AddressDeliveryPointText</v>
      </c>
      <c r="B163" t="s">
        <v>390</v>
      </c>
      <c r="C163" t="s">
        <v>396</v>
      </c>
      <c r="H163" t="s">
        <v>1060</v>
      </c>
    </row>
    <row r="164" spans="1:8" x14ac:dyDescent="0.25">
      <c r="A164" t="str">
        <f t="shared" si="2"/>
        <v>NIEM 3.0 / nc:StreetPredirectionalText</v>
      </c>
      <c r="B164" t="s">
        <v>390</v>
      </c>
      <c r="C164" t="s">
        <v>398</v>
      </c>
      <c r="H164" t="s">
        <v>1026</v>
      </c>
    </row>
    <row r="165" spans="1:8" x14ac:dyDescent="0.25">
      <c r="A165" t="str">
        <f t="shared" si="2"/>
        <v>NIEM 3.0 / nc:StreetName</v>
      </c>
      <c r="B165" t="s">
        <v>390</v>
      </c>
      <c r="C165" t="s">
        <v>397</v>
      </c>
      <c r="H165" t="s">
        <v>1027</v>
      </c>
    </row>
    <row r="166" spans="1:8" x14ac:dyDescent="0.25">
      <c r="A166" t="str">
        <f t="shared" si="2"/>
        <v>NIEM 3.0 / nc:StreetCategoryText</v>
      </c>
      <c r="B166" t="s">
        <v>390</v>
      </c>
      <c r="C166" t="s">
        <v>399</v>
      </c>
      <c r="H166" t="s">
        <v>1028</v>
      </c>
    </row>
    <row r="167" spans="1:8" x14ac:dyDescent="0.25">
      <c r="A167" t="str">
        <f t="shared" si="2"/>
        <v>NIEM 3.0 / nc:StreetPostdirectionalText</v>
      </c>
      <c r="B167" t="s">
        <v>390</v>
      </c>
      <c r="C167" t="s">
        <v>400</v>
      </c>
      <c r="H167" t="s">
        <v>1029</v>
      </c>
    </row>
    <row r="168" spans="1:8" x14ac:dyDescent="0.25">
      <c r="A168" t="str">
        <f t="shared" si="2"/>
        <v>NIEM 3.0 / nc:StreetExtensionText</v>
      </c>
      <c r="B168" t="s">
        <v>390</v>
      </c>
      <c r="C168" t="s">
        <v>401</v>
      </c>
      <c r="H168" t="s">
        <v>1030</v>
      </c>
    </row>
    <row r="169" spans="1:8" x14ac:dyDescent="0.25">
      <c r="A169" t="str">
        <f t="shared" si="2"/>
        <v>NIEM 3.0 / nc:StreetNumberText</v>
      </c>
      <c r="B169" t="s">
        <v>390</v>
      </c>
      <c r="C169" t="s">
        <v>402</v>
      </c>
      <c r="H169" t="s">
        <v>1031</v>
      </c>
    </row>
    <row r="170" spans="1:8" x14ac:dyDescent="0.25">
      <c r="A170" t="str">
        <f t="shared" si="2"/>
        <v>NIEM 3.0 / nc:AddressSecondaryUnitText</v>
      </c>
      <c r="B170" t="s">
        <v>390</v>
      </c>
      <c r="C170" t="s">
        <v>404</v>
      </c>
      <c r="H170" t="s">
        <v>1061</v>
      </c>
    </row>
    <row r="171" spans="1:8" x14ac:dyDescent="0.25">
      <c r="A171" t="str">
        <f t="shared" si="2"/>
        <v>NIEM 3.0 / nc:AddressBuildingName</v>
      </c>
      <c r="B171" t="s">
        <v>390</v>
      </c>
      <c r="C171" t="s">
        <v>403</v>
      </c>
      <c r="H171" t="s">
        <v>1032</v>
      </c>
    </row>
    <row r="172" spans="1:8" x14ac:dyDescent="0.25">
      <c r="A172" t="str">
        <f t="shared" si="2"/>
        <v>NIEM 3.0 / nc:AddressUrbanizationName</v>
      </c>
      <c r="B172" t="s">
        <v>390</v>
      </c>
      <c r="C172" t="s">
        <v>414</v>
      </c>
      <c r="H172" t="s">
        <v>1062</v>
      </c>
    </row>
    <row r="173" spans="1:8" x14ac:dyDescent="0.25">
      <c r="A173" t="str">
        <f t="shared" si="2"/>
        <v>NIEM 3.0 / nc:LocationCityName</v>
      </c>
      <c r="B173" t="s">
        <v>390</v>
      </c>
      <c r="C173" t="s">
        <v>406</v>
      </c>
      <c r="H173" t="s">
        <v>1063</v>
      </c>
    </row>
    <row r="174" spans="1:8" x14ac:dyDescent="0.25">
      <c r="A174" t="str">
        <f t="shared" si="2"/>
        <v>NIEM 3.0 / nc:LocationCountyName</v>
      </c>
      <c r="B174" t="s">
        <v>390</v>
      </c>
      <c r="C174" t="s">
        <v>407</v>
      </c>
      <c r="H174" t="s">
        <v>1033</v>
      </c>
    </row>
    <row r="175" spans="1:8" x14ac:dyDescent="0.25">
      <c r="A175" t="str">
        <f t="shared" si="2"/>
        <v>NIEM 3.0 / nc:LocationStateName</v>
      </c>
      <c r="B175" t="s">
        <v>390</v>
      </c>
      <c r="C175" t="s">
        <v>408</v>
      </c>
      <c r="H175" t="s">
        <v>1034</v>
      </c>
    </row>
    <row r="176" spans="1:8" x14ac:dyDescent="0.25">
      <c r="A176" t="str">
        <f t="shared" si="2"/>
        <v>NIEM 3.0 / it:LocationCountrySubEntityName</v>
      </c>
      <c r="B176" t="s">
        <v>390</v>
      </c>
      <c r="C176" t="s">
        <v>508</v>
      </c>
      <c r="H176" t="s">
        <v>1035</v>
      </c>
    </row>
    <row r="177" spans="1:8" x14ac:dyDescent="0.25">
      <c r="A177" t="str">
        <f t="shared" si="2"/>
        <v>NIEM 3.0 / nc:LocationCountryFIPS10-4Code</v>
      </c>
      <c r="B177" t="s">
        <v>390</v>
      </c>
      <c r="C177" t="s">
        <v>409</v>
      </c>
      <c r="H177" t="s">
        <v>1036</v>
      </c>
    </row>
    <row r="178" spans="1:8" x14ac:dyDescent="0.25">
      <c r="A178" t="str">
        <f t="shared" si="2"/>
        <v>NIEM 3.0 / nc:LocationCountryGENCCode</v>
      </c>
      <c r="B178" t="s">
        <v>390</v>
      </c>
      <c r="C178" t="s">
        <v>410</v>
      </c>
      <c r="H178" t="s">
        <v>1036</v>
      </c>
    </row>
    <row r="179" spans="1:8" x14ac:dyDescent="0.25">
      <c r="A179" t="str">
        <f t="shared" si="2"/>
        <v>NIEM 3.0 / nc:LocationCountryISO3166Alpha2Code</v>
      </c>
      <c r="B179" t="s">
        <v>390</v>
      </c>
      <c r="C179" t="s">
        <v>411</v>
      </c>
      <c r="H179" t="s">
        <v>1036</v>
      </c>
    </row>
    <row r="180" spans="1:8" x14ac:dyDescent="0.25">
      <c r="A180" t="str">
        <f t="shared" si="2"/>
        <v>NIEM 3.0 / nc:LocationCountryName</v>
      </c>
      <c r="B180" t="s">
        <v>390</v>
      </c>
      <c r="C180" t="s">
        <v>412</v>
      </c>
      <c r="H180" t="s">
        <v>1037</v>
      </c>
    </row>
    <row r="181" spans="1:8" x14ac:dyDescent="0.25">
      <c r="A181" t="str">
        <f t="shared" si="2"/>
        <v>NIEM 3.0 / nc:LocationPostalCode</v>
      </c>
      <c r="B181" t="s">
        <v>390</v>
      </c>
      <c r="C181" t="s">
        <v>413</v>
      </c>
      <c r="H181" t="s">
        <v>1064</v>
      </c>
    </row>
    <row r="182" spans="1:8" x14ac:dyDescent="0.25">
      <c r="A182" t="str">
        <f t="shared" si="2"/>
        <v>NIEM 3.0 / scr:AddressIdentification</v>
      </c>
      <c r="B182" t="s">
        <v>390</v>
      </c>
      <c r="C182" t="s">
        <v>449</v>
      </c>
      <c r="H182" t="s">
        <v>1065</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1066</v>
      </c>
    </row>
    <row r="185" spans="1:8" x14ac:dyDescent="0.25">
      <c r="A185" t="str">
        <f t="shared" si="2"/>
        <v>NIEM 3.0 / nc:JurisdictionAbstract</v>
      </c>
      <c r="B185" t="s">
        <v>390</v>
      </c>
      <c r="C185" t="s">
        <v>451</v>
      </c>
      <c r="H185" t="s">
        <v>1067</v>
      </c>
    </row>
    <row r="186" spans="1:8" x14ac:dyDescent="0.25">
      <c r="A186" t="str">
        <f t="shared" si="2"/>
        <v>NIEM 3.0 / nc:LocationCountry</v>
      </c>
      <c r="B186" t="s">
        <v>390</v>
      </c>
      <c r="C186" t="s">
        <v>452</v>
      </c>
      <c r="H186" t="s">
        <v>1068</v>
      </c>
    </row>
    <row r="187" spans="1:8" x14ac:dyDescent="0.25">
      <c r="A187" t="str">
        <f t="shared" si="2"/>
        <v>NIEM 3.0 / nc:LocationCounty</v>
      </c>
      <c r="B187" t="s">
        <v>390</v>
      </c>
      <c r="C187" t="s">
        <v>453</v>
      </c>
      <c r="H187" t="s">
        <v>1069</v>
      </c>
    </row>
    <row r="188" spans="1:8" x14ac:dyDescent="0.25">
      <c r="A188" t="str">
        <f t="shared" si="2"/>
        <v>NIEM 3.0 / nc:LocationState</v>
      </c>
      <c r="B188" t="s">
        <v>390</v>
      </c>
      <c r="C188" t="s">
        <v>454</v>
      </c>
      <c r="H188" t="s">
        <v>1070</v>
      </c>
    </row>
    <row r="189" spans="1:8" x14ac:dyDescent="0.25">
      <c r="A189" t="str">
        <f t="shared" si="2"/>
        <v>NIEM 3.0 / nc:JurisdictionIdentification</v>
      </c>
      <c r="B189" t="s">
        <v>390</v>
      </c>
      <c r="C189" t="s">
        <v>455</v>
      </c>
      <c r="H189" t="s">
        <v>1071</v>
      </c>
    </row>
    <row r="190" spans="1:8" x14ac:dyDescent="0.25">
      <c r="A190" t="str">
        <f t="shared" si="2"/>
        <v>NIEM 3.0 / nc:OrganizationType</v>
      </c>
      <c r="B190" t="s">
        <v>390</v>
      </c>
      <c r="C190" t="s">
        <v>432</v>
      </c>
      <c r="H190" t="s">
        <v>1038</v>
      </c>
    </row>
    <row r="191" spans="1:8" x14ac:dyDescent="0.25">
      <c r="A191" t="str">
        <f t="shared" si="2"/>
        <v>NIEM 3.0 / nc:OrganizationTaxIdentification</v>
      </c>
      <c r="B191" t="s">
        <v>390</v>
      </c>
      <c r="C191" t="s">
        <v>442</v>
      </c>
      <c r="H191" t="s">
        <v>1072</v>
      </c>
    </row>
    <row r="192" spans="1:8" x14ac:dyDescent="0.25">
      <c r="A192" t="str">
        <f t="shared" si="2"/>
        <v>NIEM 3.0 / nc:OrganizationIdentification</v>
      </c>
      <c r="B192" t="s">
        <v>390</v>
      </c>
      <c r="C192" t="s">
        <v>493</v>
      </c>
      <c r="H192" t="s">
        <v>1073</v>
      </c>
    </row>
    <row r="193" spans="1:8" x14ac:dyDescent="0.25">
      <c r="A193" t="str">
        <f t="shared" si="2"/>
        <v>NIEM 3.0 / j:OrganizationIdentification</v>
      </c>
      <c r="B193" t="s">
        <v>390</v>
      </c>
      <c r="C193" t="s">
        <v>507</v>
      </c>
      <c r="H193" t="s">
        <v>1074</v>
      </c>
    </row>
    <row r="194" spans="1:8" x14ac:dyDescent="0.25">
      <c r="A194" t="str">
        <f t="shared" si="2"/>
        <v>NIEM 3.0 / nc:OrganizationName</v>
      </c>
      <c r="B194" t="s">
        <v>390</v>
      </c>
      <c r="C194" t="s">
        <v>433</v>
      </c>
      <c r="H194" t="s">
        <v>1039</v>
      </c>
    </row>
    <row r="195" spans="1:8" x14ac:dyDescent="0.25">
      <c r="A195" t="str">
        <f t="shared" ref="A195:A258" si="3">CONCATENATE(B195, " / ", C195)</f>
        <v>NIEM 3.0 / nc:OrganizationDoingBusinessAsName</v>
      </c>
      <c r="B195" t="s">
        <v>390</v>
      </c>
      <c r="C195" t="s">
        <v>434</v>
      </c>
      <c r="H195" t="s">
        <v>1040</v>
      </c>
    </row>
    <row r="196" spans="1:8" x14ac:dyDescent="0.25">
      <c r="A196" t="str">
        <f t="shared" si="3"/>
        <v>NIEM 3.0 / nc:OrganizationAbbreviationText</v>
      </c>
      <c r="B196" t="s">
        <v>390</v>
      </c>
      <c r="C196" t="s">
        <v>435</v>
      </c>
      <c r="H196" t="s">
        <v>1041</v>
      </c>
    </row>
    <row r="197" spans="1:8" x14ac:dyDescent="0.25">
      <c r="A197" t="str">
        <f t="shared" si="3"/>
        <v>NIEM 3.0 / nc:OrganizationCategory</v>
      </c>
      <c r="B197" t="s">
        <v>390</v>
      </c>
      <c r="C197" t="s">
        <v>436</v>
      </c>
      <c r="H197" t="s">
        <v>1075</v>
      </c>
    </row>
    <row r="198" spans="1:8" x14ac:dyDescent="0.25">
      <c r="A198" t="str">
        <f t="shared" si="3"/>
        <v>NIEM 3.0 / nc:OrganizationStatus</v>
      </c>
      <c r="B198" t="s">
        <v>390</v>
      </c>
      <c r="C198" t="s">
        <v>437</v>
      </c>
      <c r="H198" t="s">
        <v>1076</v>
      </c>
    </row>
    <row r="199" spans="1:8" x14ac:dyDescent="0.25">
      <c r="A199" t="str">
        <f t="shared" si="3"/>
        <v>NIEM 3.0 / nc:OrganizationActivityText</v>
      </c>
      <c r="B199" t="s">
        <v>390</v>
      </c>
      <c r="C199" t="s">
        <v>438</v>
      </c>
      <c r="H199" t="s">
        <v>1077</v>
      </c>
    </row>
    <row r="200" spans="1:8" x14ac:dyDescent="0.25">
      <c r="A200" t="str">
        <f t="shared" si="3"/>
        <v>NIEM 3.0 / nc:OrganizationLocation</v>
      </c>
      <c r="B200" t="s">
        <v>390</v>
      </c>
      <c r="C200" t="s">
        <v>439</v>
      </c>
      <c r="H200" t="s">
        <v>1042</v>
      </c>
    </row>
    <row r="201" spans="1:8" x14ac:dyDescent="0.25">
      <c r="A201" t="str">
        <f t="shared" si="3"/>
        <v>NIEM 3.0 / nc:OrganizationIncorporationLocation</v>
      </c>
      <c r="B201" t="s">
        <v>390</v>
      </c>
      <c r="C201" t="s">
        <v>494</v>
      </c>
      <c r="H201" t="s">
        <v>1043</v>
      </c>
    </row>
    <row r="202" spans="1:8" x14ac:dyDescent="0.25">
      <c r="A202" t="str">
        <f t="shared" si="3"/>
        <v>NIEM 3.0 / nc:LocationType</v>
      </c>
      <c r="B202" t="s">
        <v>390</v>
      </c>
      <c r="C202" t="s">
        <v>415</v>
      </c>
      <c r="H202" t="s">
        <v>1078</v>
      </c>
    </row>
    <row r="203" spans="1:8" x14ac:dyDescent="0.25">
      <c r="A203" t="str">
        <f t="shared" si="3"/>
        <v>NIEM 3.0 / nc:LocationName</v>
      </c>
      <c r="B203" t="s">
        <v>390</v>
      </c>
      <c r="C203" t="s">
        <v>417</v>
      </c>
      <c r="H203" t="s">
        <v>1079</v>
      </c>
    </row>
    <row r="204" spans="1:8" x14ac:dyDescent="0.25">
      <c r="A204" t="str">
        <f t="shared" si="3"/>
        <v>NIEM 3.0 / nc:LocationIdentification</v>
      </c>
      <c r="B204" t="s">
        <v>390</v>
      </c>
      <c r="C204" t="s">
        <v>418</v>
      </c>
      <c r="H204" t="s">
        <v>1080</v>
      </c>
    </row>
    <row r="205" spans="1:8" x14ac:dyDescent="0.25">
      <c r="A205" t="str">
        <f t="shared" si="3"/>
        <v>NIEM 3.0 / nc:Address</v>
      </c>
      <c r="B205" t="s">
        <v>390</v>
      </c>
      <c r="C205" t="s">
        <v>416</v>
      </c>
      <c r="H205" t="s">
        <v>1081</v>
      </c>
    </row>
    <row r="206" spans="1:8" x14ac:dyDescent="0.25">
      <c r="A206" t="str">
        <f t="shared" si="3"/>
        <v>NIEM 3.0 / nc:LocationGeospatialCoordinate</v>
      </c>
      <c r="B206" t="s">
        <v>390</v>
      </c>
      <c r="C206" t="s">
        <v>419</v>
      </c>
      <c r="H206" t="s">
        <v>1082</v>
      </c>
    </row>
    <row r="207" spans="1:8" x14ac:dyDescent="0.25">
      <c r="A207" t="str">
        <f t="shared" si="3"/>
        <v>NIEM 3.0 / cbrn:GeographicPoint</v>
      </c>
      <c r="B207" t="s">
        <v>390</v>
      </c>
      <c r="C207" t="s">
        <v>509</v>
      </c>
      <c r="H207" t="s">
        <v>1083</v>
      </c>
    </row>
    <row r="208" spans="1:8" x14ac:dyDescent="0.25">
      <c r="A208" t="str">
        <f t="shared" si="3"/>
        <v>NIEM 3.0 / m:LocationPointAbstract</v>
      </c>
      <c r="B208" t="s">
        <v>390</v>
      </c>
      <c r="C208" t="s">
        <v>510</v>
      </c>
      <c r="H208" t="s">
        <v>1044</v>
      </c>
    </row>
    <row r="209" spans="1:8" x14ac:dyDescent="0.25">
      <c r="A209" t="str">
        <f t="shared" si="3"/>
        <v>NIEM 3.0 / nc:DateRangeType</v>
      </c>
      <c r="B209" t="s">
        <v>390</v>
      </c>
      <c r="C209" t="s">
        <v>431</v>
      </c>
      <c r="H209" t="s">
        <v>1045</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1046</v>
      </c>
    </row>
    <row r="212" spans="1:8" x14ac:dyDescent="0.25">
      <c r="A212" t="str">
        <f t="shared" si="3"/>
        <v>NIEM 3.0 / nc:PersonNationalIdentification</v>
      </c>
      <c r="B212" t="s">
        <v>390</v>
      </c>
      <c r="C212" t="s">
        <v>496</v>
      </c>
      <c r="H212" t="s">
        <v>1047</v>
      </c>
    </row>
    <row r="213" spans="1:8" x14ac:dyDescent="0.25">
      <c r="A213" t="str">
        <f t="shared" si="3"/>
        <v>NIEM 3.0 / nc:PersonPassportIdentification</v>
      </c>
      <c r="B213" t="s">
        <v>390</v>
      </c>
      <c r="C213" t="s">
        <v>497</v>
      </c>
      <c r="H213" t="s">
        <v>1048</v>
      </c>
    </row>
    <row r="214" spans="1:8" x14ac:dyDescent="0.25">
      <c r="A214" t="str">
        <f t="shared" si="3"/>
        <v>NIEM 3.0 / nc:PersonSSNIdentification</v>
      </c>
      <c r="B214" t="s">
        <v>390</v>
      </c>
      <c r="C214" t="s">
        <v>499</v>
      </c>
      <c r="H214" t="s">
        <v>1049</v>
      </c>
    </row>
    <row r="215" spans="1:8" x14ac:dyDescent="0.25">
      <c r="A215" t="str">
        <f t="shared" si="3"/>
        <v>NIEM 3.0 / nc:PersonStateIdentification</v>
      </c>
      <c r="B215" t="s">
        <v>390</v>
      </c>
      <c r="C215" t="s">
        <v>500</v>
      </c>
      <c r="H215" t="s">
        <v>1050</v>
      </c>
    </row>
    <row r="216" spans="1:8" x14ac:dyDescent="0.25">
      <c r="A216" t="str">
        <f t="shared" si="3"/>
        <v>NIEM 3.0 / nc:PersonTaxIdentification</v>
      </c>
      <c r="B216" t="s">
        <v>390</v>
      </c>
      <c r="C216" t="s">
        <v>501</v>
      </c>
      <c r="H216" t="s">
        <v>1051</v>
      </c>
    </row>
    <row r="217" spans="1:8" x14ac:dyDescent="0.25">
      <c r="A217" t="str">
        <f t="shared" si="3"/>
        <v>NIEM 3.0 / nc:PersonOtherIdentification</v>
      </c>
      <c r="B217" t="s">
        <v>390</v>
      </c>
      <c r="C217" t="s">
        <v>498</v>
      </c>
      <c r="H217" t="s">
        <v>1052</v>
      </c>
    </row>
    <row r="218" spans="1:8" x14ac:dyDescent="0.25">
      <c r="A218" t="str">
        <f t="shared" si="3"/>
        <v>NIEM 3.0 / cyfs:StudentIdentification</v>
      </c>
      <c r="B218" t="s">
        <v>390</v>
      </c>
      <c r="C218" t="s">
        <v>502</v>
      </c>
      <c r="H218" t="s">
        <v>1053</v>
      </c>
    </row>
    <row r="219" spans="1:8" x14ac:dyDescent="0.25">
      <c r="A219" t="str">
        <f t="shared" si="3"/>
        <v>NIEM 3.0 / j:PersonDEAIdentification</v>
      </c>
      <c r="B219" t="s">
        <v>390</v>
      </c>
      <c r="C219" t="s">
        <v>503</v>
      </c>
      <c r="H219" t="s">
        <v>1054</v>
      </c>
    </row>
    <row r="220" spans="1:8" x14ac:dyDescent="0.25">
      <c r="A220" t="str">
        <f t="shared" si="3"/>
        <v>NIEM 3.0 / j:PersonInterpolIdentification</v>
      </c>
      <c r="B220" t="s">
        <v>390</v>
      </c>
      <c r="C220" t="s">
        <v>504</v>
      </c>
      <c r="H220" t="s">
        <v>1055</v>
      </c>
    </row>
    <row r="221" spans="1:8" x14ac:dyDescent="0.25">
      <c r="A221" t="str">
        <f t="shared" si="3"/>
        <v>NIEM 3.0 / nc:PersonFullName</v>
      </c>
      <c r="B221" t="s">
        <v>390</v>
      </c>
      <c r="C221" t="s">
        <v>426</v>
      </c>
      <c r="H221" t="s">
        <v>1084</v>
      </c>
    </row>
    <row r="222" spans="1:8" x14ac:dyDescent="0.25">
      <c r="A222" t="str">
        <f t="shared" si="3"/>
        <v>NIEM 3.0 / nc:PersonGivenName</v>
      </c>
      <c r="B222" t="s">
        <v>390</v>
      </c>
      <c r="C222" t="s">
        <v>425</v>
      </c>
      <c r="H222" t="s">
        <v>1085</v>
      </c>
    </row>
    <row r="223" spans="1:8" x14ac:dyDescent="0.25">
      <c r="A223" t="str">
        <f t="shared" si="3"/>
        <v>NIEM 3.0 / nc:PersonSurName</v>
      </c>
      <c r="B223" t="s">
        <v>390</v>
      </c>
      <c r="C223" t="s">
        <v>427</v>
      </c>
      <c r="H223" t="s">
        <v>1086</v>
      </c>
    </row>
    <row r="224" spans="1:8" x14ac:dyDescent="0.25">
      <c r="A224" t="str">
        <f t="shared" si="3"/>
        <v>NIEM 3.0 / nc:PersonPreferredName</v>
      </c>
      <c r="B224" t="s">
        <v>390</v>
      </c>
      <c r="C224" t="s">
        <v>428</v>
      </c>
      <c r="H224" t="s">
        <v>1056</v>
      </c>
    </row>
    <row r="225" spans="1:8" x14ac:dyDescent="0.25">
      <c r="A225" t="str">
        <f t="shared" si="3"/>
        <v>NIEM 3.0 / nc:PersonSex</v>
      </c>
      <c r="B225" t="s">
        <v>390</v>
      </c>
      <c r="C225" t="s">
        <v>429</v>
      </c>
      <c r="H225" t="s">
        <v>1087</v>
      </c>
    </row>
    <row r="226" spans="1:8" x14ac:dyDescent="0.25">
      <c r="A226" t="str">
        <f t="shared" si="3"/>
        <v>NIEM 3.0 / nc:PersonMaidenName</v>
      </c>
      <c r="B226" t="s">
        <v>390</v>
      </c>
      <c r="C226" t="s">
        <v>456</v>
      </c>
      <c r="H226" t="s">
        <v>1088</v>
      </c>
    </row>
    <row r="227" spans="1:8" x14ac:dyDescent="0.25">
      <c r="A227" t="str">
        <f t="shared" si="3"/>
        <v>NIEM 3.0 / nc:PersonBirthDate</v>
      </c>
      <c r="B227" t="s">
        <v>390</v>
      </c>
      <c r="C227" t="s">
        <v>421</v>
      </c>
      <c r="H227" t="s">
        <v>1089</v>
      </c>
    </row>
    <row r="228" spans="1:8" x14ac:dyDescent="0.25">
      <c r="A228" t="str">
        <f t="shared" si="3"/>
        <v>NIEM 3.0 / nc:PersonDeathDate</v>
      </c>
      <c r="B228" t="s">
        <v>390</v>
      </c>
      <c r="C228" t="s">
        <v>424</v>
      </c>
      <c r="H228" t="s">
        <v>1090</v>
      </c>
    </row>
    <row r="229" spans="1:8" x14ac:dyDescent="0.25">
      <c r="A229" t="str">
        <f t="shared" si="3"/>
        <v>NIEM 3.0 / nc:PersonNationality</v>
      </c>
      <c r="B229" t="s">
        <v>390</v>
      </c>
      <c r="C229" t="s">
        <v>430</v>
      </c>
      <c r="H229" t="s">
        <v>1091</v>
      </c>
    </row>
    <row r="230" spans="1:8" x14ac:dyDescent="0.25">
      <c r="A230" t="str">
        <f t="shared" si="3"/>
        <v>NIEM 3.0 / nc:PersonBirthLocation</v>
      </c>
      <c r="B230" t="s">
        <v>390</v>
      </c>
      <c r="C230" t="s">
        <v>422</v>
      </c>
      <c r="H230" t="s">
        <v>1092</v>
      </c>
    </row>
    <row r="231" spans="1:8" x14ac:dyDescent="0.25">
      <c r="A231" t="str">
        <f t="shared" si="3"/>
        <v>NIEM 3.0 / m:PersonDeathLocation</v>
      </c>
      <c r="B231" t="s">
        <v>390</v>
      </c>
      <c r="C231" t="s">
        <v>506</v>
      </c>
      <c r="H231" t="s">
        <v>1093</v>
      </c>
    </row>
    <row r="232" spans="1:8" x14ac:dyDescent="0.25">
      <c r="A232" t="str">
        <f t="shared" si="3"/>
        <v>NIEM 3.0 / nc:PersonCitizenship</v>
      </c>
      <c r="B232" t="s">
        <v>390</v>
      </c>
      <c r="C232" t="s">
        <v>423</v>
      </c>
      <c r="H232" t="s">
        <v>1094</v>
      </c>
    </row>
    <row r="233" spans="1:8" x14ac:dyDescent="0.25">
      <c r="A233" t="str">
        <f t="shared" si="3"/>
        <v>NIEM 3.0 / cyfs:ServiceType</v>
      </c>
      <c r="B233" t="s">
        <v>390</v>
      </c>
      <c r="C233" t="s">
        <v>444</v>
      </c>
      <c r="H233" t="s">
        <v>1095</v>
      </c>
    </row>
    <row r="234" spans="1:8" x14ac:dyDescent="0.25">
      <c r="A234" t="str">
        <f t="shared" si="3"/>
        <v>NIEM 3.0 / nc:ActivityName</v>
      </c>
      <c r="B234" t="s">
        <v>390</v>
      </c>
      <c r="C234" t="s">
        <v>446</v>
      </c>
      <c r="H234" t="s">
        <v>1096</v>
      </c>
    </row>
    <row r="235" spans="1:8" x14ac:dyDescent="0.25">
      <c r="A235" t="str">
        <f t="shared" si="3"/>
        <v>NIEM 3.0 / cyfs:ServiceDescriptionText</v>
      </c>
      <c r="B235" t="s">
        <v>390</v>
      </c>
      <c r="C235" t="s">
        <v>445</v>
      </c>
      <c r="H235" t="s">
        <v>1097</v>
      </c>
    </row>
    <row r="236" spans="1:8" x14ac:dyDescent="0.25">
      <c r="A236" t="str">
        <f t="shared" si="3"/>
        <v>NIEM 3.0 / nc:ActivityDescriptionText</v>
      </c>
      <c r="B236" t="s">
        <v>390</v>
      </c>
      <c r="C236" t="s">
        <v>448</v>
      </c>
      <c r="H236" t="s">
        <v>1098</v>
      </c>
    </row>
    <row r="237" spans="1:8" x14ac:dyDescent="0.25">
      <c r="A237" t="str">
        <f t="shared" si="3"/>
        <v>NIEM 3.0 / nc:ActivityCategoryText</v>
      </c>
      <c r="B237" t="s">
        <v>390</v>
      </c>
      <c r="C237" t="s">
        <v>447</v>
      </c>
      <c r="H237" t="s">
        <v>1099</v>
      </c>
    </row>
    <row r="238" spans="1:8" x14ac:dyDescent="0.25">
      <c r="A238" t="str">
        <f t="shared" si="3"/>
        <v>NIEM 3.0 / nc:DateType</v>
      </c>
      <c r="B238" t="s">
        <v>390</v>
      </c>
      <c r="C238" t="s">
        <v>549</v>
      </c>
      <c r="H238" t="s">
        <v>1100</v>
      </c>
    </row>
    <row r="239" spans="1:8" x14ac:dyDescent="0.25">
      <c r="A239" t="str">
        <f t="shared" si="3"/>
        <v>NIEM 3.0 / nc:IdentificationType</v>
      </c>
      <c r="B239" t="s">
        <v>390</v>
      </c>
      <c r="C239" t="s">
        <v>543</v>
      </c>
      <c r="H239" t="s">
        <v>1101</v>
      </c>
    </row>
    <row r="240" spans="1:8" x14ac:dyDescent="0.25">
      <c r="A240" t="str">
        <f t="shared" si="3"/>
        <v>NIEM 3.0 / nc:IdentificationID</v>
      </c>
      <c r="B240" t="s">
        <v>390</v>
      </c>
      <c r="C240" t="s">
        <v>544</v>
      </c>
      <c r="H240" t="s">
        <v>1102</v>
      </c>
    </row>
    <row r="241" spans="1:8" x14ac:dyDescent="0.25">
      <c r="A241" t="str">
        <f t="shared" si="3"/>
        <v>NIEM 3.0 / nc:IdentificationCategory</v>
      </c>
      <c r="B241" t="s">
        <v>390</v>
      </c>
      <c r="C241" t="s">
        <v>545</v>
      </c>
      <c r="H241" t="s">
        <v>1103</v>
      </c>
    </row>
    <row r="242" spans="1:8" x14ac:dyDescent="0.25">
      <c r="A242" t="str">
        <f t="shared" si="3"/>
        <v>NIEM 3.0 / nc:IdentificationEffectiveDate</v>
      </c>
      <c r="B242" t="s">
        <v>390</v>
      </c>
      <c r="C242" t="s">
        <v>546</v>
      </c>
      <c r="H242" t="s">
        <v>1104</v>
      </c>
    </row>
    <row r="243" spans="1:8" x14ac:dyDescent="0.25">
      <c r="A243" t="str">
        <f t="shared" si="3"/>
        <v>NIEM 3.0 / nc:IdentificationSourceText</v>
      </c>
      <c r="B243" t="s">
        <v>390</v>
      </c>
      <c r="C243" t="s">
        <v>547</v>
      </c>
      <c r="H243" t="s">
        <v>1105</v>
      </c>
    </row>
    <row r="244" spans="1:8" x14ac:dyDescent="0.25">
      <c r="A244" t="str">
        <f t="shared" si="3"/>
        <v>NIEM 3.0 / niem-xs:string</v>
      </c>
      <c r="B244" t="s">
        <v>390</v>
      </c>
      <c r="C244" t="s">
        <v>548</v>
      </c>
    </row>
    <row r="245" spans="1:8" x14ac:dyDescent="0.25">
      <c r="A245" t="str">
        <f t="shared" si="3"/>
        <v>NIEM 3.0 / nc:TextType</v>
      </c>
      <c r="B245" t="s">
        <v>390</v>
      </c>
      <c r="C245" t="s">
        <v>541</v>
      </c>
      <c r="H245" t="s">
        <v>1106</v>
      </c>
    </row>
    <row r="246" spans="1:8" x14ac:dyDescent="0.25">
      <c r="A246" t="str">
        <f t="shared" si="3"/>
        <v>NIEM 3.0 / @xml:lang</v>
      </c>
      <c r="B246" t="s">
        <v>390</v>
      </c>
      <c r="C246" t="s">
        <v>542</v>
      </c>
      <c r="H246" t="s">
        <v>1107</v>
      </c>
    </row>
    <row r="247" spans="1:8" x14ac:dyDescent="0.25">
      <c r="A247" t="str">
        <f t="shared" si="3"/>
        <v>NIEM 3.0 / niem-xs:anyURI</v>
      </c>
      <c r="B247" t="s">
        <v>390</v>
      </c>
      <c r="C247" t="s">
        <v>550</v>
      </c>
    </row>
    <row r="248" spans="1:8" x14ac:dyDescent="0.25">
      <c r="A248" t="str">
        <f t="shared" si="3"/>
        <v>Core Vocabularies RDF Schemas / locn:Address</v>
      </c>
      <c r="B248" t="s">
        <v>671</v>
      </c>
      <c r="C248" t="s">
        <v>639</v>
      </c>
      <c r="D248" t="s">
        <v>6</v>
      </c>
      <c r="H248" t="s">
        <v>1185</v>
      </c>
    </row>
    <row r="249" spans="1:8" x14ac:dyDescent="0.25">
      <c r="A249" t="str">
        <f t="shared" si="3"/>
        <v>Core Vocabularies RDF Schemas / locn:fullAddress</v>
      </c>
      <c r="B249" t="s">
        <v>671</v>
      </c>
      <c r="C249" t="s">
        <v>626</v>
      </c>
      <c r="D249" t="s">
        <v>1186</v>
      </c>
      <c r="H249" t="s">
        <v>1187</v>
      </c>
    </row>
    <row r="250" spans="1:8" x14ac:dyDescent="0.25">
      <c r="A250" t="str">
        <f t="shared" si="3"/>
        <v>Core Vocabularies RDF Schemas / locn:poBox</v>
      </c>
      <c r="B250" t="s">
        <v>671</v>
      </c>
      <c r="C250" t="s">
        <v>627</v>
      </c>
      <c r="D250" t="s">
        <v>1188</v>
      </c>
      <c r="H250" t="s">
        <v>1189</v>
      </c>
    </row>
    <row r="251" spans="1:8" x14ac:dyDescent="0.25">
      <c r="A251" t="str">
        <f t="shared" si="3"/>
        <v>Core Vocabularies RDF Schemas / locn:thoroughfare</v>
      </c>
      <c r="B251" t="s">
        <v>671</v>
      </c>
      <c r="C251" t="s">
        <v>628</v>
      </c>
      <c r="D251" t="s">
        <v>1190</v>
      </c>
      <c r="H251" t="s">
        <v>1191</v>
      </c>
    </row>
    <row r="252" spans="1:8" x14ac:dyDescent="0.25">
      <c r="A252" t="str">
        <f t="shared" si="3"/>
        <v>Core Vocabularies RDF Schemas / locn:locatorDesignator</v>
      </c>
      <c r="B252" t="s">
        <v>671</v>
      </c>
      <c r="C252" t="s">
        <v>629</v>
      </c>
      <c r="D252" t="s">
        <v>1193</v>
      </c>
      <c r="H252" t="s">
        <v>1192</v>
      </c>
    </row>
    <row r="253" spans="1:8" x14ac:dyDescent="0.25">
      <c r="A253" t="str">
        <f t="shared" si="3"/>
        <v>Core Vocabularies RDF Schemas / locn:locatorName</v>
      </c>
      <c r="B253" t="s">
        <v>671</v>
      </c>
      <c r="C253" t="s">
        <v>630</v>
      </c>
      <c r="D253" t="s">
        <v>1194</v>
      </c>
      <c r="H253" t="s">
        <v>1195</v>
      </c>
    </row>
    <row r="254" spans="1:8" x14ac:dyDescent="0.25">
      <c r="A254" t="str">
        <f t="shared" si="3"/>
        <v>Core Vocabularies RDF Schemas / locn:addressArea</v>
      </c>
      <c r="B254" t="s">
        <v>671</v>
      </c>
      <c r="C254" t="s">
        <v>631</v>
      </c>
      <c r="D254" t="s">
        <v>1196</v>
      </c>
      <c r="H254" t="s">
        <v>1197</v>
      </c>
    </row>
    <row r="255" spans="1:8" x14ac:dyDescent="0.25">
      <c r="A255" t="str">
        <f t="shared" si="3"/>
        <v>Core Vocabularies RDF Schemas / locn:postName</v>
      </c>
      <c r="B255" t="s">
        <v>671</v>
      </c>
      <c r="C255" t="s">
        <v>632</v>
      </c>
      <c r="D255" t="s">
        <v>1198</v>
      </c>
      <c r="H255" t="s">
        <v>1199</v>
      </c>
    </row>
    <row r="256" spans="1:8" x14ac:dyDescent="0.25">
      <c r="A256" t="str">
        <f t="shared" si="3"/>
        <v>Core Vocabularies RDF Schemas / locn:adminUnitL2</v>
      </c>
      <c r="B256" t="s">
        <v>671</v>
      </c>
      <c r="C256" t="s">
        <v>633</v>
      </c>
      <c r="D256" t="s">
        <v>1200</v>
      </c>
      <c r="H256" t="s">
        <v>1201</v>
      </c>
    </row>
    <row r="257" spans="1:8" x14ac:dyDescent="0.25">
      <c r="A257" t="str">
        <f t="shared" si="3"/>
        <v>Core Vocabularies RDF Schemas / locn:adminUnitL1</v>
      </c>
      <c r="B257" t="s">
        <v>671</v>
      </c>
      <c r="C257" t="s">
        <v>634</v>
      </c>
      <c r="D257" t="s">
        <v>1202</v>
      </c>
      <c r="H257" t="s">
        <v>1203</v>
      </c>
    </row>
    <row r="258" spans="1:8" x14ac:dyDescent="0.25">
      <c r="A258" t="str">
        <f t="shared" si="3"/>
        <v>Core Vocabularies RDF Schemas / locn:postCode</v>
      </c>
      <c r="B258" t="s">
        <v>671</v>
      </c>
      <c r="C258" t="s">
        <v>635</v>
      </c>
      <c r="D258" t="s">
        <v>1205</v>
      </c>
      <c r="H258" t="s">
        <v>1204</v>
      </c>
    </row>
    <row r="259" spans="1:8" x14ac:dyDescent="0.25">
      <c r="A259" t="str">
        <f t="shared" ref="A259:A322" si="4">CONCATENATE(B259, " / ", C259)</f>
        <v>Core Vocabularies RDF Schemas / locn:addressId</v>
      </c>
      <c r="B259" t="s">
        <v>671</v>
      </c>
      <c r="C259" t="s">
        <v>636</v>
      </c>
      <c r="D259" t="s">
        <v>1207</v>
      </c>
      <c r="H259" t="s">
        <v>1206</v>
      </c>
    </row>
    <row r="260" spans="1:8" x14ac:dyDescent="0.25">
      <c r="A260" t="str">
        <f t="shared" si="4"/>
        <v>Core Vocabularies RDF Schemas / dcterms:Agent</v>
      </c>
      <c r="B260" t="s">
        <v>671</v>
      </c>
      <c r="C260" t="s">
        <v>676</v>
      </c>
      <c r="D260" t="s">
        <v>23</v>
      </c>
      <c r="H260" t="s">
        <v>1228</v>
      </c>
    </row>
    <row r="261" spans="1:8" x14ac:dyDescent="0.25">
      <c r="A261" t="str">
        <f t="shared" si="4"/>
        <v>Core Vocabularies RDF Schemas / cpsv:hasRole</v>
      </c>
      <c r="B261" t="s">
        <v>671</v>
      </c>
      <c r="C261" t="s">
        <v>675</v>
      </c>
      <c r="D261" t="s">
        <v>1227</v>
      </c>
      <c r="H261" t="s">
        <v>1226</v>
      </c>
    </row>
    <row r="262" spans="1:8" x14ac:dyDescent="0.25">
      <c r="A262" t="str">
        <f t="shared" si="4"/>
        <v>Core Vocabularies RDF Schemas / cpsv:provides</v>
      </c>
      <c r="B262" t="s">
        <v>671</v>
      </c>
      <c r="C262" t="s">
        <v>677</v>
      </c>
      <c r="D262" t="s">
        <v>1224</v>
      </c>
      <c r="H262" t="s">
        <v>1225</v>
      </c>
    </row>
    <row r="263" spans="1:8" x14ac:dyDescent="0.25">
      <c r="A263" t="str">
        <f t="shared" si="4"/>
        <v>Core Vocabularies RDF Schemas / cpsv:uses</v>
      </c>
      <c r="B263" t="s">
        <v>671</v>
      </c>
      <c r="C263" t="s">
        <v>678</v>
      </c>
      <c r="D263" t="s">
        <v>1223</v>
      </c>
      <c r="H263" t="s">
        <v>1222</v>
      </c>
    </row>
    <row r="264" spans="1:8" x14ac:dyDescent="0.25">
      <c r="A264" t="str">
        <f t="shared" si="4"/>
        <v>Core Vocabularies RDF Schemas / cpsv:hasChannel</v>
      </c>
      <c r="B264" t="s">
        <v>671</v>
      </c>
      <c r="C264" t="s">
        <v>664</v>
      </c>
      <c r="D264" t="s">
        <v>1221</v>
      </c>
      <c r="H264" t="s">
        <v>1220</v>
      </c>
    </row>
    <row r="265" spans="1:8" x14ac:dyDescent="0.25">
      <c r="A265" t="str">
        <f t="shared" si="4"/>
        <v>Core Vocabularies RDF Schemas / cpsv:FormalFramework</v>
      </c>
      <c r="B265" t="s">
        <v>671</v>
      </c>
      <c r="C265" t="s">
        <v>683</v>
      </c>
    </row>
    <row r="266" spans="1:8" x14ac:dyDescent="0.25">
      <c r="A266" t="str">
        <f t="shared" si="4"/>
        <v>Core Vocabularies RDF Schemas / dcterms:creator</v>
      </c>
      <c r="B266" t="s">
        <v>671</v>
      </c>
      <c r="C266" t="s">
        <v>684</v>
      </c>
      <c r="D266" t="s">
        <v>33</v>
      </c>
      <c r="H266" t="s">
        <v>1229</v>
      </c>
    </row>
    <row r="267" spans="1:8" x14ac:dyDescent="0.25">
      <c r="A267" t="str">
        <f t="shared" si="4"/>
        <v>Core Vocabularies RDF Schemas / dcterms:relation</v>
      </c>
      <c r="B267" t="s">
        <v>671</v>
      </c>
      <c r="C267" t="s">
        <v>1293</v>
      </c>
      <c r="D267" t="s">
        <v>1294</v>
      </c>
      <c r="H267" t="s">
        <v>1295</v>
      </c>
    </row>
    <row r="268" spans="1:8" x14ac:dyDescent="0.25">
      <c r="A268" t="str">
        <f t="shared" si="4"/>
        <v>Core Vocabularies RDF Schemas / locn:Geometry</v>
      </c>
      <c r="B268" t="s">
        <v>671</v>
      </c>
      <c r="C268" t="s">
        <v>638</v>
      </c>
      <c r="D268" t="s">
        <v>34</v>
      </c>
      <c r="H268" t="s">
        <v>1208</v>
      </c>
    </row>
    <row r="269" spans="1:8" x14ac:dyDescent="0.25">
      <c r="A269" t="str">
        <f t="shared" si="4"/>
        <v>Core Vocabularies RDF Schemas / locn:geometry</v>
      </c>
      <c r="B269" t="s">
        <v>671</v>
      </c>
      <c r="C269" t="s">
        <v>637</v>
      </c>
      <c r="D269" t="s">
        <v>1209</v>
      </c>
      <c r="H269" t="s">
        <v>1210</v>
      </c>
    </row>
    <row r="270" spans="1:8" x14ac:dyDescent="0.25">
      <c r="A270" t="str">
        <f t="shared" si="4"/>
        <v>Core Vocabularies RDF Schemas / cpsv:Input</v>
      </c>
      <c r="B270" t="s">
        <v>671</v>
      </c>
      <c r="C270" t="s">
        <v>686</v>
      </c>
      <c r="D270" t="s">
        <v>38</v>
      </c>
      <c r="H270" t="s">
        <v>1230</v>
      </c>
    </row>
    <row r="271" spans="1:8" x14ac:dyDescent="0.25">
      <c r="A271" t="str">
        <f t="shared" si="4"/>
        <v>Core Vocabularies RDF Schemas / dcterms:title</v>
      </c>
      <c r="B271" t="s">
        <v>671</v>
      </c>
      <c r="C271" t="s">
        <v>685</v>
      </c>
      <c r="D271" t="s">
        <v>1232</v>
      </c>
      <c r="H271" t="s">
        <v>1231</v>
      </c>
    </row>
    <row r="272" spans="1:8" x14ac:dyDescent="0.25">
      <c r="A272" t="str">
        <f t="shared" si="4"/>
        <v>Core Vocabularies RDF Schemas / dcterms:description</v>
      </c>
      <c r="B272" t="s">
        <v>671</v>
      </c>
      <c r="C272" t="s">
        <v>681</v>
      </c>
      <c r="D272" t="s">
        <v>29</v>
      </c>
      <c r="H272" t="s">
        <v>1233</v>
      </c>
    </row>
    <row r="273" spans="1:8" x14ac:dyDescent="0.25">
      <c r="A273" t="str">
        <f t="shared" si="4"/>
        <v>Core Vocabularies RDF Schemas / dcterms:type</v>
      </c>
      <c r="B273" t="s">
        <v>671</v>
      </c>
      <c r="C273" t="s">
        <v>680</v>
      </c>
      <c r="D273" t="s">
        <v>2</v>
      </c>
      <c r="H273" t="s">
        <v>1234</v>
      </c>
    </row>
    <row r="274" spans="1:8" x14ac:dyDescent="0.25">
      <c r="A274" t="str">
        <f t="shared" si="4"/>
        <v>Core Vocabularies RDF Schemas / dcterms:Jurisdiction</v>
      </c>
      <c r="B274" t="s">
        <v>671</v>
      </c>
      <c r="C274" t="s">
        <v>687</v>
      </c>
      <c r="D274" t="s">
        <v>42</v>
      </c>
      <c r="H274" t="s">
        <v>1235</v>
      </c>
    </row>
    <row r="275" spans="1:8" x14ac:dyDescent="0.25">
      <c r="A275" t="str">
        <f t="shared" si="4"/>
        <v>Core Vocabularies RDF Schemas / URI</v>
      </c>
      <c r="B275" t="s">
        <v>671</v>
      </c>
      <c r="C275" t="s">
        <v>22</v>
      </c>
    </row>
    <row r="276" spans="1:8" x14ac:dyDescent="0.25">
      <c r="A276" t="str">
        <f t="shared" si="4"/>
        <v>Core Vocabularies RDF Schemas / rov:RegisteredOrganization</v>
      </c>
      <c r="B276" t="s">
        <v>671</v>
      </c>
      <c r="C276" t="s">
        <v>645</v>
      </c>
      <c r="D276" t="s">
        <v>1236</v>
      </c>
      <c r="H276" t="s">
        <v>1421</v>
      </c>
    </row>
    <row r="277" spans="1:8" x14ac:dyDescent="0.25">
      <c r="A277" t="str">
        <f t="shared" si="4"/>
        <v>Core Vocabularies RDF Schemas / rov:registration 
rdfs:subPropertyOf adms:identifier</v>
      </c>
      <c r="B277" t="s">
        <v>671</v>
      </c>
      <c r="C277" t="s">
        <v>649</v>
      </c>
      <c r="D277" t="s">
        <v>1237</v>
      </c>
      <c r="H277" t="s">
        <v>1238</v>
      </c>
    </row>
    <row r="278" spans="1:8" x14ac:dyDescent="0.25">
      <c r="A278" t="str">
        <f t="shared" si="4"/>
        <v>Core Vocabularies RDF Schemas / rov:registration</v>
      </c>
      <c r="B278" t="s">
        <v>671</v>
      </c>
      <c r="C278" t="s">
        <v>708</v>
      </c>
      <c r="D278" t="s">
        <v>1237</v>
      </c>
      <c r="H278" t="s">
        <v>1238</v>
      </c>
    </row>
    <row r="279" spans="1:8" x14ac:dyDescent="0.25">
      <c r="A279" t="str">
        <f t="shared" si="4"/>
        <v>Core Vocabularies RDF Schemas / rov:legalName</v>
      </c>
      <c r="B279" t="s">
        <v>671</v>
      </c>
      <c r="C279" t="s">
        <v>643</v>
      </c>
      <c r="D279" t="s">
        <v>1240</v>
      </c>
      <c r="H279" t="s">
        <v>1239</v>
      </c>
    </row>
    <row r="280" spans="1:8" x14ac:dyDescent="0.25">
      <c r="A280" t="str">
        <f t="shared" si="4"/>
        <v>Core Vocabularies RDF Schemas / skos:altLabel</v>
      </c>
      <c r="B280" t="s">
        <v>671</v>
      </c>
      <c r="C280" t="s">
        <v>644</v>
      </c>
      <c r="D280" t="s">
        <v>1243</v>
      </c>
    </row>
    <row r="281" spans="1:8" x14ac:dyDescent="0.25">
      <c r="A281" t="str">
        <f t="shared" si="4"/>
        <v>Core Vocabularies RDF Schemas / rov:orgType 
rdfs:subPropertyOf org:classification</v>
      </c>
      <c r="B281" t="s">
        <v>671</v>
      </c>
      <c r="C281" t="s">
        <v>646</v>
      </c>
      <c r="D281" t="s">
        <v>1241</v>
      </c>
      <c r="H281" t="s">
        <v>1242</v>
      </c>
    </row>
    <row r="282" spans="1:8" x14ac:dyDescent="0.25">
      <c r="A282" t="str">
        <f t="shared" si="4"/>
        <v>Core Vocabularies RDF Schemas / rov:orgStatus 
rdfs:subPropertyOf org:classification</v>
      </c>
      <c r="B282" t="s">
        <v>671</v>
      </c>
      <c r="C282" t="s">
        <v>647</v>
      </c>
      <c r="D282" t="s">
        <v>1245</v>
      </c>
      <c r="H282" t="s">
        <v>1244</v>
      </c>
    </row>
    <row r="283" spans="1:8" x14ac:dyDescent="0.25">
      <c r="A283" t="str">
        <f t="shared" si="4"/>
        <v>Core Vocabularies RDF Schemas / rov:orgActivity 
rdfs:subPropertyOf org:classification</v>
      </c>
      <c r="B283" t="s">
        <v>671</v>
      </c>
      <c r="C283" t="s">
        <v>648</v>
      </c>
      <c r="D283" t="s">
        <v>1246</v>
      </c>
      <c r="H283" t="s">
        <v>1247</v>
      </c>
    </row>
    <row r="284" spans="1:8" x14ac:dyDescent="0.25">
      <c r="A284" t="str">
        <f t="shared" si="4"/>
        <v>Core Vocabularies RDF Schemas / org:hasRegisteredSite</v>
      </c>
      <c r="B284" t="s">
        <v>671</v>
      </c>
      <c r="C284" t="s">
        <v>712</v>
      </c>
      <c r="D284" t="s">
        <v>1248</v>
      </c>
      <c r="H284" t="s">
        <v>1250</v>
      </c>
    </row>
    <row r="285" spans="1:8" x14ac:dyDescent="0.25">
      <c r="A285" t="str">
        <f t="shared" si="4"/>
        <v>Core Vocabularies RDF Schemas / locn:address</v>
      </c>
      <c r="B285" t="s">
        <v>671</v>
      </c>
      <c r="C285" t="s">
        <v>625</v>
      </c>
      <c r="D285" t="s">
        <v>1216</v>
      </c>
      <c r="H285" t="s">
        <v>1249</v>
      </c>
    </row>
    <row r="286" spans="1:8" x14ac:dyDescent="0.25">
      <c r="A286" t="str">
        <f t="shared" si="4"/>
        <v>Core Vocabularies RDF Schemas / locn:location</v>
      </c>
      <c r="B286" t="s">
        <v>671</v>
      </c>
      <c r="C286" t="s">
        <v>688</v>
      </c>
      <c r="D286" t="s">
        <v>1251</v>
      </c>
      <c r="H286" t="s">
        <v>1252</v>
      </c>
    </row>
    <row r="287" spans="1:8" x14ac:dyDescent="0.25">
      <c r="A287" t="str">
        <f t="shared" si="4"/>
        <v>Core Vocabularies RDF Schemas / dcterms:Location</v>
      </c>
      <c r="B287" t="s">
        <v>671</v>
      </c>
      <c r="C287" t="s">
        <v>640</v>
      </c>
      <c r="D287" t="s">
        <v>53</v>
      </c>
      <c r="H287" t="s">
        <v>1211</v>
      </c>
    </row>
    <row r="288" spans="1:8" x14ac:dyDescent="0.25">
      <c r="A288" t="str">
        <f t="shared" si="4"/>
        <v>Core Vocabularies RDF Schemas / locn:geographicName</v>
      </c>
      <c r="B288" t="s">
        <v>671</v>
      </c>
      <c r="C288" t="s">
        <v>642</v>
      </c>
      <c r="D288" t="s">
        <v>1213</v>
      </c>
      <c r="H288" t="s">
        <v>1212</v>
      </c>
    </row>
    <row r="289" spans="1:8" x14ac:dyDescent="0.25">
      <c r="A289" t="str">
        <f t="shared" si="4"/>
        <v>Core Vocabularies RDF Schemas / rdfs:seeAlso</v>
      </c>
      <c r="B289" t="s">
        <v>671</v>
      </c>
      <c r="C289" t="s">
        <v>641</v>
      </c>
      <c r="D289" t="s">
        <v>1214</v>
      </c>
      <c r="H289" t="s">
        <v>1215</v>
      </c>
    </row>
    <row r="290" spans="1:8" x14ac:dyDescent="0.25">
      <c r="A290" t="str">
        <f t="shared" si="4"/>
        <v>Core Vocabularies RDF Schemas / locn:address</v>
      </c>
      <c r="B290" t="s">
        <v>671</v>
      </c>
      <c r="C290" t="s">
        <v>625</v>
      </c>
      <c r="D290" t="s">
        <v>1216</v>
      </c>
      <c r="H290" t="s">
        <v>1217</v>
      </c>
    </row>
    <row r="291" spans="1:8" x14ac:dyDescent="0.25">
      <c r="A291" t="str">
        <f t="shared" si="4"/>
        <v>Core Vocabularies RDF Schemas / cpsv:Output</v>
      </c>
      <c r="B291" t="s">
        <v>671</v>
      </c>
      <c r="C291" t="s">
        <v>689</v>
      </c>
      <c r="D291" t="s">
        <v>57</v>
      </c>
      <c r="H291" t="s">
        <v>1253</v>
      </c>
    </row>
    <row r="292" spans="1:8" x14ac:dyDescent="0.25">
      <c r="A292" t="str">
        <f t="shared" si="4"/>
        <v>Core Vocabularies RDF Schemas / dcterms:PeriodOfTime</v>
      </c>
      <c r="B292" t="s">
        <v>671</v>
      </c>
      <c r="C292" t="s">
        <v>690</v>
      </c>
      <c r="D292" t="s">
        <v>1254</v>
      </c>
      <c r="H292" t="s">
        <v>238</v>
      </c>
    </row>
    <row r="293" spans="1:8" x14ac:dyDescent="0.25">
      <c r="A293" t="str">
        <f t="shared" si="4"/>
        <v>Core Vocabularies RDF Schemas / person:Person</v>
      </c>
      <c r="B293" t="s">
        <v>671</v>
      </c>
      <c r="C293" t="s">
        <v>652</v>
      </c>
      <c r="D293" t="s">
        <v>43</v>
      </c>
      <c r="H293" t="s">
        <v>1255</v>
      </c>
    </row>
    <row r="294" spans="1:8" x14ac:dyDescent="0.25">
      <c r="A294" t="str">
        <f t="shared" si="4"/>
        <v>Core Vocabularies RDF Schemas / dcterms:identifier</v>
      </c>
      <c r="B294" t="s">
        <v>671</v>
      </c>
      <c r="C294" t="s">
        <v>672</v>
      </c>
      <c r="D294" t="s">
        <v>1</v>
      </c>
      <c r="H294" t="s">
        <v>1256</v>
      </c>
    </row>
    <row r="295" spans="1:8" x14ac:dyDescent="0.25">
      <c r="A295" t="str">
        <f t="shared" si="4"/>
        <v>Core Vocabularies RDF Schemas / foaf:name</v>
      </c>
      <c r="B295" t="s">
        <v>671</v>
      </c>
      <c r="C295" t="s">
        <v>693</v>
      </c>
      <c r="D295" t="s">
        <v>1257</v>
      </c>
      <c r="H295" t="s">
        <v>1258</v>
      </c>
    </row>
    <row r="296" spans="1:8" x14ac:dyDescent="0.25">
      <c r="A296" t="str">
        <f t="shared" si="4"/>
        <v>Core Vocabularies RDF Schemas / foaf:givenName</v>
      </c>
      <c r="B296" t="s">
        <v>671</v>
      </c>
      <c r="C296" t="s">
        <v>694</v>
      </c>
      <c r="D296" t="s">
        <v>1259</v>
      </c>
      <c r="H296" t="s">
        <v>1260</v>
      </c>
    </row>
    <row r="297" spans="1:8" x14ac:dyDescent="0.25">
      <c r="A297" t="str">
        <f t="shared" si="4"/>
        <v>Core Vocabularies RDF Schemas / foaf:familyName</v>
      </c>
      <c r="B297" t="s">
        <v>671</v>
      </c>
      <c r="C297" t="s">
        <v>695</v>
      </c>
      <c r="D297" t="s">
        <v>1261</v>
      </c>
      <c r="H297" t="s">
        <v>1262</v>
      </c>
    </row>
    <row r="298" spans="1:8" x14ac:dyDescent="0.25">
      <c r="A298" t="str">
        <f t="shared" si="4"/>
        <v>Core Vocabularies RDF Schemas / person:patronymicName</v>
      </c>
      <c r="B298" t="s">
        <v>671</v>
      </c>
      <c r="C298" t="s">
        <v>653</v>
      </c>
      <c r="D298" t="s">
        <v>1263</v>
      </c>
      <c r="H298" t="s">
        <v>1264</v>
      </c>
    </row>
    <row r="299" spans="1:8" x14ac:dyDescent="0.25">
      <c r="A299" t="str">
        <f t="shared" si="4"/>
        <v>Core Vocabularies RDF Schemas / dcterms:alternative</v>
      </c>
      <c r="B299" t="s">
        <v>671</v>
      </c>
      <c r="C299" t="s">
        <v>696</v>
      </c>
      <c r="D299" t="s">
        <v>1265</v>
      </c>
      <c r="H299" t="s">
        <v>1266</v>
      </c>
    </row>
    <row r="300" spans="1:8" x14ac:dyDescent="0.25">
      <c r="A300" t="str">
        <f t="shared" si="4"/>
        <v>Core Vocabularies RDF Schemas / schema:gender</v>
      </c>
      <c r="B300" t="s">
        <v>671</v>
      </c>
      <c r="C300" t="s">
        <v>697</v>
      </c>
      <c r="D300" t="s">
        <v>1267</v>
      </c>
      <c r="H300" t="s">
        <v>1268</v>
      </c>
    </row>
    <row r="301" spans="1:8" x14ac:dyDescent="0.25">
      <c r="A301" t="str">
        <f t="shared" si="4"/>
        <v>Core Vocabularies RDF Schemas / person:birthName</v>
      </c>
      <c r="B301" t="s">
        <v>671</v>
      </c>
      <c r="C301" t="s">
        <v>654</v>
      </c>
      <c r="D301" t="s">
        <v>1269</v>
      </c>
      <c r="H301" t="s">
        <v>100</v>
      </c>
    </row>
    <row r="302" spans="1:8" x14ac:dyDescent="0.25">
      <c r="A302" t="str">
        <f t="shared" si="4"/>
        <v>Core Vocabularies RDF Schemas / schema:birthDate</v>
      </c>
      <c r="B302" t="s">
        <v>671</v>
      </c>
      <c r="C302" t="s">
        <v>691</v>
      </c>
      <c r="D302" t="s">
        <v>1270</v>
      </c>
      <c r="H302" t="s">
        <v>1271</v>
      </c>
    </row>
    <row r="303" spans="1:8" x14ac:dyDescent="0.25">
      <c r="A303" t="str">
        <f t="shared" si="4"/>
        <v xml:space="preserve">Core Vocabularies RDF Schemas / schema:deathDate </v>
      </c>
      <c r="B303" t="s">
        <v>671</v>
      </c>
      <c r="C303" t="s">
        <v>692</v>
      </c>
      <c r="D303" t="s">
        <v>1272</v>
      </c>
      <c r="H303" t="s">
        <v>1273</v>
      </c>
    </row>
    <row r="304" spans="1:8" x14ac:dyDescent="0.25">
      <c r="A304" t="str">
        <f t="shared" si="4"/>
        <v>Core Vocabularies RDF Schemas / person:countryOfBirth</v>
      </c>
      <c r="B304" t="s">
        <v>671</v>
      </c>
      <c r="C304" t="s">
        <v>657</v>
      </c>
      <c r="D304" t="s">
        <v>1274</v>
      </c>
      <c r="H304" t="s">
        <v>1275</v>
      </c>
    </row>
    <row r="305" spans="1:8" x14ac:dyDescent="0.25">
      <c r="A305" t="str">
        <f t="shared" si="4"/>
        <v>Core Vocabularies RDF Schemas / person:countryOfDeath</v>
      </c>
      <c r="B305" t="s">
        <v>671</v>
      </c>
      <c r="C305" t="s">
        <v>658</v>
      </c>
      <c r="D305" t="s">
        <v>1276</v>
      </c>
      <c r="H305" t="s">
        <v>1277</v>
      </c>
    </row>
    <row r="306" spans="1:8" x14ac:dyDescent="0.25">
      <c r="A306" t="str">
        <f t="shared" si="4"/>
        <v>Core Vocabularies RDF Schemas / person:placeOfBirth</v>
      </c>
      <c r="B306" t="s">
        <v>671</v>
      </c>
      <c r="C306" t="s">
        <v>655</v>
      </c>
      <c r="D306" t="s">
        <v>1278</v>
      </c>
      <c r="H306" t="s">
        <v>1279</v>
      </c>
    </row>
    <row r="307" spans="1:8" x14ac:dyDescent="0.25">
      <c r="A307" t="str">
        <f t="shared" si="4"/>
        <v>Core Vocabularies RDF Schemas / person:placeOfDeath</v>
      </c>
      <c r="B307" t="s">
        <v>671</v>
      </c>
      <c r="C307" t="s">
        <v>656</v>
      </c>
      <c r="D307" t="s">
        <v>1280</v>
      </c>
      <c r="H307" t="s">
        <v>1281</v>
      </c>
    </row>
    <row r="308" spans="1:8" x14ac:dyDescent="0.25">
      <c r="A308" t="str">
        <f t="shared" si="4"/>
        <v>Core Vocabularies RDF Schemas / person:citizenship</v>
      </c>
      <c r="B308" t="s">
        <v>671</v>
      </c>
      <c r="C308" t="s">
        <v>659</v>
      </c>
      <c r="D308" t="s">
        <v>1282</v>
      </c>
      <c r="H308" t="s">
        <v>1283</v>
      </c>
    </row>
    <row r="309" spans="1:8" x14ac:dyDescent="0.25">
      <c r="A309" t="str">
        <f t="shared" si="4"/>
        <v>Core Vocabularies RDF Schemas / person:residency</v>
      </c>
      <c r="B309" t="s">
        <v>671</v>
      </c>
      <c r="C309" t="s">
        <v>660</v>
      </c>
      <c r="D309" t="s">
        <v>1284</v>
      </c>
      <c r="H309" t="s">
        <v>1285</v>
      </c>
    </row>
    <row r="310" spans="1:8" x14ac:dyDescent="0.25">
      <c r="A310" t="str">
        <f t="shared" si="4"/>
        <v>Core Vocabularies RDF Schemas / cpsv:PublicService</v>
      </c>
      <c r="B310" t="s">
        <v>671</v>
      </c>
      <c r="C310" t="s">
        <v>661</v>
      </c>
      <c r="D310" t="s">
        <v>25</v>
      </c>
      <c r="H310" t="s">
        <v>1218</v>
      </c>
    </row>
    <row r="311" spans="1:8" x14ac:dyDescent="0.25">
      <c r="A311" t="str">
        <f t="shared" si="4"/>
        <v>Core Vocabularies RDF Schemas / skos:prefLabel</v>
      </c>
      <c r="B311" t="s">
        <v>671</v>
      </c>
      <c r="C311" t="s">
        <v>711</v>
      </c>
      <c r="D311" t="s">
        <v>1286</v>
      </c>
    </row>
    <row r="312" spans="1:8" x14ac:dyDescent="0.25">
      <c r="A312" t="str">
        <f t="shared" si="4"/>
        <v>Core Vocabularies RDF Schemas / dcterms:language</v>
      </c>
      <c r="B312" t="s">
        <v>671</v>
      </c>
      <c r="C312" t="s">
        <v>679</v>
      </c>
      <c r="D312" t="s">
        <v>85</v>
      </c>
      <c r="H312" t="s">
        <v>1287</v>
      </c>
    </row>
    <row r="313" spans="1:8" x14ac:dyDescent="0.25">
      <c r="A313" t="str">
        <f t="shared" si="4"/>
        <v>Core Vocabularies RDF Schemas / foaf:homepage</v>
      </c>
      <c r="B313" t="s">
        <v>671</v>
      </c>
      <c r="C313" t="s">
        <v>682</v>
      </c>
      <c r="D313" t="s">
        <v>1288</v>
      </c>
      <c r="H313" t="s">
        <v>1289</v>
      </c>
    </row>
    <row r="314" spans="1:8" x14ac:dyDescent="0.25">
      <c r="A314" t="str">
        <f t="shared" si="4"/>
        <v>Core Vocabularies RDF Schemas / cpsv:physicallyAvailableAt</v>
      </c>
      <c r="B314" t="s">
        <v>671</v>
      </c>
      <c r="C314" t="s">
        <v>665</v>
      </c>
      <c r="D314" t="s">
        <v>1290</v>
      </c>
      <c r="H314" t="s">
        <v>1291</v>
      </c>
    </row>
    <row r="315" spans="1:8" x14ac:dyDescent="0.25">
      <c r="A315" t="str">
        <f t="shared" si="4"/>
        <v>Core Vocabularies RDF Schemas / dcterms:requires</v>
      </c>
      <c r="B315" t="s">
        <v>671</v>
      </c>
      <c r="C315" t="s">
        <v>698</v>
      </c>
      <c r="D315" t="s">
        <v>91</v>
      </c>
      <c r="H315" t="s">
        <v>1292</v>
      </c>
    </row>
    <row r="316" spans="1:8" x14ac:dyDescent="0.25">
      <c r="A316" t="str">
        <f t="shared" si="4"/>
        <v>Core Vocabularies RDF Schemas / cpsv:hasInput</v>
      </c>
      <c r="B316" t="s">
        <v>671</v>
      </c>
      <c r="C316" t="s">
        <v>666</v>
      </c>
      <c r="D316" t="s">
        <v>1296</v>
      </c>
      <c r="H316" t="s">
        <v>1297</v>
      </c>
    </row>
    <row r="317" spans="1:8" x14ac:dyDescent="0.25">
      <c r="A317" t="str">
        <f t="shared" si="4"/>
        <v>Core Vocabularies RDF Schemas / cpsv:produces</v>
      </c>
      <c r="B317" t="s">
        <v>671</v>
      </c>
      <c r="C317" t="s">
        <v>667</v>
      </c>
      <c r="D317" t="s">
        <v>1298</v>
      </c>
      <c r="H317" t="s">
        <v>1299</v>
      </c>
    </row>
    <row r="318" spans="1:8" x14ac:dyDescent="0.25">
      <c r="A318" t="str">
        <f t="shared" si="4"/>
        <v>Core Vocabularies RDF Schemas / cpsv:follows</v>
      </c>
      <c r="B318" t="s">
        <v>671</v>
      </c>
      <c r="C318" t="s">
        <v>668</v>
      </c>
      <c r="D318" t="s">
        <v>1300</v>
      </c>
      <c r="H318" t="s">
        <v>1301</v>
      </c>
    </row>
    <row r="319" spans="1:8" x14ac:dyDescent="0.25">
      <c r="A319" t="str">
        <f t="shared" si="4"/>
        <v>Core Vocabularies RDF Schemas / dcterms:spatial</v>
      </c>
      <c r="B319" t="s">
        <v>671</v>
      </c>
      <c r="C319" t="s">
        <v>699</v>
      </c>
      <c r="D319" t="s">
        <v>1302</v>
      </c>
      <c r="H319" t="s">
        <v>1303</v>
      </c>
    </row>
    <row r="320" spans="1:8" x14ac:dyDescent="0.25">
      <c r="A320" t="str">
        <f t="shared" si="4"/>
        <v>Core Vocabularies RDF Schemas / dcterms:temporal</v>
      </c>
      <c r="B320" t="s">
        <v>671</v>
      </c>
      <c r="C320" t="s">
        <v>700</v>
      </c>
      <c r="D320" t="s">
        <v>1304</v>
      </c>
      <c r="H320" t="s">
        <v>1305</v>
      </c>
    </row>
    <row r="321" spans="1:8" x14ac:dyDescent="0.25">
      <c r="A321" t="str">
        <f t="shared" si="4"/>
        <v>Core Vocabularies RDF Schemas / cpsv:Rule</v>
      </c>
      <c r="B321" t="s">
        <v>671</v>
      </c>
      <c r="C321" t="s">
        <v>663</v>
      </c>
      <c r="D321" t="s">
        <v>27</v>
      </c>
      <c r="H321" t="s">
        <v>1219</v>
      </c>
    </row>
    <row r="322" spans="1:8" x14ac:dyDescent="0.25">
      <c r="A322" t="str">
        <f t="shared" si="4"/>
        <v>Core Vocabularies RDF Schemas / cpsv:implements</v>
      </c>
      <c r="B322" t="s">
        <v>671</v>
      </c>
      <c r="C322" t="s">
        <v>669</v>
      </c>
      <c r="D322" t="s">
        <v>1306</v>
      </c>
      <c r="H322" t="s">
        <v>1307</v>
      </c>
    </row>
    <row r="323" spans="1:8" x14ac:dyDescent="0.25">
      <c r="A323" t="str">
        <f t="shared" ref="A323:A386" si="5">CONCATENATE(B323, " / ", C323)</f>
        <v>Core Vocabularies RDF Schemas / skos:Concept</v>
      </c>
      <c r="B323" t="s">
        <v>671</v>
      </c>
      <c r="C323" t="s">
        <v>701</v>
      </c>
      <c r="D323" t="s">
        <v>602</v>
      </c>
      <c r="H323" t="s">
        <v>1308</v>
      </c>
    </row>
    <row r="324" spans="1:8" x14ac:dyDescent="0.25">
      <c r="A324" t="str">
        <f t="shared" si="5"/>
        <v>Core Vocabularies RDF Schemas / skos:notation</v>
      </c>
      <c r="B324" t="s">
        <v>671</v>
      </c>
      <c r="C324" t="s">
        <v>702</v>
      </c>
      <c r="D324" t="s">
        <v>1309</v>
      </c>
      <c r="H324" t="s">
        <v>1310</v>
      </c>
    </row>
    <row r="325" spans="1:8" x14ac:dyDescent="0.25">
      <c r="A325" t="str">
        <f t="shared" si="5"/>
        <v>Core Vocabularies RDF Schemas / skos:inScheme</v>
      </c>
      <c r="B325" t="s">
        <v>671</v>
      </c>
      <c r="C325" t="s">
        <v>703</v>
      </c>
      <c r="D325" t="s">
        <v>1311</v>
      </c>
    </row>
    <row r="326" spans="1:8" x14ac:dyDescent="0.25">
      <c r="A326" t="str">
        <f t="shared" si="5"/>
        <v>Core Vocabularies RDF Schemas / dcterms:publisher</v>
      </c>
      <c r="B326" t="s">
        <v>671</v>
      </c>
      <c r="C326" t="s">
        <v>704</v>
      </c>
      <c r="D326" t="s">
        <v>1312</v>
      </c>
      <c r="H326" t="s">
        <v>1313</v>
      </c>
    </row>
    <row r="327" spans="1:8" x14ac:dyDescent="0.25">
      <c r="A327" t="str">
        <f t="shared" si="5"/>
        <v>Core Vocabularies RDF Schemas / owl:versionInfo</v>
      </c>
      <c r="B327" t="s">
        <v>671</v>
      </c>
      <c r="C327" t="s">
        <v>710</v>
      </c>
      <c r="H327" t="s">
        <v>1314</v>
      </c>
    </row>
    <row r="328" spans="1:8" x14ac:dyDescent="0.25">
      <c r="A328" t="str">
        <f t="shared" si="5"/>
        <v>Core Vocabularies RDF Schemas / xs:dateTime</v>
      </c>
      <c r="B328" t="s">
        <v>671</v>
      </c>
      <c r="C328" t="s">
        <v>707</v>
      </c>
      <c r="D328" t="s">
        <v>1316</v>
      </c>
      <c r="H328" t="s">
        <v>1315</v>
      </c>
    </row>
    <row r="329" spans="1:8" x14ac:dyDescent="0.25">
      <c r="A329" t="str">
        <f t="shared" si="5"/>
        <v>Core Vocabularies RDF Schemas / dcterms:issued</v>
      </c>
      <c r="B329" t="s">
        <v>671</v>
      </c>
      <c r="C329" t="s">
        <v>705</v>
      </c>
      <c r="D329" t="s">
        <v>1317</v>
      </c>
      <c r="H329" t="s">
        <v>1318</v>
      </c>
    </row>
    <row r="330" spans="1:8" x14ac:dyDescent="0.25">
      <c r="A330" t="str">
        <f t="shared" si="5"/>
        <v>Core Vocabularies RDF Schemas / rdf:datatype</v>
      </c>
      <c r="B330" t="s">
        <v>671</v>
      </c>
      <c r="C330" t="s">
        <v>673</v>
      </c>
      <c r="H330" t="s">
        <v>1319</v>
      </c>
    </row>
    <row r="331" spans="1:8" x14ac:dyDescent="0.25">
      <c r="A331" t="str">
        <f t="shared" si="5"/>
        <v>Core Vocabularies RDF Schemas / xml:string</v>
      </c>
      <c r="B331" t="s">
        <v>671</v>
      </c>
      <c r="C331" t="s">
        <v>706</v>
      </c>
    </row>
    <row r="332" spans="1:8" x14ac:dyDescent="0.25">
      <c r="A332" t="str">
        <f t="shared" si="5"/>
        <v>Core Vocabularies RDF Schemas / xml:lang</v>
      </c>
      <c r="B332" t="s">
        <v>671</v>
      </c>
      <c r="C332" t="s">
        <v>670</v>
      </c>
    </row>
    <row r="333" spans="1:8" x14ac:dyDescent="0.25">
      <c r="A333" t="str">
        <f t="shared" si="5"/>
        <v>Core Vocabularies RDF Schemas / xsd:anyURI</v>
      </c>
      <c r="B333" t="s">
        <v>671</v>
      </c>
      <c r="C333" t="s">
        <v>709</v>
      </c>
    </row>
    <row r="334" spans="1:8" x14ac:dyDescent="0.25">
      <c r="A334" t="str">
        <f t="shared" si="5"/>
        <v>Swedish Company data model / Postadress</v>
      </c>
      <c r="B334" t="s">
        <v>713</v>
      </c>
      <c r="C334" t="s">
        <v>716</v>
      </c>
      <c r="D334" t="s">
        <v>758</v>
      </c>
      <c r="H334" t="s">
        <v>1161</v>
      </c>
    </row>
    <row r="335" spans="1:8" x14ac:dyDescent="0.25">
      <c r="A335" t="str">
        <f t="shared" si="5"/>
        <v>Swedish Company data model / Belägenhetadress</v>
      </c>
      <c r="B335" t="s">
        <v>713</v>
      </c>
      <c r="C335" t="s">
        <v>714</v>
      </c>
      <c r="D335" t="s">
        <v>715</v>
      </c>
      <c r="H335" t="s">
        <v>1180</v>
      </c>
    </row>
    <row r="336" spans="1:8" x14ac:dyDescent="0.25">
      <c r="A336" t="str">
        <f t="shared" si="5"/>
        <v>Swedish Company data model / belägenhetsadress adressområde</v>
      </c>
      <c r="B336" t="s">
        <v>713</v>
      </c>
      <c r="C336" t="s">
        <v>759</v>
      </c>
      <c r="D336" t="s">
        <v>760</v>
      </c>
    </row>
    <row r="337" spans="1:8" x14ac:dyDescent="0.25">
      <c r="A337" t="str">
        <f t="shared" si="5"/>
        <v xml:space="preserve">Swedish Company data model / postadress postort </v>
      </c>
      <c r="B337" t="s">
        <v>713</v>
      </c>
      <c r="C337" t="s">
        <v>755</v>
      </c>
      <c r="D337" t="s">
        <v>756</v>
      </c>
    </row>
    <row r="338" spans="1:8" x14ac:dyDescent="0.25">
      <c r="A338" t="str">
        <f t="shared" si="5"/>
        <v>Swedish Company data model / postadress postnummer</v>
      </c>
      <c r="B338" t="s">
        <v>713</v>
      </c>
      <c r="C338" t="s">
        <v>757</v>
      </c>
      <c r="D338" t="s">
        <v>1392</v>
      </c>
    </row>
    <row r="339" spans="1:8" x14ac:dyDescent="0.25">
      <c r="A339" t="str">
        <f t="shared" si="5"/>
        <v>Swedish Company data model / Person</v>
      </c>
      <c r="B339" t="s">
        <v>713</v>
      </c>
      <c r="C339" t="s">
        <v>43</v>
      </c>
      <c r="D339" t="s">
        <v>723</v>
      </c>
      <c r="H339" t="s">
        <v>1163</v>
      </c>
    </row>
    <row r="340" spans="1:8" x14ac:dyDescent="0.25">
      <c r="A340" t="str">
        <f t="shared" si="5"/>
        <v>Swedish Company data model / Enskild näringsidkare</v>
      </c>
      <c r="B340" t="s">
        <v>713</v>
      </c>
      <c r="C340" t="s">
        <v>724</v>
      </c>
      <c r="D340" t="s">
        <v>725</v>
      </c>
      <c r="H340" t="s">
        <v>1162</v>
      </c>
    </row>
    <row r="341" spans="1:8" x14ac:dyDescent="0.25">
      <c r="A341" t="str">
        <f t="shared" si="5"/>
        <v xml:space="preserve">Swedish Company data model / kontaktväg kanal </v>
      </c>
      <c r="B341" t="s">
        <v>713</v>
      </c>
      <c r="C341" t="s">
        <v>766</v>
      </c>
      <c r="D341" t="s">
        <v>767</v>
      </c>
      <c r="H341" t="s">
        <v>1164</v>
      </c>
    </row>
    <row r="342" spans="1:8" x14ac:dyDescent="0.25">
      <c r="A342" t="str">
        <f t="shared" si="5"/>
        <v>Swedish Company data model / Juridisk person</v>
      </c>
      <c r="B342" t="s">
        <v>713</v>
      </c>
      <c r="C342" t="s">
        <v>726</v>
      </c>
      <c r="D342" t="s">
        <v>727</v>
      </c>
      <c r="H342" t="s">
        <v>1165</v>
      </c>
    </row>
    <row r="343" spans="1:8" x14ac:dyDescent="0.25">
      <c r="A343" t="str">
        <f t="shared" si="5"/>
        <v>Swedish Company data model / Godkänd för F-skatt hos Skatteverket</v>
      </c>
      <c r="B343" t="s">
        <v>713</v>
      </c>
      <c r="C343" t="s">
        <v>728</v>
      </c>
      <c r="D343" t="s">
        <v>729</v>
      </c>
      <c r="H343" t="s">
        <v>1166</v>
      </c>
    </row>
    <row r="344" spans="1:8" x14ac:dyDescent="0.25">
      <c r="A344" t="str">
        <f t="shared" si="5"/>
        <v>Swedish Company data model / Registrerat företag hos Bolagsverket</v>
      </c>
      <c r="B344" t="s">
        <v>713</v>
      </c>
      <c r="C344" t="s">
        <v>730</v>
      </c>
      <c r="D344" t="s">
        <v>731</v>
      </c>
      <c r="H344" t="s">
        <v>1167</v>
      </c>
    </row>
    <row r="345" spans="1:8" x14ac:dyDescent="0.25">
      <c r="A345" t="str">
        <f t="shared" si="5"/>
        <v>Swedish Company data model / Arbetsgivarregistrerad hos Skatteverket</v>
      </c>
      <c r="B345" t="s">
        <v>713</v>
      </c>
      <c r="C345" t="s">
        <v>732</v>
      </c>
      <c r="D345" t="s">
        <v>733</v>
      </c>
      <c r="H345" t="s">
        <v>1168</v>
      </c>
    </row>
    <row r="346" spans="1:8" x14ac:dyDescent="0.25">
      <c r="A346" t="str">
        <f t="shared" si="5"/>
        <v>Swedish Company data model / Momsregistrerad hos Skatteverket</v>
      </c>
      <c r="B346" t="s">
        <v>713</v>
      </c>
      <c r="C346" t="s">
        <v>734</v>
      </c>
      <c r="D346" t="s">
        <v>735</v>
      </c>
      <c r="H346" t="s">
        <v>1169</v>
      </c>
    </row>
    <row r="347" spans="1:8" x14ac:dyDescent="0.25">
      <c r="A347" t="str">
        <f t="shared" si="5"/>
        <v>Swedish Company data model / Registrering som företag</v>
      </c>
      <c r="B347" t="s">
        <v>713</v>
      </c>
      <c r="C347" t="s">
        <v>736</v>
      </c>
      <c r="D347" t="s">
        <v>737</v>
      </c>
      <c r="H347" t="s">
        <v>1170</v>
      </c>
    </row>
    <row r="348" spans="1:8" x14ac:dyDescent="0.25">
      <c r="A348" t="str">
        <f t="shared" si="5"/>
        <v>Swedish Company data model / företagsnamn</v>
      </c>
      <c r="B348" t="s">
        <v>713</v>
      </c>
      <c r="C348" t="s">
        <v>765</v>
      </c>
      <c r="D348" t="s">
        <v>738</v>
      </c>
      <c r="H348" t="s">
        <v>1177</v>
      </c>
    </row>
    <row r="349" spans="1:8" x14ac:dyDescent="0.25">
      <c r="A349" t="str">
        <f t="shared" si="5"/>
        <v>Swedish Company data model / företag företagsform</v>
      </c>
      <c r="B349" t="s">
        <v>713</v>
      </c>
      <c r="C349" t="s">
        <v>768</v>
      </c>
      <c r="D349" t="s">
        <v>769</v>
      </c>
    </row>
    <row r="350" spans="1:8" x14ac:dyDescent="0.25">
      <c r="A350" t="str">
        <f t="shared" si="5"/>
        <v>Swedish Company data model / Avvecklingsförfarande</v>
      </c>
      <c r="B350" t="s">
        <v>713</v>
      </c>
      <c r="C350" t="s">
        <v>770</v>
      </c>
      <c r="D350" t="s">
        <v>771</v>
      </c>
      <c r="H350" t="s">
        <v>1171</v>
      </c>
    </row>
    <row r="351" spans="1:8" x14ac:dyDescent="0.25">
      <c r="A351" t="str">
        <f t="shared" si="5"/>
        <v>Swedish Company data model / Likvidation</v>
      </c>
      <c r="B351" t="s">
        <v>713</v>
      </c>
      <c r="C351" t="s">
        <v>739</v>
      </c>
      <c r="D351" t="s">
        <v>740</v>
      </c>
      <c r="H351" t="s">
        <v>1172</v>
      </c>
    </row>
    <row r="352" spans="1:8" x14ac:dyDescent="0.25">
      <c r="A352" t="str">
        <f t="shared" si="5"/>
        <v>Swedish Company data model / Företagsrekonstruktion</v>
      </c>
      <c r="B352" t="s">
        <v>713</v>
      </c>
      <c r="C352" t="s">
        <v>741</v>
      </c>
      <c r="D352" t="s">
        <v>742</v>
      </c>
      <c r="H352" t="s">
        <v>1173</v>
      </c>
    </row>
    <row r="353" spans="1:8" x14ac:dyDescent="0.25">
      <c r="A353" t="str">
        <f t="shared" si="5"/>
        <v>Swedish Company data model / Fusion</v>
      </c>
      <c r="B353" t="s">
        <v>713</v>
      </c>
      <c r="C353" t="s">
        <v>743</v>
      </c>
      <c r="D353" t="s">
        <v>744</v>
      </c>
      <c r="H353" t="s">
        <v>1174</v>
      </c>
    </row>
    <row r="354" spans="1:8" x14ac:dyDescent="0.25">
      <c r="A354" t="str">
        <f t="shared" si="5"/>
        <v>Swedish Company data model / Delning</v>
      </c>
      <c r="B354" t="s">
        <v>713</v>
      </c>
      <c r="C354" t="s">
        <v>745</v>
      </c>
      <c r="D354" t="s">
        <v>746</v>
      </c>
      <c r="H354" t="s">
        <v>1176</v>
      </c>
    </row>
    <row r="355" spans="1:8" x14ac:dyDescent="0.25">
      <c r="A355" t="str">
        <f t="shared" si="5"/>
        <v>Swedish Company data model / Konkurs</v>
      </c>
      <c r="B355" t="s">
        <v>713</v>
      </c>
      <c r="C355" t="s">
        <v>747</v>
      </c>
      <c r="D355" t="s">
        <v>748</v>
      </c>
      <c r="H355" t="s">
        <v>1175</v>
      </c>
    </row>
    <row r="356" spans="1:8" x14ac:dyDescent="0.25">
      <c r="A356" t="str">
        <f t="shared" si="5"/>
        <v xml:space="preserve">Swedish Company data model / företag verksamhetsbeskrivning </v>
      </c>
      <c r="B356" t="s">
        <v>713</v>
      </c>
      <c r="C356" t="s">
        <v>772</v>
      </c>
      <c r="D356" t="s">
        <v>773</v>
      </c>
    </row>
    <row r="357" spans="1:8" x14ac:dyDescent="0.25">
      <c r="A357" t="str">
        <f t="shared" si="5"/>
        <v>Swedish Company data model / Arbetsställe</v>
      </c>
      <c r="B357" t="s">
        <v>713</v>
      </c>
      <c r="C357" t="s">
        <v>749</v>
      </c>
      <c r="D357" t="s">
        <v>750</v>
      </c>
      <c r="H357" t="s">
        <v>1178</v>
      </c>
    </row>
    <row r="358" spans="1:8" x14ac:dyDescent="0.25">
      <c r="A358" t="str">
        <f t="shared" si="5"/>
        <v>Swedish Company data model / Huvudarbetsställe</v>
      </c>
      <c r="B358" t="s">
        <v>713</v>
      </c>
      <c r="C358" t="s">
        <v>751</v>
      </c>
      <c r="D358" t="s">
        <v>752</v>
      </c>
      <c r="H358" t="s">
        <v>1179</v>
      </c>
    </row>
    <row r="359" spans="1:8" x14ac:dyDescent="0.25">
      <c r="A359" t="str">
        <f t="shared" si="5"/>
        <v>Swedish Company data model / Kan nås via</v>
      </c>
      <c r="B359" t="s">
        <v>713</v>
      </c>
      <c r="C359" t="s">
        <v>1396</v>
      </c>
      <c r="D359" t="s">
        <v>1397</v>
      </c>
    </row>
    <row r="360" spans="1:8" x14ac:dyDescent="0.25">
      <c r="A360" t="str">
        <f t="shared" si="5"/>
        <v xml:space="preserve">Swedish Company data model / belägenhetsadress populärnamn </v>
      </c>
      <c r="B360" t="s">
        <v>713</v>
      </c>
      <c r="C360" t="s">
        <v>761</v>
      </c>
      <c r="D360" t="s">
        <v>762</v>
      </c>
    </row>
    <row r="361" spans="1:8" x14ac:dyDescent="0.25">
      <c r="A361" t="str">
        <f t="shared" si="5"/>
        <v xml:space="preserve">Swedish Company data model / belägenhetsadress kommunnamn </v>
      </c>
      <c r="B361" t="s">
        <v>713</v>
      </c>
      <c r="C361" t="s">
        <v>763</v>
      </c>
      <c r="D361" t="s">
        <v>764</v>
      </c>
    </row>
    <row r="362" spans="1:8" x14ac:dyDescent="0.25">
      <c r="A362" t="str">
        <f t="shared" si="5"/>
        <v>Swedish Company data model / Fysisk person</v>
      </c>
      <c r="B362" t="s">
        <v>713</v>
      </c>
      <c r="C362" t="s">
        <v>753</v>
      </c>
      <c r="D362" t="s">
        <v>754</v>
      </c>
      <c r="H362" t="s">
        <v>1181</v>
      </c>
    </row>
    <row r="363" spans="1:8" x14ac:dyDescent="0.25">
      <c r="A363" t="str">
        <f t="shared" si="5"/>
        <v>Swedish Company data model / person teknisk identitet (UUID)</v>
      </c>
      <c r="B363" t="s">
        <v>713</v>
      </c>
      <c r="C363" t="s">
        <v>717</v>
      </c>
      <c r="D363" t="s">
        <v>718</v>
      </c>
    </row>
    <row r="364" spans="1:8" x14ac:dyDescent="0.25">
      <c r="A364" t="str">
        <f t="shared" si="5"/>
        <v>Swedish Company data model / Namn på fysisk person</v>
      </c>
      <c r="B364" t="s">
        <v>713</v>
      </c>
      <c r="C364" t="s">
        <v>1182</v>
      </c>
      <c r="D364" t="s">
        <v>1183</v>
      </c>
      <c r="H364" t="s">
        <v>1184</v>
      </c>
    </row>
    <row r="365" spans="1:8" x14ac:dyDescent="0.25">
      <c r="A365" t="str">
        <f t="shared" si="5"/>
        <v xml:space="preserve">Swedish Company data model / fysisk p dödförklarad </v>
      </c>
      <c r="B365" t="s">
        <v>713</v>
      </c>
      <c r="C365" t="s">
        <v>720</v>
      </c>
      <c r="D365" t="s">
        <v>719</v>
      </c>
    </row>
    <row r="366" spans="1:8" x14ac:dyDescent="0.25">
      <c r="A366" t="str">
        <f t="shared" si="5"/>
        <v>Swedish Company data model / fysisk p avliden</v>
      </c>
      <c r="B366" t="s">
        <v>713</v>
      </c>
      <c r="C366" t="s">
        <v>721</v>
      </c>
      <c r="D366" t="s">
        <v>722</v>
      </c>
    </row>
    <row r="367" spans="1:8" x14ac:dyDescent="0.25">
      <c r="A367" t="str">
        <f t="shared" si="5"/>
        <v>Stelselcatalogus / http://data.stelselvanbasisregistraties.nl/crd/id/concept/Adres</v>
      </c>
      <c r="B367" t="s">
        <v>1160</v>
      </c>
      <c r="C367" t="s">
        <v>790</v>
      </c>
      <c r="D367" t="s">
        <v>792</v>
      </c>
    </row>
    <row r="368" spans="1:8" x14ac:dyDescent="0.25">
      <c r="A368" t="str">
        <f t="shared" si="5"/>
        <v>Stelselcatalogus / http://data.stelselvanbasisregistraties.nl/nhr/id/concept/Adres</v>
      </c>
      <c r="B368" t="s">
        <v>1160</v>
      </c>
      <c r="C368" t="s">
        <v>791</v>
      </c>
      <c r="D368" t="s">
        <v>793</v>
      </c>
    </row>
    <row r="369" spans="1:4" x14ac:dyDescent="0.25">
      <c r="A369" t="str">
        <f t="shared" si="5"/>
        <v>Stelselcatalogus / http://brk.kadaster.nl/def/gegevenselement/PostbusLocatie/postbusnummer</v>
      </c>
      <c r="B369" t="s">
        <v>1160</v>
      </c>
      <c r="C369" t="s">
        <v>852</v>
      </c>
      <c r="D369" t="s">
        <v>774</v>
      </c>
    </row>
    <row r="370" spans="1:4" x14ac:dyDescent="0.25">
      <c r="A370" t="str">
        <f t="shared" si="5"/>
        <v>Stelselcatalogus / http://data.stelselvanbasisregistraties.nl/nhr/id/gegevenselement/straatHuisnummer-Buitenlandsadres</v>
      </c>
      <c r="B370" t="s">
        <v>1160</v>
      </c>
      <c r="C370" t="s">
        <v>1398</v>
      </c>
      <c r="D370" t="s">
        <v>1399</v>
      </c>
    </row>
    <row r="371" spans="1:4" x14ac:dyDescent="0.25">
      <c r="A371" t="str">
        <f t="shared" si="5"/>
        <v>Stelselcatalogus / http://data.stelselvanbasisregistraties.nl/nhr/id/gegevenselement/huisnummer-Binnenlandsadres</v>
      </c>
      <c r="B371" t="s">
        <v>1160</v>
      </c>
      <c r="C371" t="s">
        <v>1400</v>
      </c>
      <c r="D371" t="s">
        <v>1401</v>
      </c>
    </row>
    <row r="372" spans="1:4" x14ac:dyDescent="0.25">
      <c r="A372" t="str">
        <f t="shared" si="5"/>
        <v>Stelselcatalogus / http://data.stelselvanbasisregistraties.nl/nhr/id/gegevenselement/huisnummerToevoeging-Binnenlandsadres</v>
      </c>
      <c r="B372" t="s">
        <v>1160</v>
      </c>
      <c r="C372" t="s">
        <v>1402</v>
      </c>
      <c r="D372" t="s">
        <v>1403</v>
      </c>
    </row>
    <row r="373" spans="1:4" x14ac:dyDescent="0.25">
      <c r="A373" t="str">
        <f t="shared" si="5"/>
        <v>Stelselcatalogus / http://data.stelselvanbasisregistraties.nl/gba/id/gegevenselement/Huisnummer-Briefadres_in_Nederland</v>
      </c>
      <c r="B373" t="s">
        <v>1160</v>
      </c>
      <c r="C373" t="s">
        <v>1404</v>
      </c>
      <c r="D373" t="s">
        <v>794</v>
      </c>
    </row>
    <row r="374" spans="1:4" x14ac:dyDescent="0.25">
      <c r="A374" t="str">
        <f t="shared" si="5"/>
        <v>Stelselcatalogus / http://data.stelselvanbasisregistraties.nl/gba/id/gegevenselement/Huisnummer-Woonadres_in_Nederland</v>
      </c>
      <c r="B374" t="s">
        <v>1160</v>
      </c>
      <c r="C374" t="s">
        <v>1405</v>
      </c>
      <c r="D374" t="s">
        <v>794</v>
      </c>
    </row>
    <row r="375" spans="1:4" x14ac:dyDescent="0.25">
      <c r="A375" t="str">
        <f t="shared" si="5"/>
        <v>Stelselcatalogus / http://data.stelselvanbasisregistraties.nl/gba/id/gegevenselement/Huisnummertoevoeging-Briefadres_in_Nederland</v>
      </c>
      <c r="B375" t="s">
        <v>1160</v>
      </c>
      <c r="C375" t="s">
        <v>1406</v>
      </c>
      <c r="D375" t="s">
        <v>1407</v>
      </c>
    </row>
    <row r="376" spans="1:4" x14ac:dyDescent="0.25">
      <c r="A376" t="str">
        <f t="shared" si="5"/>
        <v>Stelselcatalogus / http://data.stelselvanbasisregistraties.nl/gba/id/gegevenselement/Huisnummertoevoeging-Woonadres_in_Nederland</v>
      </c>
      <c r="B376" t="s">
        <v>1160</v>
      </c>
      <c r="C376" t="s">
        <v>1408</v>
      </c>
      <c r="D376" t="s">
        <v>1407</v>
      </c>
    </row>
    <row r="377" spans="1:4" x14ac:dyDescent="0.25">
      <c r="A377" t="str">
        <f t="shared" si="5"/>
        <v>Stelselcatalogus / http://data.stelselvanbasisregistraties.nl/gba/id/gegevenselement/Gemeentedeel-Briefadres_in_Nederland</v>
      </c>
      <c r="B377" t="s">
        <v>1160</v>
      </c>
      <c r="C377" t="s">
        <v>837</v>
      </c>
      <c r="D377" t="s">
        <v>776</v>
      </c>
    </row>
    <row r="378" spans="1:4" x14ac:dyDescent="0.25">
      <c r="A378" t="str">
        <f t="shared" si="5"/>
        <v>Stelselcatalogus / http://data.stelselvanbasisregistraties.nl/gba/id/gegevenselement/Gemeente_van_inschrijving-Woonadres_in_Nederland</v>
      </c>
      <c r="B378" t="s">
        <v>1160</v>
      </c>
      <c r="C378" t="s">
        <v>795</v>
      </c>
      <c r="D378" t="s">
        <v>775</v>
      </c>
    </row>
    <row r="379" spans="1:4" x14ac:dyDescent="0.25">
      <c r="A379" t="str">
        <f t="shared" si="5"/>
        <v>Stelselcatalogus / http://data.stelselvanbasisregistraties.nl/gba/id/gegevenselement/Gemeente_van_inschrijving-Briefadres_in_Nederland</v>
      </c>
      <c r="B379" t="s">
        <v>1160</v>
      </c>
      <c r="C379" t="s">
        <v>1409</v>
      </c>
      <c r="D379" t="s">
        <v>775</v>
      </c>
    </row>
    <row r="380" spans="1:4" x14ac:dyDescent="0.25">
      <c r="A380" t="str">
        <f t="shared" si="5"/>
        <v>Stelselcatalogus / http://data.stelselvanbasisregistraties.nl/nhr/id/gegevenselement/postcode-Binnenlandsadres</v>
      </c>
      <c r="B380" t="s">
        <v>1160</v>
      </c>
      <c r="C380" t="s">
        <v>1410</v>
      </c>
      <c r="D380" t="s">
        <v>1411</v>
      </c>
    </row>
    <row r="381" spans="1:4" x14ac:dyDescent="0.25">
      <c r="A381" t="str">
        <f t="shared" si="5"/>
        <v>Stelselcatalogus / http://data.stelselvanbasisregistraties.nl/nhr/id/gegevenselement/postcodeWoonplaats-Buitenlandsadres</v>
      </c>
      <c r="B381" t="s">
        <v>1160</v>
      </c>
      <c r="C381" t="s">
        <v>1412</v>
      </c>
      <c r="D381" t="s">
        <v>1413</v>
      </c>
    </row>
    <row r="382" spans="1:4" x14ac:dyDescent="0.25">
      <c r="A382" t="str">
        <f t="shared" si="5"/>
        <v>Stelselcatalogus / http://data.stelselvanbasisregistraties.nl/gba/id/gegevenselement/Postcode-Briefadres_in_Nederland</v>
      </c>
      <c r="B382" t="s">
        <v>1160</v>
      </c>
      <c r="C382" t="s">
        <v>819</v>
      </c>
      <c r="D382" t="s">
        <v>818</v>
      </c>
    </row>
    <row r="383" spans="1:4" x14ac:dyDescent="0.25">
      <c r="A383" t="str">
        <f t="shared" si="5"/>
        <v>Stelselcatalogus / http://data.stelselvanbasisregistraties.nl/gba/id/gegevenselement/Postcode-Woonadres_in_Nederland</v>
      </c>
      <c r="B383" t="s">
        <v>1160</v>
      </c>
      <c r="C383" t="s">
        <v>1414</v>
      </c>
      <c r="D383" t="s">
        <v>818</v>
      </c>
    </row>
    <row r="384" spans="1:4" x14ac:dyDescent="0.25">
      <c r="A384" t="str">
        <f t="shared" si="5"/>
        <v>Stelselcatalogus / http://data.stelselvanbasisregistraties.nl/nhr/id/concept/Rechtspersoon</v>
      </c>
      <c r="B384" t="s">
        <v>1160</v>
      </c>
      <c r="C384" t="s">
        <v>830</v>
      </c>
      <c r="D384" t="s">
        <v>831</v>
      </c>
    </row>
    <row r="385" spans="1:4" x14ac:dyDescent="0.25">
      <c r="A385" t="str">
        <f t="shared" si="5"/>
        <v>Stelselcatalogus / http://data.stelselvanbasisregistraties.nl/nhr/id/concept/Rechtspersoon_in_oprichting</v>
      </c>
      <c r="B385" t="s">
        <v>1160</v>
      </c>
      <c r="C385" t="s">
        <v>832</v>
      </c>
      <c r="D385" t="s">
        <v>833</v>
      </c>
    </row>
    <row r="386" spans="1:4" x14ac:dyDescent="0.25">
      <c r="A386" t="str">
        <f t="shared" si="5"/>
        <v>Stelselcatalogus / http://data.stelselvanbasisregistraties.nl/nhr/id/concept/Niet_Natuurlijk_Persoon</v>
      </c>
      <c r="B386" t="s">
        <v>1160</v>
      </c>
      <c r="C386" t="s">
        <v>828</v>
      </c>
      <c r="D386" t="s">
        <v>829</v>
      </c>
    </row>
    <row r="387" spans="1:4" x14ac:dyDescent="0.25">
      <c r="A387" t="str">
        <f t="shared" ref="A387:A450" si="6">CONCATENATE(B387, " / ", C387)</f>
        <v>Stelselcatalogus / http://data.stelselvanbasisregistraties.nl/nhr/id/gegevenselement/RSIN-Niet_Natuurlijk_Persoon</v>
      </c>
      <c r="B387" t="s">
        <v>1160</v>
      </c>
      <c r="C387" t="s">
        <v>814</v>
      </c>
      <c r="D387" t="s">
        <v>813</v>
      </c>
    </row>
    <row r="388" spans="1:4" x14ac:dyDescent="0.25">
      <c r="A388" t="str">
        <f t="shared" si="6"/>
        <v>Stelselcatalogus / http://data.stelselvanbasisregistraties.nl/nhr/id/gegevenselement/vestigingsnummer-Vestiging</v>
      </c>
      <c r="B388" t="s">
        <v>1160</v>
      </c>
      <c r="C388" t="s">
        <v>846</v>
      </c>
      <c r="D388" t="s">
        <v>847</v>
      </c>
    </row>
    <row r="389" spans="1:4" x14ac:dyDescent="0.25">
      <c r="A389" t="str">
        <f t="shared" si="6"/>
        <v>Stelselcatalogus / http://data.stelselvanbasisregistraties.nl/nhr/id/gegevenselement/statutairenaam-Niet_Natuurlijk_Persoon</v>
      </c>
      <c r="B389" t="s">
        <v>1160</v>
      </c>
      <c r="C389" t="s">
        <v>812</v>
      </c>
      <c r="D389" t="s">
        <v>836</v>
      </c>
    </row>
    <row r="390" spans="1:4" x14ac:dyDescent="0.25">
      <c r="A390" t="str">
        <f t="shared" si="6"/>
        <v>Stelselcatalogus / http://data.stelselvanbasisregistraties.nl/nhr/id/gegevenselement/handelsnaamen-Onderneming</v>
      </c>
      <c r="B390" t="s">
        <v>1160</v>
      </c>
      <c r="C390" t="s">
        <v>810</v>
      </c>
      <c r="D390" t="s">
        <v>843</v>
      </c>
    </row>
    <row r="391" spans="1:4" x14ac:dyDescent="0.25">
      <c r="A391" t="str">
        <f t="shared" si="6"/>
        <v>Stelselcatalogus / http://data.stelselvanbasisregistraties.nl/nhr/id/gegevenselement/handelsnaamen-Vestiging</v>
      </c>
      <c r="B391" t="s">
        <v>1160</v>
      </c>
      <c r="C391" t="s">
        <v>844</v>
      </c>
      <c r="D391" t="s">
        <v>845</v>
      </c>
    </row>
    <row r="392" spans="1:4" x14ac:dyDescent="0.25">
      <c r="A392" t="str">
        <f t="shared" si="6"/>
        <v>Stelselcatalogus / http://data.stelselvanbasisregistraties.nl/nhr/id/gegevenselement/naam-Vestiging</v>
      </c>
      <c r="B392" t="s">
        <v>1160</v>
      </c>
      <c r="C392" t="s">
        <v>839</v>
      </c>
      <c r="D392" t="s">
        <v>840</v>
      </c>
    </row>
    <row r="393" spans="1:4" x14ac:dyDescent="0.25">
      <c r="A393" t="str">
        <f t="shared" si="6"/>
        <v>Stelselcatalogus / http://data.stelselvanbasisregistraties.nl/nhr/id/gegevenselement/rechtsvorm-Rechtspersoon</v>
      </c>
      <c r="B393" t="s">
        <v>1160</v>
      </c>
      <c r="C393" t="s">
        <v>841</v>
      </c>
      <c r="D393" t="s">
        <v>842</v>
      </c>
    </row>
    <row r="394" spans="1:4" x14ac:dyDescent="0.25">
      <c r="A394" t="str">
        <f t="shared" si="6"/>
        <v>Stelselcatalogus / http://data.stelselvanbasisregistraties.nl/nhr/id/concept/Maatschappelijke_Activiteit</v>
      </c>
      <c r="B394" t="s">
        <v>1160</v>
      </c>
      <c r="C394" t="s">
        <v>822</v>
      </c>
      <c r="D394" t="s">
        <v>823</v>
      </c>
    </row>
    <row r="395" spans="1:4" x14ac:dyDescent="0.25">
      <c r="A395" t="str">
        <f t="shared" si="6"/>
        <v>Stelselcatalogus / http://data.stelselvanbasisregistraties.nl/nhr/id/gegevenselement/KvK-Nummer-Maatschappelijke_Activiteit</v>
      </c>
      <c r="B395" t="s">
        <v>1160</v>
      </c>
      <c r="C395" t="s">
        <v>825</v>
      </c>
      <c r="D395" t="s">
        <v>824</v>
      </c>
    </row>
    <row r="396" spans="1:4" x14ac:dyDescent="0.25">
      <c r="A396" t="str">
        <f t="shared" si="6"/>
        <v>Stelselcatalogus / http://data.stelselvanbasisregistraties.nl/nhr/id/gegevenselement/postadres-Vestiging</v>
      </c>
      <c r="B396" t="s">
        <v>1160</v>
      </c>
      <c r="C396" t="s">
        <v>834</v>
      </c>
      <c r="D396" t="s">
        <v>821</v>
      </c>
    </row>
    <row r="397" spans="1:4" x14ac:dyDescent="0.25">
      <c r="A397" t="str">
        <f t="shared" si="6"/>
        <v>Stelselcatalogus / http://data.stelselvanbasisregistraties.nl/nhr/id/gegevenselement/adres-Adres</v>
      </c>
      <c r="B397" t="s">
        <v>1160</v>
      </c>
      <c r="C397" t="s">
        <v>811</v>
      </c>
      <c r="D397" t="s">
        <v>838</v>
      </c>
    </row>
    <row r="398" spans="1:4" x14ac:dyDescent="0.25">
      <c r="A398" t="str">
        <f t="shared" si="6"/>
        <v>Stelselcatalogus / http://data.stelselvanbasisregistraties.nl/nhr/id/concept/Postadres_Rechtspersoon</v>
      </c>
      <c r="B398" t="s">
        <v>1160</v>
      </c>
      <c r="C398" t="s">
        <v>817</v>
      </c>
      <c r="D398" t="s">
        <v>816</v>
      </c>
    </row>
    <row r="399" spans="1:4" x14ac:dyDescent="0.25">
      <c r="A399" t="str">
        <f t="shared" si="6"/>
        <v>Stelselcatalogus / http://data.stelselvanbasisregistraties.nl/nhr/id/concept/Postadres_Buitenlandse_Niet_Natuurlijk_Persoon</v>
      </c>
      <c r="B399" t="s">
        <v>1160</v>
      </c>
      <c r="C399" t="s">
        <v>826</v>
      </c>
      <c r="D399" t="s">
        <v>827</v>
      </c>
    </row>
    <row r="400" spans="1:4" x14ac:dyDescent="0.25">
      <c r="A400" t="str">
        <f t="shared" si="6"/>
        <v>Stelselcatalogus / http://data.stelselvanbasisregistraties.nl/nhr/id/concept/Locatie</v>
      </c>
      <c r="B400" t="s">
        <v>1160</v>
      </c>
      <c r="C400" t="s">
        <v>815</v>
      </c>
      <c r="D400" t="s">
        <v>820</v>
      </c>
    </row>
    <row r="401" spans="1:4" x14ac:dyDescent="0.25">
      <c r="A401" t="str">
        <f t="shared" si="6"/>
        <v>Stelselcatalogus / http://data.stelselvanbasisregistraties.nl/gba/id/gegevenselement/Locatiebeschrijving-Briefadres_in_Nederland</v>
      </c>
      <c r="B401" t="s">
        <v>1160</v>
      </c>
      <c r="C401" t="s">
        <v>1415</v>
      </c>
      <c r="D401" t="s">
        <v>1417</v>
      </c>
    </row>
    <row r="402" spans="1:4" x14ac:dyDescent="0.25">
      <c r="A402" t="str">
        <f t="shared" si="6"/>
        <v>Stelselcatalogus / http://data.stelselvanbasisregistraties.nl/gba/id/gegevenselement/Locatiebeschrijving-Woonadres_in_Nederland</v>
      </c>
      <c r="B402" t="s">
        <v>1160</v>
      </c>
      <c r="C402" t="s">
        <v>1416</v>
      </c>
      <c r="D402" t="s">
        <v>1417</v>
      </c>
    </row>
    <row r="403" spans="1:4" x14ac:dyDescent="0.25">
      <c r="A403" t="str">
        <f t="shared" si="6"/>
        <v>Stelselcatalogus / http://data.stelselvanbasisregistraties.nl/gba/id/concept/Natuurlijk_persoon</v>
      </c>
      <c r="B403" t="s">
        <v>1160</v>
      </c>
      <c r="C403" t="s">
        <v>789</v>
      </c>
      <c r="D403" t="s">
        <v>835</v>
      </c>
    </row>
    <row r="404" spans="1:4" x14ac:dyDescent="0.25">
      <c r="A404" t="str">
        <f t="shared" si="6"/>
        <v>Stelselcatalogus / http://data.stelselvanbasisregistraties.nl/gba/id/gegevenselement/A-nummer_persoon-Natuurlijk_persoon</v>
      </c>
      <c r="B404" t="s">
        <v>1160</v>
      </c>
      <c r="C404" t="s">
        <v>796</v>
      </c>
      <c r="D404" t="s">
        <v>797</v>
      </c>
    </row>
    <row r="405" spans="1:4" x14ac:dyDescent="0.25">
      <c r="A405" t="str">
        <f t="shared" si="6"/>
        <v>Stelselcatalogus / http://data.stelselvanbasisregistraties.nl/gba/id/gegevenselement/Burgerservicenummer_persoon-Natuurlijk_persoon</v>
      </c>
      <c r="B405" t="s">
        <v>1160</v>
      </c>
      <c r="C405" t="s">
        <v>799</v>
      </c>
      <c r="D405" t="s">
        <v>798</v>
      </c>
    </row>
    <row r="406" spans="1:4" x14ac:dyDescent="0.25">
      <c r="A406" t="str">
        <f t="shared" si="6"/>
        <v>Stelselcatalogus / http://data.stelselvanbasisregistraties.nl/nhr/id/gegevenselement/BSN_Id-Natuurlijk_Persoon</v>
      </c>
      <c r="B406" t="s">
        <v>1160</v>
      </c>
      <c r="C406" t="s">
        <v>801</v>
      </c>
      <c r="D406" t="s">
        <v>800</v>
      </c>
    </row>
    <row r="407" spans="1:4" x14ac:dyDescent="0.25">
      <c r="A407" t="str">
        <f t="shared" si="6"/>
        <v>Stelselcatalogus / http://data.stelselvanbasisregistraties.nl/gba/id/gegevenselement/Voornamen_persoon-Natuurlijk_persoon</v>
      </c>
      <c r="B407" t="s">
        <v>1160</v>
      </c>
      <c r="C407" t="s">
        <v>807</v>
      </c>
      <c r="D407" t="s">
        <v>806</v>
      </c>
    </row>
    <row r="408" spans="1:4" x14ac:dyDescent="0.25">
      <c r="A408" t="str">
        <f t="shared" si="6"/>
        <v>Stelselcatalogus / http://data.stelselvanbasisregistraties.nl/gba/id/gegevenselement/Geslachtsnaam_persoon-Natuurlijk_persoon</v>
      </c>
      <c r="B408" t="s">
        <v>1160</v>
      </c>
      <c r="C408" t="s">
        <v>803</v>
      </c>
      <c r="D408" t="s">
        <v>802</v>
      </c>
    </row>
    <row r="409" spans="1:4" x14ac:dyDescent="0.25">
      <c r="A409" t="str">
        <f t="shared" si="6"/>
        <v>Stelselcatalogus / http://data.stelselvanbasisregistraties.nl/gba/doc/gegevenselement/Geslachtsaanduiding_persoon-Natuurlijk_persoon</v>
      </c>
      <c r="B409" t="s">
        <v>1160</v>
      </c>
      <c r="C409" t="s">
        <v>804</v>
      </c>
      <c r="D409" t="s">
        <v>805</v>
      </c>
    </row>
    <row r="410" spans="1:4" x14ac:dyDescent="0.25">
      <c r="A410" t="str">
        <f t="shared" si="6"/>
        <v>Stelselcatalogus / http://data.stelselvanbasisregistraties.nl/gba/id/gegevenselement/Geboortedatum_persoon-Natuurlijk_persoon</v>
      </c>
      <c r="B410" t="s">
        <v>1160</v>
      </c>
      <c r="C410" t="s">
        <v>779</v>
      </c>
      <c r="D410" t="s">
        <v>780</v>
      </c>
    </row>
    <row r="411" spans="1:4" x14ac:dyDescent="0.25">
      <c r="A411" t="str">
        <f t="shared" si="6"/>
        <v>Stelselcatalogus / http://data.stelselvanbasisregistraties.nl/gba/id/gegevenselement/Datum_overlijden_persoon-Natuurlijk_persoon</v>
      </c>
      <c r="B411" t="s">
        <v>1160</v>
      </c>
      <c r="C411" t="s">
        <v>777</v>
      </c>
      <c r="D411" t="s">
        <v>778</v>
      </c>
    </row>
    <row r="412" spans="1:4" x14ac:dyDescent="0.25">
      <c r="A412" t="str">
        <f t="shared" si="6"/>
        <v>Stelselcatalogus / http://data.stelselvanbasisregistraties.nl/gba/id/gegevenselement/Geboorteland_persoon-Natuurlijk_persoon</v>
      </c>
      <c r="B412" t="s">
        <v>1160</v>
      </c>
      <c r="C412" t="s">
        <v>781</v>
      </c>
      <c r="D412" t="s">
        <v>782</v>
      </c>
    </row>
    <row r="413" spans="1:4" x14ac:dyDescent="0.25">
      <c r="A413" t="str">
        <f t="shared" si="6"/>
        <v>Stelselcatalogus / http://data.stelselvanbasisregistraties.nl/gba/id/gegevenselement/Land_overlijden_persoon-Natuurlijk_persoon</v>
      </c>
      <c r="B413" t="s">
        <v>1160</v>
      </c>
      <c r="C413" t="s">
        <v>784</v>
      </c>
      <c r="D413" t="s">
        <v>783</v>
      </c>
    </row>
    <row r="414" spans="1:4" x14ac:dyDescent="0.25">
      <c r="A414" t="str">
        <f t="shared" si="6"/>
        <v>Stelselcatalogus / http://data.stelselvanbasisregistraties.nl/gba/id/gegevenselement/Geboorteplaats_persoon-Natuurlijk_persoon</v>
      </c>
      <c r="B414" t="s">
        <v>1160</v>
      </c>
      <c r="C414" t="s">
        <v>786</v>
      </c>
      <c r="D414" t="s">
        <v>785</v>
      </c>
    </row>
    <row r="415" spans="1:4" x14ac:dyDescent="0.25">
      <c r="A415" t="str">
        <f t="shared" si="6"/>
        <v>Stelselcatalogus / http://data.stelselvanbasisregistraties.nl/gba/id/gegevenselement/Plaats_overlijden_persoon-Natuurlijk_persoon</v>
      </c>
      <c r="B415" t="s">
        <v>1160</v>
      </c>
      <c r="C415" t="s">
        <v>788</v>
      </c>
      <c r="D415" t="s">
        <v>787</v>
      </c>
    </row>
    <row r="416" spans="1:4" x14ac:dyDescent="0.25">
      <c r="A416" t="str">
        <f t="shared" si="6"/>
        <v>Stelselcatalogus / http://data.stelselvanbasisregistraties.nl/gba/id/gegevenselement/Nationaliteit_persoon-Natuurlijk_persoon</v>
      </c>
      <c r="B416" t="s">
        <v>1160</v>
      </c>
      <c r="C416" t="s">
        <v>809</v>
      </c>
      <c r="D416" t="s">
        <v>808</v>
      </c>
    </row>
    <row r="417" spans="1:4" x14ac:dyDescent="0.25">
      <c r="A417" t="str">
        <f t="shared" si="6"/>
        <v>Stelselcatalogus / http://data.stelselvanbasisregistraties.nl/gba/id/concept/Woonadres_in_Nederland</v>
      </c>
      <c r="B417" t="s">
        <v>1160</v>
      </c>
      <c r="C417" t="s">
        <v>851</v>
      </c>
      <c r="D417" t="s">
        <v>848</v>
      </c>
    </row>
    <row r="418" spans="1:4" x14ac:dyDescent="0.25">
      <c r="A418" t="str">
        <f t="shared" si="6"/>
        <v>Stelselcatalogus / http://data.stelselvanbasisregistraties.nl/gba/id/concept/Briefadres_in_Nederland</v>
      </c>
      <c r="B418" t="s">
        <v>1160</v>
      </c>
      <c r="C418" t="s">
        <v>850</v>
      </c>
      <c r="D418" t="s">
        <v>849</v>
      </c>
    </row>
    <row r="419" spans="1:4" x14ac:dyDescent="0.25">
      <c r="A419" t="str">
        <f t="shared" si="6"/>
        <v>KoSIT - XOV / Anschrift</v>
      </c>
      <c r="B419" t="s">
        <v>1109</v>
      </c>
      <c r="C419" t="s">
        <v>1108</v>
      </c>
    </row>
    <row r="420" spans="1:4" x14ac:dyDescent="0.25">
      <c r="A420" t="str">
        <f t="shared" si="6"/>
        <v>KoSIT - XOV / postfach</v>
      </c>
      <c r="B420" t="s">
        <v>1109</v>
      </c>
      <c r="C420" t="s">
        <v>1110</v>
      </c>
    </row>
    <row r="421" spans="1:4" x14ac:dyDescent="0.25">
      <c r="A421" t="str">
        <f t="shared" si="6"/>
        <v>KoSIT - XOV / strasse</v>
      </c>
      <c r="B421" t="s">
        <v>1109</v>
      </c>
      <c r="C421" t="s">
        <v>1111</v>
      </c>
    </row>
    <row r="422" spans="1:4" x14ac:dyDescent="0.25">
      <c r="A422" t="str">
        <f t="shared" si="6"/>
        <v>KoSIT - XOV / hausnummer</v>
      </c>
      <c r="B422" t="s">
        <v>1109</v>
      </c>
      <c r="C422" t="s">
        <v>1112</v>
      </c>
    </row>
    <row r="423" spans="1:4" x14ac:dyDescent="0.25">
      <c r="A423" t="str">
        <f t="shared" si="6"/>
        <v xml:space="preserve">KoSIT - XOV / ortsteil </v>
      </c>
      <c r="B423" t="s">
        <v>1109</v>
      </c>
      <c r="C423" t="s">
        <v>1113</v>
      </c>
    </row>
    <row r="424" spans="1:4" x14ac:dyDescent="0.25">
      <c r="A424" t="str">
        <f t="shared" si="6"/>
        <v>KoSIT - XOV / ort</v>
      </c>
      <c r="B424" t="s">
        <v>1109</v>
      </c>
      <c r="C424" t="s">
        <v>1114</v>
      </c>
    </row>
    <row r="425" spans="1:4" x14ac:dyDescent="0.25">
      <c r="A425" t="str">
        <f t="shared" si="6"/>
        <v>KoSIT - XOV / staat</v>
      </c>
      <c r="B425" t="s">
        <v>1109</v>
      </c>
      <c r="C425" t="s">
        <v>1115</v>
      </c>
    </row>
    <row r="426" spans="1:4" x14ac:dyDescent="0.25">
      <c r="A426" t="str">
        <f t="shared" si="6"/>
        <v>KoSIT - XOV / postleitzahl</v>
      </c>
      <c r="B426" t="s">
        <v>1109</v>
      </c>
      <c r="C426" t="s">
        <v>1117</v>
      </c>
    </row>
    <row r="427" spans="1:4" x14ac:dyDescent="0.25">
      <c r="A427" t="str">
        <f t="shared" si="6"/>
        <v>KoSIT - XOV / id</v>
      </c>
      <c r="B427" t="s">
        <v>1109</v>
      </c>
      <c r="C427" t="s">
        <v>1118</v>
      </c>
    </row>
    <row r="428" spans="1:4" x14ac:dyDescent="0.25">
      <c r="A428" t="str">
        <f t="shared" si="6"/>
        <v>KoSIT - XOV / NatuerlichePerson</v>
      </c>
      <c r="B428" t="s">
        <v>1109</v>
      </c>
      <c r="C428" t="s">
        <v>1119</v>
      </c>
    </row>
    <row r="429" spans="1:4" x14ac:dyDescent="0.25">
      <c r="A429" t="str">
        <f t="shared" si="6"/>
        <v>KoSIT - XOV / Organisation</v>
      </c>
      <c r="B429" t="s">
        <v>1109</v>
      </c>
      <c r="C429" t="s">
        <v>1120</v>
      </c>
    </row>
    <row r="430" spans="1:4" x14ac:dyDescent="0.25">
      <c r="A430" t="str">
        <f t="shared" si="6"/>
        <v>KoSIT - XOV / Behoerde</v>
      </c>
      <c r="B430" t="s">
        <v>1109</v>
      </c>
      <c r="C430" t="s">
        <v>1121</v>
      </c>
    </row>
    <row r="431" spans="1:4" x14ac:dyDescent="0.25">
      <c r="A431" t="str">
        <f t="shared" si="6"/>
        <v>KoSIT - XOV / Kommunikation</v>
      </c>
      <c r="B431" t="s">
        <v>1109</v>
      </c>
      <c r="C431" t="s">
        <v>1122</v>
      </c>
    </row>
    <row r="432" spans="1:4" x14ac:dyDescent="0.25">
      <c r="A432" t="str">
        <f t="shared" si="6"/>
        <v>KoSIT - XOV / Goekodierung</v>
      </c>
      <c r="B432" t="s">
        <v>1109</v>
      </c>
      <c r="C432" t="s">
        <v>1123</v>
      </c>
    </row>
    <row r="433" spans="1:3" x14ac:dyDescent="0.25">
      <c r="A433" t="str">
        <f t="shared" si="6"/>
        <v>KoSIT - XOV / Goekodierung.koordinates1</v>
      </c>
      <c r="B433" t="s">
        <v>1109</v>
      </c>
      <c r="C433" t="s">
        <v>1124</v>
      </c>
    </row>
    <row r="434" spans="1:3" x14ac:dyDescent="0.25">
      <c r="A434" t="str">
        <f t="shared" si="6"/>
        <v>KoSIT - XOV / Goekodierung.koordinates2</v>
      </c>
      <c r="B434" t="s">
        <v>1109</v>
      </c>
      <c r="C434" t="s">
        <v>1125</v>
      </c>
    </row>
    <row r="435" spans="1:3" x14ac:dyDescent="0.25">
      <c r="A435" t="str">
        <f t="shared" si="6"/>
        <v xml:space="preserve">KoSIT - XOV / koordinatensystem </v>
      </c>
      <c r="B435" t="s">
        <v>1109</v>
      </c>
      <c r="C435" t="s">
        <v>1126</v>
      </c>
    </row>
    <row r="436" spans="1:3" x14ac:dyDescent="0.25">
      <c r="A436" t="str">
        <f t="shared" si="6"/>
        <v>KoSIT - XOV / gemarkung</v>
      </c>
      <c r="B436" t="s">
        <v>1109</v>
      </c>
      <c r="C436" t="s">
        <v>1127</v>
      </c>
    </row>
    <row r="437" spans="1:3" x14ac:dyDescent="0.25">
      <c r="A437" t="str">
        <f t="shared" si="6"/>
        <v>KoSIT - XOV / Registierung.id</v>
      </c>
      <c r="B437" t="s">
        <v>1109</v>
      </c>
      <c r="C437" t="s">
        <v>1130</v>
      </c>
    </row>
    <row r="438" spans="1:3" x14ac:dyDescent="0.25">
      <c r="A438" t="str">
        <f t="shared" si="6"/>
        <v>KoSIT - XOV / NameOrganisation.name</v>
      </c>
      <c r="B438" t="s">
        <v>1109</v>
      </c>
      <c r="C438" t="s">
        <v>1131</v>
      </c>
    </row>
    <row r="439" spans="1:3" x14ac:dyDescent="0.25">
      <c r="A439" t="str">
        <f t="shared" si="6"/>
        <v>KoSIT - XOV / rechtsform</v>
      </c>
      <c r="B439" t="s">
        <v>1109</v>
      </c>
      <c r="C439" t="s">
        <v>1132</v>
      </c>
    </row>
    <row r="440" spans="1:3" x14ac:dyDescent="0.25">
      <c r="A440" t="str">
        <f t="shared" si="6"/>
        <v>KoSIT - XOV / zweck</v>
      </c>
      <c r="B440" t="s">
        <v>1109</v>
      </c>
      <c r="C440" t="s">
        <v>1133</v>
      </c>
    </row>
    <row r="441" spans="1:3" x14ac:dyDescent="0.25">
      <c r="A441" t="str">
        <f t="shared" si="6"/>
        <v>KoSIT - XOV / zusatz</v>
      </c>
      <c r="B441" t="s">
        <v>1109</v>
      </c>
      <c r="C441" t="s">
        <v>1135</v>
      </c>
    </row>
    <row r="442" spans="1:3" x14ac:dyDescent="0.25">
      <c r="A442" t="str">
        <f t="shared" si="6"/>
        <v>KoSIT - XOV / Anschrift.goekodierung</v>
      </c>
      <c r="B442" t="s">
        <v>1109</v>
      </c>
      <c r="C442" t="s">
        <v>1394</v>
      </c>
    </row>
    <row r="443" spans="1:3" x14ac:dyDescent="0.25">
      <c r="A443" t="str">
        <f t="shared" si="6"/>
        <v>KoSIT - XOV / Zeitraum</v>
      </c>
      <c r="B443" t="s">
        <v>1109</v>
      </c>
      <c r="C443" t="s">
        <v>1136</v>
      </c>
    </row>
    <row r="444" spans="1:3" x14ac:dyDescent="0.25">
      <c r="A444" t="str">
        <f t="shared" si="6"/>
        <v>KoSIT - XOV / NatuerlichePerson. identifikationsnummer</v>
      </c>
      <c r="B444" t="s">
        <v>1109</v>
      </c>
      <c r="C444" t="s">
        <v>1393</v>
      </c>
    </row>
    <row r="445" spans="1:3" x14ac:dyDescent="0.25">
      <c r="A445" t="str">
        <f t="shared" si="6"/>
        <v>KoSIT - XOV / vorname</v>
      </c>
      <c r="B445" t="s">
        <v>1109</v>
      </c>
      <c r="C445" t="s">
        <v>1137</v>
      </c>
    </row>
    <row r="446" spans="1:3" x14ac:dyDescent="0.25">
      <c r="A446" t="str">
        <f t="shared" si="6"/>
        <v>KoSIT - XOV / familienname</v>
      </c>
      <c r="B446" t="s">
        <v>1109</v>
      </c>
      <c r="C446" t="s">
        <v>1138</v>
      </c>
    </row>
    <row r="447" spans="1:3" x14ac:dyDescent="0.25">
      <c r="A447" t="str">
        <f t="shared" si="6"/>
        <v>KoSIT - XOV / weitererName</v>
      </c>
      <c r="B447" t="s">
        <v>1109</v>
      </c>
      <c r="C447" t="s">
        <v>1139</v>
      </c>
    </row>
    <row r="448" spans="1:3" x14ac:dyDescent="0.25">
      <c r="A448" t="str">
        <f t="shared" si="6"/>
        <v>KoSIT - XOV / rufname</v>
      </c>
      <c r="B448" t="s">
        <v>1109</v>
      </c>
      <c r="C448" t="s">
        <v>1140</v>
      </c>
    </row>
    <row r="449" spans="1:3" x14ac:dyDescent="0.25">
      <c r="A449" t="str">
        <f t="shared" si="6"/>
        <v>KoSIT - XOV / geschlecht</v>
      </c>
      <c r="B449" t="s">
        <v>1109</v>
      </c>
      <c r="C449" t="s">
        <v>1141</v>
      </c>
    </row>
    <row r="450" spans="1:3" x14ac:dyDescent="0.25">
      <c r="A450" t="str">
        <f t="shared" si="6"/>
        <v>KoSIT - XOV / geburtsname</v>
      </c>
      <c r="B450" t="s">
        <v>1109</v>
      </c>
      <c r="C450" t="s">
        <v>1142</v>
      </c>
    </row>
    <row r="451" spans="1:3" x14ac:dyDescent="0.25">
      <c r="A451" t="str">
        <f t="shared" ref="A451:A514" si="7">CONCATENATE(B451, " / ", C451)</f>
        <v>KoSIT - XOV / Geburt.datum</v>
      </c>
      <c r="B451" t="s">
        <v>1109</v>
      </c>
      <c r="C451" t="s">
        <v>1143</v>
      </c>
    </row>
    <row r="452" spans="1:3" x14ac:dyDescent="0.25">
      <c r="A452" t="str">
        <f t="shared" si="7"/>
        <v>KoSIT - XOV / Tod.datum</v>
      </c>
      <c r="B452" t="s">
        <v>1109</v>
      </c>
      <c r="C452" t="s">
        <v>1144</v>
      </c>
    </row>
    <row r="453" spans="1:3" x14ac:dyDescent="0.25">
      <c r="A453" t="str">
        <f t="shared" si="7"/>
        <v>KoSIT - XOV / Geburt.geburtsort</v>
      </c>
      <c r="B453" t="s">
        <v>1109</v>
      </c>
      <c r="C453" t="s">
        <v>1145</v>
      </c>
    </row>
    <row r="454" spans="1:3" x14ac:dyDescent="0.25">
      <c r="A454" t="str">
        <f t="shared" si="7"/>
        <v>KoSIT - XOV / Tod.sterbeort</v>
      </c>
      <c r="B454" t="s">
        <v>1109</v>
      </c>
      <c r="C454" t="s">
        <v>1146</v>
      </c>
    </row>
    <row r="455" spans="1:3" x14ac:dyDescent="0.25">
      <c r="A455" t="str">
        <f t="shared" si="7"/>
        <v xml:space="preserve">KoSIT - XOV / staatsangehoerigkeit </v>
      </c>
      <c r="B455" t="s">
        <v>1109</v>
      </c>
      <c r="C455" t="s">
        <v>1147</v>
      </c>
    </row>
    <row r="456" spans="1:3" x14ac:dyDescent="0.25">
      <c r="A456" t="str">
        <f t="shared" si="7"/>
        <v>KoSIT - XOV / Sprache</v>
      </c>
      <c r="B456" t="s">
        <v>1109</v>
      </c>
      <c r="C456" t="s">
        <v>1148</v>
      </c>
    </row>
    <row r="457" spans="1:3" x14ac:dyDescent="0.25">
      <c r="A457" t="str">
        <f t="shared" si="7"/>
        <v>KoSIT - XOV / kanal</v>
      </c>
      <c r="B457" t="s">
        <v>1109</v>
      </c>
      <c r="C457" t="s">
        <v>1149</v>
      </c>
    </row>
    <row r="458" spans="1:3" x14ac:dyDescent="0.25">
      <c r="A458" t="str">
        <f t="shared" si="7"/>
        <v xml:space="preserve">KoSIT - XOV / kanal </v>
      </c>
      <c r="B458" t="s">
        <v>1109</v>
      </c>
      <c r="C458" t="s">
        <v>1150</v>
      </c>
    </row>
    <row r="459" spans="1:3" x14ac:dyDescent="0.25">
      <c r="A459" t="str">
        <f t="shared" si="7"/>
        <v>KoSIT - XOV / Zeitraum.beginn</v>
      </c>
      <c r="B459" t="s">
        <v>1109</v>
      </c>
      <c r="C459" t="s">
        <v>1151</v>
      </c>
    </row>
    <row r="460" spans="1:3" x14ac:dyDescent="0.25">
      <c r="A460" t="str">
        <f t="shared" si="7"/>
        <v>KoSIT - XOV / Zeitraum.ende</v>
      </c>
      <c r="B460" t="s">
        <v>1109</v>
      </c>
      <c r="C460" t="s">
        <v>1152</v>
      </c>
    </row>
    <row r="461" spans="1:3" x14ac:dyDescent="0.25">
      <c r="A461" t="str">
        <f t="shared" si="7"/>
        <v>KoSIT - XOV / Code</v>
      </c>
      <c r="B461" t="s">
        <v>1109</v>
      </c>
      <c r="C461" t="s">
        <v>37</v>
      </c>
    </row>
    <row r="462" spans="1:3" x14ac:dyDescent="0.25">
      <c r="A462" t="str">
        <f t="shared" si="7"/>
        <v>KoSIT - XOV / date</v>
      </c>
      <c r="B462" t="s">
        <v>1109</v>
      </c>
      <c r="C462" t="s">
        <v>1153</v>
      </c>
    </row>
    <row r="463" spans="1:3" x14ac:dyDescent="0.25">
      <c r="A463" t="str">
        <f t="shared" si="7"/>
        <v>KoSIT - XOV / Identifikation</v>
      </c>
      <c r="B463" t="s">
        <v>1109</v>
      </c>
      <c r="C463" t="s">
        <v>1154</v>
      </c>
    </row>
    <row r="464" spans="1:3" x14ac:dyDescent="0.25">
      <c r="A464" t="str">
        <f t="shared" si="7"/>
        <v xml:space="preserve">KoSIT - XOV / ausstellendeBehoerde </v>
      </c>
      <c r="B464" t="s">
        <v>1109</v>
      </c>
      <c r="C464" t="s">
        <v>1155</v>
      </c>
    </row>
    <row r="465" spans="1:4" x14ac:dyDescent="0.25">
      <c r="A465" t="str">
        <f t="shared" si="7"/>
        <v>KoSIT - XOV / registrierendeBehoerde</v>
      </c>
      <c r="B465" t="s">
        <v>1109</v>
      </c>
      <c r="C465" t="s">
        <v>1156</v>
      </c>
    </row>
    <row r="466" spans="1:4" x14ac:dyDescent="0.25">
      <c r="A466" t="str">
        <f t="shared" si="7"/>
        <v>KoSIT - XOV / Behoerde.id</v>
      </c>
      <c r="B466" t="s">
        <v>1109</v>
      </c>
      <c r="C466" t="s">
        <v>1157</v>
      </c>
    </row>
    <row r="467" spans="1:4" x14ac:dyDescent="0.25">
      <c r="A467" t="str">
        <f t="shared" si="7"/>
        <v>KoSIT - XOV / Behoerdenkennung</v>
      </c>
      <c r="B467" t="s">
        <v>1109</v>
      </c>
      <c r="C467" t="s">
        <v>1158</v>
      </c>
    </row>
    <row r="468" spans="1:4" x14ac:dyDescent="0.25">
      <c r="A468" t="str">
        <f t="shared" si="7"/>
        <v>KoSIT - XOV / String.Latin</v>
      </c>
      <c r="B468" t="s">
        <v>1109</v>
      </c>
      <c r="C468" t="s">
        <v>1159</v>
      </c>
    </row>
    <row r="469" spans="1:4" x14ac:dyDescent="0.25">
      <c r="A469" t="str">
        <f t="shared" si="7"/>
        <v>eIDAS minimum dataset / Address</v>
      </c>
      <c r="B469" t="s">
        <v>1457</v>
      </c>
      <c r="C469" t="s">
        <v>6</v>
      </c>
    </row>
    <row r="470" spans="1:4" x14ac:dyDescent="0.25">
      <c r="A470" t="str">
        <f t="shared" si="7"/>
        <v>eIDAS minimum dataset / A uniqueness identifier</v>
      </c>
      <c r="B470" t="s">
        <v>1457</v>
      </c>
      <c r="C470" t="s">
        <v>1450</v>
      </c>
    </row>
    <row r="471" spans="1:4" x14ac:dyDescent="0.25">
      <c r="A471" t="str">
        <f t="shared" si="7"/>
        <v>eIDAS minimum dataset / Current first name(s)</v>
      </c>
      <c r="B471" t="s">
        <v>1457</v>
      </c>
      <c r="C471" t="s">
        <v>1451</v>
      </c>
    </row>
    <row r="472" spans="1:4" x14ac:dyDescent="0.25">
      <c r="A472" t="str">
        <f t="shared" si="7"/>
        <v>eIDAS minimum dataset / Current family name</v>
      </c>
      <c r="B472" t="s">
        <v>1457</v>
      </c>
      <c r="C472" t="s">
        <v>1452</v>
      </c>
    </row>
    <row r="473" spans="1:4" x14ac:dyDescent="0.25">
      <c r="A473" t="str">
        <f t="shared" si="7"/>
        <v>eIDAS minimum dataset / Gender</v>
      </c>
      <c r="B473" t="s">
        <v>1457</v>
      </c>
      <c r="C473" t="s">
        <v>65</v>
      </c>
    </row>
    <row r="474" spans="1:4" x14ac:dyDescent="0.25">
      <c r="A474" t="str">
        <f t="shared" si="7"/>
        <v>eIDAS minimum dataset / Name and family name at Birth</v>
      </c>
      <c r="B474" t="s">
        <v>1457</v>
      </c>
      <c r="C474" t="s">
        <v>1453</v>
      </c>
    </row>
    <row r="475" spans="1:4" x14ac:dyDescent="0.25">
      <c r="A475" t="str">
        <f t="shared" si="7"/>
        <v>eIDAS minimum dataset / Date of birth</v>
      </c>
      <c r="B475" t="s">
        <v>1457</v>
      </c>
      <c r="C475" t="s">
        <v>1454</v>
      </c>
    </row>
    <row r="476" spans="1:4" x14ac:dyDescent="0.25">
      <c r="A476" t="str">
        <f t="shared" si="7"/>
        <v>eIDAS minimum dataset / Place of birth</v>
      </c>
      <c r="B476" t="s">
        <v>1457</v>
      </c>
      <c r="C476" t="s">
        <v>1455</v>
      </c>
    </row>
    <row r="477" spans="1:4" x14ac:dyDescent="0.25">
      <c r="A477" t="str">
        <f t="shared" si="7"/>
        <v>eIDAS minimum dataset / Current address</v>
      </c>
      <c r="B477" t="s">
        <v>1457</v>
      </c>
      <c r="C477" t="s">
        <v>1456</v>
      </c>
    </row>
    <row r="478" spans="1:4" x14ac:dyDescent="0.25">
      <c r="A478" t="str">
        <f t="shared" si="7"/>
        <v>MUG- BII / Postal Address</v>
      </c>
      <c r="B478" t="s">
        <v>1458</v>
      </c>
      <c r="C478" t="s">
        <v>1553</v>
      </c>
    </row>
    <row r="479" spans="1:4" x14ac:dyDescent="0.25">
      <c r="A479" t="str">
        <f t="shared" si="7"/>
        <v>MUG- BII / Address line 1</v>
      </c>
      <c r="B479" t="s">
        <v>1458</v>
      </c>
      <c r="C479" t="s">
        <v>1478</v>
      </c>
      <c r="D479" t="s">
        <v>1476</v>
      </c>
    </row>
    <row r="480" spans="1:4" x14ac:dyDescent="0.25">
      <c r="A480" t="str">
        <f t="shared" si="7"/>
        <v>MUG- BII / Address line 2</v>
      </c>
      <c r="B480" t="s">
        <v>1458</v>
      </c>
      <c r="C480" t="s">
        <v>1477</v>
      </c>
    </row>
    <row r="481" spans="1:3" x14ac:dyDescent="0.25">
      <c r="A481" t="str">
        <f t="shared" si="7"/>
        <v>MUG- BII / City</v>
      </c>
      <c r="B481" t="s">
        <v>1458</v>
      </c>
      <c r="C481" t="s">
        <v>1475</v>
      </c>
    </row>
    <row r="482" spans="1:3" x14ac:dyDescent="0.25">
      <c r="A482" t="str">
        <f t="shared" si="7"/>
        <v>MUG- BII / County subdivision</v>
      </c>
      <c r="B482" t="s">
        <v>1458</v>
      </c>
      <c r="C482" t="s">
        <v>1480</v>
      </c>
    </row>
    <row r="483" spans="1:3" x14ac:dyDescent="0.25">
      <c r="A483" t="str">
        <f t="shared" si="7"/>
        <v>MUG- BII / Country code</v>
      </c>
      <c r="B483" t="s">
        <v>1458</v>
      </c>
      <c r="C483" t="s">
        <v>1474</v>
      </c>
    </row>
    <row r="484" spans="1:3" x14ac:dyDescent="0.25">
      <c r="A484" t="str">
        <f t="shared" si="7"/>
        <v>MUG- BII / Item country or login</v>
      </c>
      <c r="B484" t="s">
        <v>1458</v>
      </c>
      <c r="C484" t="s">
        <v>1498</v>
      </c>
    </row>
    <row r="485" spans="1:3" x14ac:dyDescent="0.25">
      <c r="A485" t="str">
        <f t="shared" si="7"/>
        <v>MUG- BII / Post code</v>
      </c>
      <c r="B485" t="s">
        <v>1458</v>
      </c>
      <c r="C485" t="s">
        <v>1479</v>
      </c>
    </row>
    <row r="486" spans="1:3" x14ac:dyDescent="0.25">
      <c r="A486" t="str">
        <f t="shared" si="7"/>
        <v>MUG- BII / Buyer</v>
      </c>
      <c r="B486" t="s">
        <v>1458</v>
      </c>
      <c r="C486" t="s">
        <v>1555</v>
      </c>
    </row>
    <row r="487" spans="1:3" x14ac:dyDescent="0.25">
      <c r="A487" t="str">
        <f t="shared" si="7"/>
        <v>MUG- BII / Seller</v>
      </c>
      <c r="B487" t="s">
        <v>1458</v>
      </c>
      <c r="C487" t="s">
        <v>1556</v>
      </c>
    </row>
    <row r="488" spans="1:3" x14ac:dyDescent="0.25">
      <c r="A488" t="str">
        <f t="shared" si="7"/>
        <v>MUG- BII / Payee</v>
      </c>
      <c r="B488" t="s">
        <v>1458</v>
      </c>
      <c r="C488" t="s">
        <v>1557</v>
      </c>
    </row>
    <row r="489" spans="1:3" x14ac:dyDescent="0.25">
      <c r="A489" t="str">
        <f t="shared" si="7"/>
        <v>MUG- BII / Financial institution</v>
      </c>
      <c r="B489" t="s">
        <v>1458</v>
      </c>
      <c r="C489" t="s">
        <v>1558</v>
      </c>
    </row>
    <row r="490" spans="1:3" x14ac:dyDescent="0.25">
      <c r="A490" t="str">
        <f t="shared" si="7"/>
        <v>MUG- BII / Seller tax representative</v>
      </c>
      <c r="B490" t="s">
        <v>1458</v>
      </c>
      <c r="C490" t="s">
        <v>1559</v>
      </c>
    </row>
    <row r="491" spans="1:3" x14ac:dyDescent="0.25">
      <c r="A491" t="str">
        <f t="shared" si="7"/>
        <v>MUG- BII / Buyer legal registration identifier</v>
      </c>
      <c r="B491" t="s">
        <v>1458</v>
      </c>
      <c r="C491" t="s">
        <v>1554</v>
      </c>
    </row>
    <row r="492" spans="1:3" x14ac:dyDescent="0.25">
      <c r="A492" t="str">
        <f t="shared" si="7"/>
        <v>MUG- BII / Seller legal registration identifier</v>
      </c>
      <c r="B492" t="s">
        <v>1458</v>
      </c>
      <c r="C492" t="s">
        <v>1473</v>
      </c>
    </row>
    <row r="493" spans="1:3" x14ac:dyDescent="0.25">
      <c r="A493" t="str">
        <f t="shared" si="7"/>
        <v>MUG- BII / Payee legal registration identifier</v>
      </c>
      <c r="B493" t="s">
        <v>1458</v>
      </c>
      <c r="C493" t="s">
        <v>1487</v>
      </c>
    </row>
    <row r="494" spans="1:3" x14ac:dyDescent="0.25">
      <c r="A494" t="str">
        <f t="shared" si="7"/>
        <v>MUG- BII / Buyer identifier</v>
      </c>
      <c r="B494" t="s">
        <v>1458</v>
      </c>
      <c r="C494" t="s">
        <v>1483</v>
      </c>
    </row>
    <row r="495" spans="1:3" x14ac:dyDescent="0.25">
      <c r="A495" t="str">
        <f t="shared" si="7"/>
        <v>MUG- BII / Seller identifier</v>
      </c>
      <c r="B495" t="s">
        <v>1458</v>
      </c>
      <c r="C495" t="s">
        <v>1470</v>
      </c>
    </row>
    <row r="496" spans="1:3" x14ac:dyDescent="0.25">
      <c r="A496" t="str">
        <f t="shared" si="7"/>
        <v>MUG- BII / Payee identifier</v>
      </c>
      <c r="B496" t="s">
        <v>1458</v>
      </c>
      <c r="C496" t="s">
        <v>1486</v>
      </c>
    </row>
    <row r="497" spans="1:3" x14ac:dyDescent="0.25">
      <c r="A497" t="str">
        <f t="shared" si="7"/>
        <v>MUG- BII / Buyer VAT identifier</v>
      </c>
      <c r="B497" t="s">
        <v>1458</v>
      </c>
      <c r="C497" t="s">
        <v>1484</v>
      </c>
    </row>
    <row r="498" spans="1:3" x14ac:dyDescent="0.25">
      <c r="A498" t="str">
        <f t="shared" si="7"/>
        <v>MUG- BII / Seller tax representative VAT identifier</v>
      </c>
      <c r="B498" t="s">
        <v>1458</v>
      </c>
      <c r="C498" t="s">
        <v>1489</v>
      </c>
    </row>
    <row r="499" spans="1:3" x14ac:dyDescent="0.25">
      <c r="A499" t="str">
        <f t="shared" si="7"/>
        <v>MUG- BII / Financial institution identifier</v>
      </c>
      <c r="B499" t="s">
        <v>1458</v>
      </c>
      <c r="C499" t="s">
        <v>1496</v>
      </c>
    </row>
    <row r="500" spans="1:3" x14ac:dyDescent="0.25">
      <c r="A500" t="str">
        <f t="shared" si="7"/>
        <v>MUG- BII / Financial institution branch identifier</v>
      </c>
      <c r="B500" t="s">
        <v>1458</v>
      </c>
      <c r="C500" t="s">
        <v>1497</v>
      </c>
    </row>
    <row r="501" spans="1:3" x14ac:dyDescent="0.25">
      <c r="A501" t="str">
        <f t="shared" si="7"/>
        <v>MUG- BII / Seller legal registration name</v>
      </c>
      <c r="B501" t="s">
        <v>1458</v>
      </c>
      <c r="C501" t="s">
        <v>1472</v>
      </c>
    </row>
    <row r="502" spans="1:3" x14ac:dyDescent="0.25">
      <c r="A502" t="str">
        <f t="shared" si="7"/>
        <v>MUG- BII / Seller tax representative name</v>
      </c>
      <c r="B502" t="s">
        <v>1458</v>
      </c>
      <c r="C502" t="s">
        <v>1488</v>
      </c>
    </row>
    <row r="503" spans="1:3" x14ac:dyDescent="0.25">
      <c r="A503" t="str">
        <f t="shared" si="7"/>
        <v xml:space="preserve">MUG- BII / Payee name </v>
      </c>
      <c r="B503" t="s">
        <v>1458</v>
      </c>
      <c r="C503" t="s">
        <v>1485</v>
      </c>
    </row>
    <row r="504" spans="1:3" x14ac:dyDescent="0.25">
      <c r="A504" t="str">
        <f t="shared" si="7"/>
        <v>MUG- BII / Buyer name</v>
      </c>
      <c r="B504" t="s">
        <v>1458</v>
      </c>
      <c r="C504" t="s">
        <v>1482</v>
      </c>
    </row>
    <row r="505" spans="1:3" x14ac:dyDescent="0.25">
      <c r="A505" t="str">
        <f t="shared" si="7"/>
        <v>MUG- BII / Seller name</v>
      </c>
      <c r="B505" t="s">
        <v>1458</v>
      </c>
      <c r="C505" t="s">
        <v>1469</v>
      </c>
    </row>
    <row r="506" spans="1:3" x14ac:dyDescent="0.25">
      <c r="A506" t="str">
        <f t="shared" si="7"/>
        <v>MUG- BII / Delivered to location identifier</v>
      </c>
      <c r="B506" t="s">
        <v>1458</v>
      </c>
      <c r="C506" t="s">
        <v>1492</v>
      </c>
    </row>
    <row r="507" spans="1:3" x14ac:dyDescent="0.25">
      <c r="A507" t="str">
        <f t="shared" si="7"/>
        <v>MUG- BII / Invoice period start date</v>
      </c>
      <c r="B507" t="s">
        <v>1458</v>
      </c>
      <c r="C507" t="s">
        <v>1467</v>
      </c>
    </row>
    <row r="508" spans="1:3" x14ac:dyDescent="0.25">
      <c r="A508" t="str">
        <f t="shared" si="7"/>
        <v>MUG- BII / Invoice period end date</v>
      </c>
      <c r="B508" t="s">
        <v>1458</v>
      </c>
      <c r="C508" t="s">
        <v>1468</v>
      </c>
    </row>
    <row r="509" spans="1:3" x14ac:dyDescent="0.25">
      <c r="A509" t="str">
        <f t="shared" si="7"/>
        <v>MUG- BII / Start date</v>
      </c>
      <c r="B509" t="s">
        <v>1458</v>
      </c>
      <c r="C509" t="s">
        <v>1499</v>
      </c>
    </row>
    <row r="510" spans="1:3" x14ac:dyDescent="0.25">
      <c r="A510" t="str">
        <f t="shared" si="7"/>
        <v>MUG- BII / End date</v>
      </c>
      <c r="B510" t="s">
        <v>1458</v>
      </c>
      <c r="C510" t="s">
        <v>1500</v>
      </c>
    </row>
    <row r="511" spans="1:3" x14ac:dyDescent="0.25">
      <c r="A511" t="str">
        <f t="shared" si="7"/>
        <v xml:space="preserve">MUG- BII / Contacting details </v>
      </c>
      <c r="B511" t="s">
        <v>1458</v>
      </c>
      <c r="C511" t="s">
        <v>1560</v>
      </c>
    </row>
    <row r="512" spans="1:3" x14ac:dyDescent="0.25">
      <c r="A512" t="str">
        <f t="shared" si="7"/>
        <v>MUG- BII / Contact person name</v>
      </c>
      <c r="B512" t="s">
        <v>1458</v>
      </c>
      <c r="C512" t="s">
        <v>1481</v>
      </c>
    </row>
    <row r="513" spans="1:3" x14ac:dyDescent="0.25">
      <c r="A513" t="str">
        <f t="shared" si="7"/>
        <v>MUG- BII / Payment terms</v>
      </c>
      <c r="B513" t="s">
        <v>1458</v>
      </c>
      <c r="C513" t="s">
        <v>1509</v>
      </c>
    </row>
    <row r="514" spans="1:3" x14ac:dyDescent="0.25">
      <c r="A514" t="str">
        <f t="shared" si="7"/>
        <v>MUG- BII / Invoice type code</v>
      </c>
      <c r="B514" t="s">
        <v>1458</v>
      </c>
      <c r="C514" t="s">
        <v>1460</v>
      </c>
    </row>
    <row r="515" spans="1:3" x14ac:dyDescent="0.25">
      <c r="A515" t="str">
        <f t="shared" ref="A515:A578" si="8">CONCATENATE(B515, " / ", C515)</f>
        <v>MUG- BII / Invoice currency code</v>
      </c>
      <c r="B515" t="s">
        <v>1458</v>
      </c>
      <c r="C515" t="s">
        <v>1461</v>
      </c>
    </row>
    <row r="516" spans="1:3" x14ac:dyDescent="0.25">
      <c r="A516" t="str">
        <f t="shared" si="8"/>
        <v>MUG- BII / Contract type code</v>
      </c>
      <c r="B516" t="s">
        <v>1458</v>
      </c>
      <c r="C516" t="s">
        <v>1491</v>
      </c>
    </row>
    <row r="517" spans="1:3" x14ac:dyDescent="0.25">
      <c r="A517" t="str">
        <f t="shared" si="8"/>
        <v>MUG- BII / Payment means type code</v>
      </c>
      <c r="B517" t="s">
        <v>1458</v>
      </c>
      <c r="C517" t="s">
        <v>1494</v>
      </c>
    </row>
    <row r="518" spans="1:3" x14ac:dyDescent="0.25">
      <c r="A518" t="str">
        <f t="shared" si="8"/>
        <v>MUG- BII / Invoice line VAT category code</v>
      </c>
      <c r="B518" t="s">
        <v>1458</v>
      </c>
      <c r="C518" t="s">
        <v>1501</v>
      </c>
    </row>
    <row r="519" spans="1:3" x14ac:dyDescent="0.25">
      <c r="A519" t="str">
        <f t="shared" si="8"/>
        <v>MUG- BII / Item commodity classification code</v>
      </c>
      <c r="B519" t="s">
        <v>1458</v>
      </c>
      <c r="C519" t="s">
        <v>1503</v>
      </c>
    </row>
    <row r="520" spans="1:3" x14ac:dyDescent="0.25">
      <c r="A520" t="str">
        <f t="shared" si="8"/>
        <v>MUG- BII / Seller tax registration status</v>
      </c>
      <c r="B520" t="s">
        <v>1458</v>
      </c>
      <c r="C520" t="s">
        <v>1511</v>
      </c>
    </row>
    <row r="521" spans="1:3" x14ac:dyDescent="0.25">
      <c r="A521" t="str">
        <f t="shared" si="8"/>
        <v>MUG- BII / Item CPV classification code</v>
      </c>
      <c r="B521" t="s">
        <v>1458</v>
      </c>
      <c r="C521" t="s">
        <v>1552</v>
      </c>
    </row>
    <row r="522" spans="1:3" x14ac:dyDescent="0.25">
      <c r="A522" t="str">
        <f t="shared" si="8"/>
        <v>MUG- BII / Contact type</v>
      </c>
      <c r="B522" t="s">
        <v>1458</v>
      </c>
      <c r="C522" t="s">
        <v>1516</v>
      </c>
    </row>
    <row r="523" spans="1:3" x14ac:dyDescent="0.25">
      <c r="A523" t="str">
        <f t="shared" si="8"/>
        <v>MUG- BII / Payment card type</v>
      </c>
      <c r="B523" t="s">
        <v>1458</v>
      </c>
      <c r="C523" t="s">
        <v>1517</v>
      </c>
    </row>
    <row r="524" spans="1:3" x14ac:dyDescent="0.25">
      <c r="A524" t="str">
        <f t="shared" si="8"/>
        <v>MUG- BII / Allowance or charge reason code</v>
      </c>
      <c r="B524" t="s">
        <v>1458</v>
      </c>
      <c r="C524" t="s">
        <v>1521</v>
      </c>
    </row>
    <row r="525" spans="1:3" x14ac:dyDescent="0.25">
      <c r="A525" t="str">
        <f t="shared" si="8"/>
        <v>MUG- BII / VAT category code</v>
      </c>
      <c r="B525" t="s">
        <v>1458</v>
      </c>
      <c r="C525" t="s">
        <v>1532</v>
      </c>
    </row>
    <row r="526" spans="1:3" x14ac:dyDescent="0.25">
      <c r="A526" t="str">
        <f t="shared" si="8"/>
        <v>MUG- BII / Invoice Identifier</v>
      </c>
      <c r="B526" t="s">
        <v>1458</v>
      </c>
      <c r="C526" t="s">
        <v>1459</v>
      </c>
    </row>
    <row r="527" spans="1:3" x14ac:dyDescent="0.25">
      <c r="A527" t="str">
        <f t="shared" si="8"/>
        <v>MUG- BII / Buyer reference identifier</v>
      </c>
      <c r="B527" t="s">
        <v>1458</v>
      </c>
      <c r="C527" t="s">
        <v>1462</v>
      </c>
    </row>
    <row r="528" spans="1:3" x14ac:dyDescent="0.25">
      <c r="A528" t="str">
        <f t="shared" si="8"/>
        <v>MUG- BII / Referenced order identifier</v>
      </c>
      <c r="B528" t="s">
        <v>1458</v>
      </c>
      <c r="C528" t="s">
        <v>1463</v>
      </c>
    </row>
    <row r="529" spans="1:3" x14ac:dyDescent="0.25">
      <c r="A529" t="str">
        <f t="shared" si="8"/>
        <v>MUG- BII / Profile identifier</v>
      </c>
      <c r="B529" t="s">
        <v>1458</v>
      </c>
      <c r="C529" t="s">
        <v>1464</v>
      </c>
    </row>
    <row r="530" spans="1:3" x14ac:dyDescent="0.25">
      <c r="A530" t="str">
        <f t="shared" si="8"/>
        <v>MUG- BII / Customization identifier</v>
      </c>
      <c r="B530" t="s">
        <v>1458</v>
      </c>
      <c r="C530" t="s">
        <v>1465</v>
      </c>
    </row>
    <row r="531" spans="1:3" x14ac:dyDescent="0.25">
      <c r="A531" t="str">
        <f t="shared" si="8"/>
        <v>MUG- BII / Message transaction identifier</v>
      </c>
      <c r="B531" t="s">
        <v>1458</v>
      </c>
      <c r="C531" t="s">
        <v>1466</v>
      </c>
    </row>
    <row r="532" spans="1:3" x14ac:dyDescent="0.25">
      <c r="A532" t="str">
        <f t="shared" si="8"/>
        <v>MUG- BII / Seller VAT identifier</v>
      </c>
      <c r="B532" t="s">
        <v>1458</v>
      </c>
      <c r="C532" t="s">
        <v>1471</v>
      </c>
    </row>
    <row r="533" spans="1:3" x14ac:dyDescent="0.25">
      <c r="A533" t="str">
        <f t="shared" si="8"/>
        <v>MUG- BII / Contract identifier</v>
      </c>
      <c r="B533" t="s">
        <v>1458</v>
      </c>
      <c r="C533" t="s">
        <v>1490</v>
      </c>
    </row>
    <row r="534" spans="1:3" x14ac:dyDescent="0.25">
      <c r="A534" t="str">
        <f t="shared" si="8"/>
        <v>MUG- BII / Seller payment identifier</v>
      </c>
      <c r="B534" t="s">
        <v>1458</v>
      </c>
      <c r="C534" t="s">
        <v>1493</v>
      </c>
    </row>
    <row r="535" spans="1:3" x14ac:dyDescent="0.25">
      <c r="A535" t="str">
        <f t="shared" si="8"/>
        <v>MUG- BII / Financial account identifier</v>
      </c>
      <c r="B535" t="s">
        <v>1458</v>
      </c>
      <c r="C535" t="s">
        <v>1495</v>
      </c>
    </row>
    <row r="536" spans="1:3" x14ac:dyDescent="0.25">
      <c r="A536" t="str">
        <f t="shared" si="8"/>
        <v>MUG- BII / Seller electronic address identifier</v>
      </c>
      <c r="B536" t="s">
        <v>1458</v>
      </c>
      <c r="C536" t="s">
        <v>1510</v>
      </c>
    </row>
    <row r="537" spans="1:3" x14ac:dyDescent="0.25">
      <c r="A537" t="str">
        <f t="shared" si="8"/>
        <v>MUG- BII / Buyer elecronic address identifier</v>
      </c>
      <c r="B537" t="s">
        <v>1458</v>
      </c>
      <c r="C537" t="s">
        <v>1515</v>
      </c>
    </row>
    <row r="538" spans="1:3" x14ac:dyDescent="0.25">
      <c r="A538" t="str">
        <f t="shared" si="8"/>
        <v>MUG- BII / Item standard identifier</v>
      </c>
      <c r="B538" t="s">
        <v>1458</v>
      </c>
      <c r="C538" t="s">
        <v>1502</v>
      </c>
    </row>
    <row r="539" spans="1:3" x14ac:dyDescent="0.25">
      <c r="A539" t="str">
        <f t="shared" si="8"/>
        <v>MUG- BII / Referenced Document identifier</v>
      </c>
      <c r="B539" t="s">
        <v>1458</v>
      </c>
      <c r="C539" t="s">
        <v>1535</v>
      </c>
    </row>
    <row r="540" spans="1:3" x14ac:dyDescent="0.25">
      <c r="A540" t="str">
        <f t="shared" si="8"/>
        <v>MUG- BII / Referenced order line identifier</v>
      </c>
      <c r="B540" t="s">
        <v>1458</v>
      </c>
      <c r="C540" t="s">
        <v>1542</v>
      </c>
    </row>
    <row r="541" spans="1:3" x14ac:dyDescent="0.25">
      <c r="A541" t="str">
        <f t="shared" si="8"/>
        <v>MUG- BII / Invoice issue date</v>
      </c>
      <c r="B541" t="s">
        <v>1458</v>
      </c>
      <c r="C541" t="s">
        <v>1504</v>
      </c>
    </row>
    <row r="542" spans="1:3" x14ac:dyDescent="0.25">
      <c r="A542" t="str">
        <f t="shared" si="8"/>
        <v>MUG- BII / Tax point date</v>
      </c>
      <c r="B542" t="s">
        <v>1458</v>
      </c>
      <c r="C542" t="s">
        <v>1505</v>
      </c>
    </row>
    <row r="543" spans="1:3" x14ac:dyDescent="0.25">
      <c r="A543" t="str">
        <f t="shared" si="8"/>
        <v>MUG- BII / Payment due date</v>
      </c>
      <c r="B543" t="s">
        <v>1458</v>
      </c>
      <c r="C543" t="s">
        <v>1506</v>
      </c>
    </row>
    <row r="544" spans="1:3" x14ac:dyDescent="0.25">
      <c r="A544" t="str">
        <f t="shared" si="8"/>
        <v>MUG- BII / Invoice note</v>
      </c>
      <c r="B544" t="s">
        <v>1458</v>
      </c>
      <c r="C544" t="s">
        <v>1507</v>
      </c>
    </row>
    <row r="545" spans="1:3" x14ac:dyDescent="0.25">
      <c r="A545" t="str">
        <f t="shared" si="8"/>
        <v>MUG- BII / Buyer accounting string</v>
      </c>
      <c r="B545" t="s">
        <v>1458</v>
      </c>
      <c r="C545" t="s">
        <v>1508</v>
      </c>
    </row>
    <row r="546" spans="1:3" x14ac:dyDescent="0.25">
      <c r="A546" t="str">
        <f t="shared" si="8"/>
        <v>MUG- BII / Contact fax number</v>
      </c>
      <c r="B546" t="s">
        <v>1458</v>
      </c>
      <c r="C546" t="s">
        <v>1512</v>
      </c>
    </row>
    <row r="547" spans="1:3" x14ac:dyDescent="0.25">
      <c r="A547" t="str">
        <f t="shared" si="8"/>
        <v>MUG- BII / Contact telephone number</v>
      </c>
      <c r="B547" t="s">
        <v>1458</v>
      </c>
      <c r="C547" t="s">
        <v>1513</v>
      </c>
    </row>
    <row r="548" spans="1:3" x14ac:dyDescent="0.25">
      <c r="A548" t="str">
        <f t="shared" si="8"/>
        <v>MUG- BII / Contact email number</v>
      </c>
      <c r="B548" t="s">
        <v>1458</v>
      </c>
      <c r="C548" t="s">
        <v>1514</v>
      </c>
    </row>
    <row r="549" spans="1:3" x14ac:dyDescent="0.25">
      <c r="A549" t="str">
        <f t="shared" si="8"/>
        <v>MUG- BII / Payment card primary account number</v>
      </c>
      <c r="B549" t="s">
        <v>1458</v>
      </c>
      <c r="C549" t="s">
        <v>1518</v>
      </c>
    </row>
    <row r="550" spans="1:3" x14ac:dyDescent="0.25">
      <c r="A550" t="str">
        <f t="shared" si="8"/>
        <v>MUG- BII / Allowance or charge ammount</v>
      </c>
      <c r="B550" t="s">
        <v>1458</v>
      </c>
      <c r="C550" t="s">
        <v>1519</v>
      </c>
    </row>
    <row r="551" spans="1:3" x14ac:dyDescent="0.25">
      <c r="A551" t="str">
        <f t="shared" si="8"/>
        <v>MUG- BII / Allowance or charge reason</v>
      </c>
      <c r="B551" t="s">
        <v>1458</v>
      </c>
      <c r="C551" t="s">
        <v>1520</v>
      </c>
    </row>
    <row r="552" spans="1:3" x14ac:dyDescent="0.25">
      <c r="A552" t="str">
        <f t="shared" si="8"/>
        <v>MUG- BII / Sum of line amounts</v>
      </c>
      <c r="B552" t="s">
        <v>1458</v>
      </c>
      <c r="C552" t="s">
        <v>1522</v>
      </c>
    </row>
    <row r="553" spans="1:3" x14ac:dyDescent="0.25">
      <c r="A553" t="str">
        <f t="shared" si="8"/>
        <v>MUG- BII / Sum of allowances on document level</v>
      </c>
      <c r="B553" t="s">
        <v>1458</v>
      </c>
      <c r="C553" t="s">
        <v>1523</v>
      </c>
    </row>
    <row r="554" spans="1:3" x14ac:dyDescent="0.25">
      <c r="A554" t="str">
        <f t="shared" si="8"/>
        <v>MUG- BII / Sum of charges on document level</v>
      </c>
      <c r="B554" t="s">
        <v>1458</v>
      </c>
      <c r="C554" t="s">
        <v>1524</v>
      </c>
    </row>
    <row r="555" spans="1:3" x14ac:dyDescent="0.25">
      <c r="A555" t="str">
        <f t="shared" si="8"/>
        <v>MUG- BII / Invoice total amount without VAT</v>
      </c>
      <c r="B555" t="s">
        <v>1458</v>
      </c>
      <c r="C555" t="s">
        <v>1525</v>
      </c>
    </row>
    <row r="556" spans="1:3" x14ac:dyDescent="0.25">
      <c r="A556" t="str">
        <f t="shared" si="8"/>
        <v>MUG- BII / Invoice total VAT amount</v>
      </c>
      <c r="B556" t="s">
        <v>1458</v>
      </c>
      <c r="C556" t="s">
        <v>1526</v>
      </c>
    </row>
    <row r="557" spans="1:3" x14ac:dyDescent="0.25">
      <c r="A557" t="str">
        <f t="shared" si="8"/>
        <v>MUG- BII / Rounding of invoice total including VAT</v>
      </c>
      <c r="B557" t="s">
        <v>1458</v>
      </c>
      <c r="C557" t="s">
        <v>1527</v>
      </c>
    </row>
    <row r="558" spans="1:3" x14ac:dyDescent="0.25">
      <c r="A558" t="str">
        <f t="shared" si="8"/>
        <v>MUG- BII / Invoice total amount including VAT</v>
      </c>
      <c r="B558" t="s">
        <v>1458</v>
      </c>
      <c r="C558" t="s">
        <v>1561</v>
      </c>
    </row>
    <row r="559" spans="1:3" x14ac:dyDescent="0.25">
      <c r="A559" t="str">
        <f t="shared" si="8"/>
        <v>MUG- BII / Paid amount</v>
      </c>
      <c r="B559" t="s">
        <v>1458</v>
      </c>
      <c r="C559" t="s">
        <v>1528</v>
      </c>
    </row>
    <row r="560" spans="1:3" x14ac:dyDescent="0.25">
      <c r="A560" t="str">
        <f t="shared" si="8"/>
        <v xml:space="preserve">MUG- BII / Amount due for payment </v>
      </c>
      <c r="B560" t="s">
        <v>1458</v>
      </c>
      <c r="C560" t="s">
        <v>1529</v>
      </c>
    </row>
    <row r="561" spans="1:3" x14ac:dyDescent="0.25">
      <c r="A561" t="str">
        <f t="shared" si="8"/>
        <v>MUG- BII / VAT category taxable amount</v>
      </c>
      <c r="B561" t="s">
        <v>1458</v>
      </c>
      <c r="C561" t="s">
        <v>1530</v>
      </c>
    </row>
    <row r="562" spans="1:3" x14ac:dyDescent="0.25">
      <c r="A562" t="str">
        <f t="shared" si="8"/>
        <v>MUG- BII / VAT category tax amount</v>
      </c>
      <c r="B562" t="s">
        <v>1458</v>
      </c>
      <c r="C562" t="s">
        <v>1531</v>
      </c>
    </row>
    <row r="563" spans="1:3" x14ac:dyDescent="0.25">
      <c r="A563" t="str">
        <f t="shared" si="8"/>
        <v xml:space="preserve">MUG- BII / VAT category percentage </v>
      </c>
      <c r="B563" t="s">
        <v>1458</v>
      </c>
      <c r="C563" t="s">
        <v>1533</v>
      </c>
    </row>
    <row r="564" spans="1:3" x14ac:dyDescent="0.25">
      <c r="A564" t="str">
        <f t="shared" si="8"/>
        <v>MUG- BII / VAT exemption reason text</v>
      </c>
      <c r="B564" t="s">
        <v>1458</v>
      </c>
      <c r="C564" t="s">
        <v>1534</v>
      </c>
    </row>
    <row r="565" spans="1:3" x14ac:dyDescent="0.25">
      <c r="A565" t="str">
        <f t="shared" si="8"/>
        <v>MUG- BII / Referenced Document description</v>
      </c>
      <c r="B565" t="s">
        <v>1458</v>
      </c>
      <c r="C565" t="s">
        <v>1536</v>
      </c>
    </row>
    <row r="566" spans="1:3" x14ac:dyDescent="0.25">
      <c r="A566" t="str">
        <f t="shared" si="8"/>
        <v>MUG- BII / Attached binary object</v>
      </c>
      <c r="B566" t="s">
        <v>1458</v>
      </c>
      <c r="C566" t="s">
        <v>1537</v>
      </c>
    </row>
    <row r="567" spans="1:3" x14ac:dyDescent="0.25">
      <c r="A567" t="str">
        <f t="shared" si="8"/>
        <v>MUG- BII / Invoice Line note</v>
      </c>
      <c r="B567" t="s">
        <v>1458</v>
      </c>
      <c r="C567" t="s">
        <v>1538</v>
      </c>
    </row>
    <row r="568" spans="1:3" x14ac:dyDescent="0.25">
      <c r="A568" t="str">
        <f t="shared" si="8"/>
        <v>MUG- BII / Invoice quantity</v>
      </c>
      <c r="B568" t="s">
        <v>1458</v>
      </c>
      <c r="C568" t="s">
        <v>1539</v>
      </c>
    </row>
    <row r="569" spans="1:3" x14ac:dyDescent="0.25">
      <c r="A569" t="str">
        <f t="shared" si="8"/>
        <v>MUG- BII / Quantity Unit of measure</v>
      </c>
      <c r="B569" t="s">
        <v>1458</v>
      </c>
      <c r="C569" t="s">
        <v>1540</v>
      </c>
    </row>
    <row r="570" spans="1:3" x14ac:dyDescent="0.25">
      <c r="A570" t="str">
        <f t="shared" si="8"/>
        <v>MUG- BII / Invoice line net amount</v>
      </c>
      <c r="B570" t="s">
        <v>1458</v>
      </c>
      <c r="C570" t="s">
        <v>1541</v>
      </c>
    </row>
    <row r="571" spans="1:3" x14ac:dyDescent="0.25">
      <c r="A571" t="str">
        <f t="shared" si="8"/>
        <v>MUG- BII / Item attribute Name</v>
      </c>
      <c r="B571" t="s">
        <v>1458</v>
      </c>
      <c r="C571" t="s">
        <v>1543</v>
      </c>
    </row>
    <row r="572" spans="1:3" x14ac:dyDescent="0.25">
      <c r="A572" t="str">
        <f t="shared" si="8"/>
        <v>MUG- BII / Item attribute Value</v>
      </c>
      <c r="B572" t="s">
        <v>1458</v>
      </c>
      <c r="C572" t="s">
        <v>1544</v>
      </c>
    </row>
    <row r="573" spans="1:3" x14ac:dyDescent="0.25">
      <c r="A573" t="str">
        <f t="shared" si="8"/>
        <v>MUG- BII / Item price</v>
      </c>
      <c r="B573" t="s">
        <v>1458</v>
      </c>
      <c r="C573" t="s">
        <v>1545</v>
      </c>
    </row>
    <row r="574" spans="1:3" x14ac:dyDescent="0.25">
      <c r="A574" t="str">
        <f t="shared" si="8"/>
        <v>MUG- BII / Item price discount</v>
      </c>
      <c r="B574" t="s">
        <v>1458</v>
      </c>
      <c r="C574" t="s">
        <v>1546</v>
      </c>
    </row>
    <row r="575" spans="1:3" x14ac:dyDescent="0.25">
      <c r="A575" t="str">
        <f t="shared" si="8"/>
        <v>MUG- BII / Item list price</v>
      </c>
      <c r="B575" t="s">
        <v>1458</v>
      </c>
      <c r="C575" t="s">
        <v>1547</v>
      </c>
    </row>
    <row r="576" spans="1:3" x14ac:dyDescent="0.25">
      <c r="A576" t="str">
        <f t="shared" si="8"/>
        <v>MUG- BII / Item price base quantity</v>
      </c>
      <c r="B576" t="s">
        <v>1458</v>
      </c>
      <c r="C576" t="s">
        <v>1548</v>
      </c>
    </row>
    <row r="577" spans="1:3" x14ac:dyDescent="0.25">
      <c r="A577" t="str">
        <f t="shared" si="8"/>
        <v>MUG- BII / Invoice line VAT amount</v>
      </c>
      <c r="B577" t="s">
        <v>1458</v>
      </c>
      <c r="C577" t="s">
        <v>1549</v>
      </c>
    </row>
    <row r="578" spans="1:3" x14ac:dyDescent="0.25">
      <c r="A578" t="str">
        <f t="shared" si="8"/>
        <v>MUG- BII / Invoice line VAT rate</v>
      </c>
      <c r="B578" t="s">
        <v>1458</v>
      </c>
      <c r="C578" t="s">
        <v>1550</v>
      </c>
    </row>
    <row r="579" spans="1:3" x14ac:dyDescent="0.25">
      <c r="A579" t="str">
        <f t="shared" ref="A579" si="9">CONCATENATE(B579, " / ", C579)</f>
        <v>MUG- BII / Item name</v>
      </c>
      <c r="B579" t="s">
        <v>1458</v>
      </c>
      <c r="C579" t="s">
        <v>1551</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118" zoomScaleNormal="118" workbookViewId="0">
      <selection activeCell="D1" sqref="D1"/>
    </sheetView>
  </sheetViews>
  <sheetFormatPr defaultRowHeight="15" x14ac:dyDescent="0.25"/>
  <cols>
    <col min="1" max="1" width="34.140625" bestFit="1" customWidth="1"/>
    <col min="2" max="2" width="24.7109375" bestFit="1" customWidth="1"/>
    <col min="3" max="3" width="16.28515625" bestFit="1" customWidth="1"/>
    <col min="4" max="4" width="45" bestFit="1"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x14ac:dyDescent="0.25">
      <c r="A1" s="22" t="s">
        <v>1595</v>
      </c>
      <c r="B1" s="22" t="s">
        <v>1</v>
      </c>
      <c r="C1" s="23" t="s">
        <v>860</v>
      </c>
      <c r="D1" s="21" t="s">
        <v>1593</v>
      </c>
      <c r="E1" s="21" t="s">
        <v>859</v>
      </c>
      <c r="F1" s="24" t="s">
        <v>1</v>
      </c>
      <c r="G1" s="38" t="s">
        <v>861</v>
      </c>
      <c r="K1" s="56" t="s">
        <v>1597</v>
      </c>
    </row>
    <row r="2" spans="1:13" x14ac:dyDescent="0.25">
      <c r="A2" t="str">
        <f>CoreVocabularies!B2</f>
        <v>Address</v>
      </c>
      <c r="B2" t="str">
        <f>CoreVocabularies!C2</f>
        <v>Address</v>
      </c>
      <c r="C2" t="s">
        <v>1594</v>
      </c>
      <c r="D2" t="str">
        <f>TargetVocabulary!A2</f>
        <v>OASIS UBL Common Library 2.1 / Address. Details</v>
      </c>
      <c r="E2" t="e">
        <f ca="1">OFFSET(INDIRECT(D2),1,1,1,1)</f>
        <v>#REF!</v>
      </c>
      <c r="F2" t="str">
        <f ca="1">INDIRECT("D2")</f>
        <v>OASIS UBL Common Library 2.1 / Address. Details</v>
      </c>
      <c r="K2" s="22" t="s">
        <v>1595</v>
      </c>
      <c r="L2" s="22" t="s">
        <v>1596</v>
      </c>
      <c r="M2" t="s">
        <v>1599</v>
      </c>
    </row>
    <row r="3" spans="1:13" x14ac:dyDescent="0.25">
      <c r="A3" t="str">
        <f>CoreVocabularies!B3</f>
        <v>AddressFullAddress</v>
      </c>
      <c r="B3" t="str">
        <f>CoreVocabularies!C3</f>
        <v>Full Address</v>
      </c>
      <c r="D3" t="str">
        <f>ADDRESS(1,1,1,1,"TargetVocabulary")</f>
        <v>TargetVocabulary!$A$1</v>
      </c>
      <c r="E3" t="str">
        <f ca="1">OFFSET(INDIRECT(D3),1,1,1,1)</f>
        <v>OASIS UBL Common Library 2.1</v>
      </c>
      <c r="F3" t="str">
        <f ca="1">OFFSET(INDIRECT(D3),1,2,1,1)</f>
        <v>Address. Details</v>
      </c>
      <c r="K3" s="22" t="s">
        <v>1</v>
      </c>
      <c r="L3" t="s">
        <v>1598</v>
      </c>
      <c r="M3" t="s">
        <v>1600</v>
      </c>
    </row>
    <row r="4" spans="1:13" x14ac:dyDescent="0.25">
      <c r="A4" t="str">
        <f>CoreVocabularies!B4</f>
        <v>AddressPOBox</v>
      </c>
      <c r="B4" t="str">
        <f>CoreVocabularies!C4</f>
        <v>PO Box</v>
      </c>
      <c r="D4" t="str">
        <f>ADDRESS(2,1,1,1,"TargetVocabulary")</f>
        <v>TargetVocabulary!$A$2</v>
      </c>
      <c r="E4" t="str">
        <f ca="1">OFFSET(INDIRECT(D4),1,1,1,1)</f>
        <v>OASIS UBL Common Library 2.1</v>
      </c>
      <c r="F4" t="str">
        <f ca="1">OFFSET(INDIRECT(D4),1,2,1,1)</f>
        <v>Address. Postbox. Text</v>
      </c>
      <c r="K4" s="38" t="s">
        <v>860</v>
      </c>
      <c r="L4" s="38" t="s">
        <v>1601</v>
      </c>
    </row>
    <row r="5" spans="1:13" x14ac:dyDescent="0.25">
      <c r="A5" t="str">
        <f>CoreVocabularies!B5</f>
        <v>AddressThoroughfare</v>
      </c>
      <c r="B5" t="str">
        <f>CoreVocabularies!C5</f>
        <v>Thoroughfare</v>
      </c>
      <c r="D5" t="str">
        <f>TargetVocabulary!A5</f>
        <v>OASIS UBL Common Library 2.1 / Address. Additional_ Street Name. Name</v>
      </c>
      <c r="E5" t="e">
        <f ca="1">OFFSET(INDIRECT(_xlfn.FORMULATEXT(D5)),1,1,1,1)</f>
        <v>#NAME?</v>
      </c>
      <c r="K5" s="21" t="s">
        <v>1602</v>
      </c>
      <c r="L5" s="21" t="s">
        <v>1603</v>
      </c>
      <c r="M5" t="s">
        <v>1604</v>
      </c>
    </row>
    <row r="6" spans="1:13" x14ac:dyDescent="0.25">
      <c r="A6" t="str">
        <f>CoreVocabularies!B6</f>
        <v>AddressLocatorDesignator</v>
      </c>
      <c r="B6" t="str">
        <f>CoreVocabularies!C6</f>
        <v>Locator Designator</v>
      </c>
      <c r="D6">
        <f>C4+C5</f>
        <v>0</v>
      </c>
      <c r="K6" s="21" t="s">
        <v>1605</v>
      </c>
      <c r="L6" s="21" t="s">
        <v>1606</v>
      </c>
      <c r="M6" t="s">
        <v>1608</v>
      </c>
    </row>
    <row r="7" spans="1:13" x14ac:dyDescent="0.25">
      <c r="A7" t="str">
        <f>CoreVocabularies!B7</f>
        <v>AddressLocatorName</v>
      </c>
      <c r="B7" t="str">
        <f>CoreVocabularies!C7</f>
        <v>Locator Name</v>
      </c>
      <c r="K7" s="21" t="s">
        <v>1</v>
      </c>
      <c r="L7" s="21" t="s">
        <v>1607</v>
      </c>
      <c r="M7" t="s">
        <v>1609</v>
      </c>
    </row>
    <row r="8" spans="1:13" x14ac:dyDescent="0.25">
      <c r="A8" t="str">
        <f>CoreVocabularies!B8</f>
        <v>AddressAddressArea</v>
      </c>
      <c r="B8" t="str">
        <f>CoreVocabularies!C8</f>
        <v>Address Area</v>
      </c>
      <c r="K8" s="38" t="s">
        <v>861</v>
      </c>
      <c r="L8" s="38" t="s">
        <v>1610</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H1154"/>
  <sheetViews>
    <sheetView tabSelected="1" zoomScale="90" zoomScaleNormal="90" zoomScalePageLayoutView="90" workbookViewId="0">
      <pane xSplit="1" ySplit="1" topLeftCell="C784" activePane="bottomRight" state="frozen"/>
      <selection pane="topRight" activeCell="B1" sqref="B1"/>
      <selection pane="bottomLeft" activeCell="A2" sqref="A2"/>
      <selection pane="bottomRight" activeCell="F804" sqref="F804"/>
    </sheetView>
  </sheetViews>
  <sheetFormatPr defaultColWidth="8.85546875" defaultRowHeight="15" x14ac:dyDescent="0.25"/>
  <cols>
    <col min="1" max="1" width="38.28515625" customWidth="1"/>
    <col min="2" max="2" width="22.5703125" customWidth="1"/>
    <col min="3" max="3" width="19.140625" customWidth="1"/>
    <col min="4" max="4" width="78" customWidth="1"/>
    <col min="5" max="5" width="28.42578125" customWidth="1"/>
    <col min="6" max="6" width="37.42578125" style="2" customWidth="1"/>
    <col min="7" max="7" width="201.42578125" style="40" bestFit="1" customWidth="1"/>
    <col min="8" max="8" width="18.140625" style="2" customWidth="1"/>
  </cols>
  <sheetData>
    <row r="1" spans="1:8" x14ac:dyDescent="0.25">
      <c r="A1" s="22" t="s">
        <v>1595</v>
      </c>
      <c r="B1" s="22" t="s">
        <v>1</v>
      </c>
      <c r="C1" s="23" t="s">
        <v>860</v>
      </c>
      <c r="D1" s="21" t="s">
        <v>1593</v>
      </c>
      <c r="E1" s="21" t="s">
        <v>859</v>
      </c>
      <c r="F1" s="24" t="s">
        <v>1611</v>
      </c>
      <c r="G1" s="38" t="s">
        <v>861</v>
      </c>
      <c r="H1" s="48" t="s">
        <v>1448</v>
      </c>
    </row>
    <row r="2" spans="1:8" x14ac:dyDescent="0.25">
      <c r="A2" t="s">
        <v>6</v>
      </c>
      <c r="C2" t="s">
        <v>853</v>
      </c>
      <c r="D2" t="str">
        <f t="shared" ref="D2:D65" si="0">CONCATENATE(E2, " / ", F2)</f>
        <v>OASIS UBL Common Library 2.1 / Address. Details</v>
      </c>
      <c r="E2" t="s">
        <v>474</v>
      </c>
      <c r="F2" s="2" t="s">
        <v>289</v>
      </c>
      <c r="G2" s="37"/>
      <c r="H2" s="47"/>
    </row>
    <row r="3" spans="1:8" x14ac:dyDescent="0.25">
      <c r="A3" t="s">
        <v>241</v>
      </c>
      <c r="C3" t="s">
        <v>858</v>
      </c>
      <c r="D3" t="str">
        <f t="shared" si="0"/>
        <v xml:space="preserve">OASIS UBL Common Library 2.1 / </v>
      </c>
      <c r="E3" t="s">
        <v>474</v>
      </c>
      <c r="G3" s="37"/>
      <c r="H3" s="47"/>
    </row>
    <row r="4" spans="1:8" x14ac:dyDescent="0.25">
      <c r="A4" t="s">
        <v>242</v>
      </c>
      <c r="C4" t="s">
        <v>853</v>
      </c>
      <c r="D4" t="str">
        <f t="shared" si="0"/>
        <v>OASIS UBL Common Library 2.1 / Address. Postbox. Text</v>
      </c>
      <c r="E4" t="s">
        <v>474</v>
      </c>
      <c r="F4" s="2" t="s">
        <v>292</v>
      </c>
      <c r="G4" s="37"/>
      <c r="H4" s="47"/>
    </row>
    <row r="5" spans="1:8" x14ac:dyDescent="0.25">
      <c r="A5" t="s">
        <v>243</v>
      </c>
      <c r="C5" t="s">
        <v>856</v>
      </c>
      <c r="D5" t="str">
        <f t="shared" si="0"/>
        <v>OASIS UBL Common Library 2.1 / Address. Street Name. Name</v>
      </c>
      <c r="E5" t="s">
        <v>474</v>
      </c>
      <c r="F5" s="2" t="s">
        <v>290</v>
      </c>
      <c r="G5" s="37"/>
      <c r="H5" s="47"/>
    </row>
    <row r="6" spans="1:8" ht="30" x14ac:dyDescent="0.25">
      <c r="A6" t="s">
        <v>243</v>
      </c>
      <c r="C6" t="s">
        <v>856</v>
      </c>
      <c r="D6" t="str">
        <f t="shared" si="0"/>
        <v>OASIS UBL Common Library 2.1 / Address. Additional_ Street Name. Name</v>
      </c>
      <c r="E6" t="s">
        <v>474</v>
      </c>
      <c r="F6" s="2" t="s">
        <v>291</v>
      </c>
      <c r="G6" s="37"/>
      <c r="H6" s="47" t="s">
        <v>1422</v>
      </c>
    </row>
    <row r="7" spans="1:8" x14ac:dyDescent="0.25">
      <c r="A7" t="s">
        <v>244</v>
      </c>
      <c r="C7" t="s">
        <v>856</v>
      </c>
      <c r="D7" t="str">
        <f t="shared" si="0"/>
        <v>OASIS UBL Common Library 2.1 / Address. Floor. Text</v>
      </c>
      <c r="E7" t="s">
        <v>474</v>
      </c>
      <c r="F7" s="2" t="s">
        <v>293</v>
      </c>
      <c r="G7" s="37"/>
      <c r="H7" s="47"/>
    </row>
    <row r="8" spans="1:8" x14ac:dyDescent="0.25">
      <c r="A8" t="s">
        <v>244</v>
      </c>
      <c r="C8" t="s">
        <v>856</v>
      </c>
      <c r="D8" t="str">
        <f t="shared" si="0"/>
        <v>OASIS UBL Common Library 2.1 / Address. Building Number. Text</v>
      </c>
      <c r="E8" t="s">
        <v>474</v>
      </c>
      <c r="F8" s="2" t="s">
        <v>295</v>
      </c>
      <c r="G8" s="37"/>
      <c r="H8" s="47" t="s">
        <v>1422</v>
      </c>
    </row>
    <row r="9" spans="1:8" x14ac:dyDescent="0.25">
      <c r="A9" t="s">
        <v>245</v>
      </c>
      <c r="C9" t="s">
        <v>856</v>
      </c>
      <c r="D9" t="str">
        <f t="shared" si="0"/>
        <v>OASIS UBL Common Library 2.1 / Address. Room. Text</v>
      </c>
      <c r="E9" t="s">
        <v>474</v>
      </c>
      <c r="F9" s="2" t="s">
        <v>294</v>
      </c>
      <c r="G9" s="37"/>
      <c r="H9" s="47"/>
    </row>
    <row r="10" spans="1:8" x14ac:dyDescent="0.25">
      <c r="A10" t="s">
        <v>245</v>
      </c>
      <c r="C10" t="s">
        <v>856</v>
      </c>
      <c r="D10" t="str">
        <f t="shared" si="0"/>
        <v>OASIS UBL Common Library 2.1 / Address. Block Name. Name</v>
      </c>
      <c r="E10" t="s">
        <v>474</v>
      </c>
      <c r="F10" s="2" t="s">
        <v>296</v>
      </c>
      <c r="G10" s="37"/>
      <c r="H10" s="47" t="s">
        <v>1422</v>
      </c>
    </row>
    <row r="11" spans="1:8" x14ac:dyDescent="0.25">
      <c r="A11" t="s">
        <v>245</v>
      </c>
      <c r="C11" t="s">
        <v>856</v>
      </c>
      <c r="D11" t="str">
        <f t="shared" si="0"/>
        <v>OASIS UBL Common Library 2.1 / Address. Building Name. Name</v>
      </c>
      <c r="E11" t="s">
        <v>474</v>
      </c>
      <c r="F11" s="2" t="s">
        <v>297</v>
      </c>
      <c r="G11" s="37"/>
      <c r="H11" s="47" t="s">
        <v>1422</v>
      </c>
    </row>
    <row r="12" spans="1:8" x14ac:dyDescent="0.25">
      <c r="A12" t="s">
        <v>246</v>
      </c>
      <c r="C12" t="s">
        <v>853</v>
      </c>
      <c r="D12" t="str">
        <f t="shared" si="0"/>
        <v>OASIS UBL Common Library 2.1 / Address. City Subdivision Name. Name</v>
      </c>
      <c r="E12" t="s">
        <v>474</v>
      </c>
      <c r="F12" s="2" t="s">
        <v>298</v>
      </c>
      <c r="G12" s="37"/>
      <c r="H12" s="47"/>
    </row>
    <row r="13" spans="1:8" x14ac:dyDescent="0.25">
      <c r="A13" t="s">
        <v>247</v>
      </c>
      <c r="C13" t="s">
        <v>853</v>
      </c>
      <c r="D13" t="str">
        <f t="shared" si="0"/>
        <v>OASIS UBL Common Library 2.1 / Address. City Name. Name</v>
      </c>
      <c r="E13" t="s">
        <v>474</v>
      </c>
      <c r="F13" s="2" t="s">
        <v>299</v>
      </c>
      <c r="G13" s="37"/>
      <c r="H13" s="47"/>
    </row>
    <row r="14" spans="1:8" x14ac:dyDescent="0.25">
      <c r="A14" t="s">
        <v>248</v>
      </c>
      <c r="C14" t="s">
        <v>853</v>
      </c>
      <c r="D14" t="str">
        <f t="shared" si="0"/>
        <v>OASIS UBL Common Library 2.1 / Address. Country Subentity. Text</v>
      </c>
      <c r="E14" t="s">
        <v>474</v>
      </c>
      <c r="F14" s="2" t="s">
        <v>301</v>
      </c>
      <c r="G14" s="37"/>
      <c r="H14" s="47"/>
    </row>
    <row r="15" spans="1:8" x14ac:dyDescent="0.25">
      <c r="A15" t="s">
        <v>249</v>
      </c>
      <c r="C15" t="s">
        <v>855</v>
      </c>
      <c r="D15" t="str">
        <f t="shared" si="0"/>
        <v>OASIS UBL Common Library 2.1 / Address. Country</v>
      </c>
      <c r="E15" t="s">
        <v>474</v>
      </c>
      <c r="F15" s="2" t="s">
        <v>302</v>
      </c>
      <c r="G15" s="37"/>
      <c r="H15" s="47"/>
    </row>
    <row r="16" spans="1:8" x14ac:dyDescent="0.25">
      <c r="A16" t="s">
        <v>250</v>
      </c>
      <c r="C16" t="s">
        <v>853</v>
      </c>
      <c r="D16" t="str">
        <f t="shared" si="0"/>
        <v>OASIS UBL Common Library 2.1 / Address. Postal_ Zone. Text</v>
      </c>
      <c r="E16" t="s">
        <v>474</v>
      </c>
      <c r="F16" s="2" t="s">
        <v>300</v>
      </c>
      <c r="G16" s="37"/>
      <c r="H16" s="47"/>
    </row>
    <row r="17" spans="1:8" x14ac:dyDescent="0.25">
      <c r="A17" t="s">
        <v>251</v>
      </c>
      <c r="C17" t="s">
        <v>855</v>
      </c>
      <c r="D17" t="str">
        <f t="shared" si="0"/>
        <v>OASIS UBL Common Library 2.1 / Address. Identifier</v>
      </c>
      <c r="E17" t="s">
        <v>474</v>
      </c>
      <c r="F17" s="2" t="s">
        <v>483</v>
      </c>
      <c r="G17" s="37"/>
      <c r="H17" s="47"/>
    </row>
    <row r="18" spans="1:8" x14ac:dyDescent="0.25">
      <c r="A18" t="s">
        <v>23</v>
      </c>
      <c r="C18" t="s">
        <v>855</v>
      </c>
      <c r="D18" t="str">
        <f t="shared" si="0"/>
        <v>OASIS UBL Common Library 2.1 / Party. Details</v>
      </c>
      <c r="E18" t="s">
        <v>474</v>
      </c>
      <c r="F18" s="2" t="s">
        <v>303</v>
      </c>
      <c r="G18" s="37"/>
      <c r="H18" s="47"/>
    </row>
    <row r="19" spans="1:8" x14ac:dyDescent="0.25">
      <c r="A19" t="s">
        <v>561</v>
      </c>
      <c r="C19" t="s">
        <v>858</v>
      </c>
      <c r="D19" t="str">
        <f t="shared" si="0"/>
        <v xml:space="preserve">OASIS UBL Common Library 2.1 / </v>
      </c>
      <c r="E19" t="s">
        <v>474</v>
      </c>
      <c r="G19" s="37"/>
      <c r="H19" s="47"/>
    </row>
    <row r="20" spans="1:8" x14ac:dyDescent="0.25">
      <c r="A20" t="s">
        <v>252</v>
      </c>
      <c r="C20" t="s">
        <v>858</v>
      </c>
      <c r="D20" t="str">
        <f t="shared" si="0"/>
        <v xml:space="preserve">OASIS UBL Common Library 2.1 / </v>
      </c>
      <c r="E20" t="s">
        <v>474</v>
      </c>
      <c r="G20" s="37"/>
      <c r="H20" s="47"/>
    </row>
    <row r="21" spans="1:8" x14ac:dyDescent="0.25">
      <c r="A21" t="s">
        <v>562</v>
      </c>
      <c r="C21" t="s">
        <v>858</v>
      </c>
      <c r="D21" t="str">
        <f t="shared" si="0"/>
        <v xml:space="preserve">OASIS UBL Common Library 2.1 / </v>
      </c>
      <c r="E21" t="s">
        <v>474</v>
      </c>
      <c r="G21" s="37"/>
      <c r="H21" s="47"/>
    </row>
    <row r="22" spans="1:8" x14ac:dyDescent="0.25">
      <c r="A22" t="s">
        <v>26</v>
      </c>
      <c r="C22" t="s">
        <v>858</v>
      </c>
      <c r="D22" t="str">
        <f t="shared" si="0"/>
        <v xml:space="preserve">OASIS UBL Common Library 2.1 / </v>
      </c>
      <c r="E22" t="s">
        <v>474</v>
      </c>
      <c r="G22" s="37"/>
      <c r="H22" s="47"/>
    </row>
    <row r="23" spans="1:8" x14ac:dyDescent="0.25">
      <c r="A23" t="s">
        <v>580</v>
      </c>
      <c r="C23" t="s">
        <v>858</v>
      </c>
      <c r="D23" t="str">
        <f t="shared" si="0"/>
        <v xml:space="preserve">OASIS UBL Common Library 2.1 / </v>
      </c>
      <c r="E23" t="s">
        <v>474</v>
      </c>
      <c r="G23" s="37"/>
      <c r="H23" s="47"/>
    </row>
    <row r="24" spans="1:8" x14ac:dyDescent="0.25">
      <c r="A24" t="s">
        <v>581</v>
      </c>
      <c r="C24" t="s">
        <v>858</v>
      </c>
      <c r="D24" t="str">
        <f t="shared" si="0"/>
        <v xml:space="preserve">OASIS UBL Common Library 2.1 / </v>
      </c>
      <c r="E24" t="s">
        <v>474</v>
      </c>
      <c r="G24" s="37"/>
      <c r="H24" s="47"/>
    </row>
    <row r="25" spans="1:8" x14ac:dyDescent="0.25">
      <c r="A25" t="s">
        <v>582</v>
      </c>
      <c r="C25" t="s">
        <v>858</v>
      </c>
      <c r="D25" t="str">
        <f t="shared" si="0"/>
        <v xml:space="preserve">OASIS UBL Common Library 2.1 / </v>
      </c>
      <c r="E25" t="s">
        <v>474</v>
      </c>
      <c r="G25" s="37"/>
      <c r="H25" s="47"/>
    </row>
    <row r="26" spans="1:8" x14ac:dyDescent="0.25">
      <c r="A26" t="s">
        <v>34</v>
      </c>
      <c r="C26" t="s">
        <v>856</v>
      </c>
      <c r="D26" t="str">
        <f t="shared" si="0"/>
        <v>OASIS UBL Common Library 2.1 / Location Coordinate. Details</v>
      </c>
      <c r="E26" t="s">
        <v>474</v>
      </c>
      <c r="F26" s="2" t="s">
        <v>304</v>
      </c>
      <c r="G26" s="49" t="s">
        <v>440</v>
      </c>
      <c r="H26" s="47"/>
    </row>
    <row r="27" spans="1:8" ht="30" x14ac:dyDescent="0.25">
      <c r="A27" t="s">
        <v>253</v>
      </c>
      <c r="C27" t="s">
        <v>856</v>
      </c>
      <c r="D27" t="str">
        <f t="shared" si="0"/>
        <v>OASIS UBL Common Library 2.1 / Location Coordinate. Latitude_ Degrees. Measure</v>
      </c>
      <c r="E27" t="s">
        <v>474</v>
      </c>
      <c r="F27" s="2" t="s">
        <v>306</v>
      </c>
      <c r="G27" s="37"/>
      <c r="H27" s="47"/>
    </row>
    <row r="28" spans="1:8" ht="30" x14ac:dyDescent="0.25">
      <c r="A28" t="s">
        <v>253</v>
      </c>
      <c r="C28" t="s">
        <v>856</v>
      </c>
      <c r="D28" t="str">
        <f t="shared" si="0"/>
        <v>OASIS UBL Common Library 2.1 / Location Coordinate. Latitude_ Minutes. Measure</v>
      </c>
      <c r="E28" t="s">
        <v>474</v>
      </c>
      <c r="F28" s="2" t="s">
        <v>307</v>
      </c>
      <c r="G28" s="37"/>
      <c r="H28" s="47"/>
    </row>
    <row r="29" spans="1:8" ht="30" x14ac:dyDescent="0.25">
      <c r="A29" t="s">
        <v>253</v>
      </c>
      <c r="C29" t="s">
        <v>856</v>
      </c>
      <c r="D29" t="str">
        <f t="shared" si="0"/>
        <v>OASIS UBL Common Library 2.1 / Location Coordinate. Latitude Direction Code. Code</v>
      </c>
      <c r="E29" t="s">
        <v>474</v>
      </c>
      <c r="F29" s="2" t="s">
        <v>308</v>
      </c>
      <c r="G29" s="37"/>
      <c r="H29" s="47"/>
    </row>
    <row r="30" spans="1:8" ht="30" x14ac:dyDescent="0.25">
      <c r="A30" t="s">
        <v>253</v>
      </c>
      <c r="C30" t="s">
        <v>856</v>
      </c>
      <c r="D30" t="str">
        <f t="shared" si="0"/>
        <v>OASIS UBL Common Library 2.1 / Location Coordinate. Longitude_ Degrees. Measure</v>
      </c>
      <c r="E30" t="s">
        <v>474</v>
      </c>
      <c r="F30" s="2" t="s">
        <v>309</v>
      </c>
      <c r="G30" s="37"/>
      <c r="H30" s="47"/>
    </row>
    <row r="31" spans="1:8" ht="30" x14ac:dyDescent="0.25">
      <c r="A31" t="s">
        <v>253</v>
      </c>
      <c r="C31" t="s">
        <v>856</v>
      </c>
      <c r="D31" t="str">
        <f t="shared" si="0"/>
        <v>OASIS UBL Common Library 2.1 / Location Coordinate. Longitude_ Minutes. Measure</v>
      </c>
      <c r="E31" t="s">
        <v>474</v>
      </c>
      <c r="F31" s="2" t="s">
        <v>310</v>
      </c>
      <c r="G31" s="37"/>
      <c r="H31" s="47"/>
    </row>
    <row r="32" spans="1:8" ht="30" x14ac:dyDescent="0.25">
      <c r="A32" t="s">
        <v>253</v>
      </c>
      <c r="C32" t="s">
        <v>856</v>
      </c>
      <c r="D32" t="str">
        <f t="shared" si="0"/>
        <v>OASIS UBL Common Library 2.1 / Location Coordinate. Longitude Direction Code. Code</v>
      </c>
      <c r="E32" t="s">
        <v>474</v>
      </c>
      <c r="F32" s="2" t="s">
        <v>311</v>
      </c>
      <c r="G32" s="37"/>
      <c r="H32" s="47"/>
    </row>
    <row r="33" spans="1:8" x14ac:dyDescent="0.25">
      <c r="A33" t="s">
        <v>253</v>
      </c>
      <c r="C33" t="s">
        <v>856</v>
      </c>
      <c r="D33" t="str">
        <f t="shared" si="0"/>
        <v>OASIS UBL Common Library 2.1 / Location Coordinate. Altitude. Measure</v>
      </c>
      <c r="E33" t="s">
        <v>474</v>
      </c>
      <c r="F33" s="2" t="s">
        <v>312</v>
      </c>
      <c r="G33" s="37"/>
      <c r="H33" s="47"/>
    </row>
    <row r="34" spans="1:8" ht="30" x14ac:dyDescent="0.25">
      <c r="A34" t="s">
        <v>254</v>
      </c>
      <c r="C34" t="s">
        <v>855</v>
      </c>
      <c r="D34" t="str">
        <f t="shared" si="0"/>
        <v>OASIS UBL Common Library 2.1 / Location Coordinate. Coordinate System Code. Code</v>
      </c>
      <c r="E34" t="s">
        <v>474</v>
      </c>
      <c r="F34" s="2" t="s">
        <v>305</v>
      </c>
      <c r="G34" s="37"/>
      <c r="H34" s="47"/>
    </row>
    <row r="35" spans="1:8" x14ac:dyDescent="0.25">
      <c r="A35" t="s">
        <v>563</v>
      </c>
      <c r="C35" t="s">
        <v>858</v>
      </c>
      <c r="D35" t="str">
        <f t="shared" si="0"/>
        <v xml:space="preserve">OASIS UBL Common Library 2.1 / </v>
      </c>
      <c r="E35" t="s">
        <v>474</v>
      </c>
      <c r="G35" s="37"/>
      <c r="H35" s="47"/>
    </row>
    <row r="36" spans="1:8" x14ac:dyDescent="0.25">
      <c r="A36" t="s">
        <v>38</v>
      </c>
      <c r="C36" t="s">
        <v>858</v>
      </c>
      <c r="D36" t="str">
        <f t="shared" si="0"/>
        <v xml:space="preserve">OASIS UBL Common Library 2.1 / </v>
      </c>
      <c r="E36" t="s">
        <v>474</v>
      </c>
      <c r="G36" s="37"/>
      <c r="H36" s="47"/>
    </row>
    <row r="37" spans="1:8" x14ac:dyDescent="0.25">
      <c r="A37" t="s">
        <v>564</v>
      </c>
      <c r="C37" t="s">
        <v>858</v>
      </c>
      <c r="D37" t="str">
        <f t="shared" si="0"/>
        <v xml:space="preserve">OASIS UBL Common Library 2.1 / </v>
      </c>
      <c r="E37" t="s">
        <v>474</v>
      </c>
      <c r="G37" s="37"/>
      <c r="H37" s="47"/>
    </row>
    <row r="38" spans="1:8" x14ac:dyDescent="0.25">
      <c r="A38" t="s">
        <v>565</v>
      </c>
      <c r="C38" t="s">
        <v>858</v>
      </c>
      <c r="D38" t="str">
        <f t="shared" si="0"/>
        <v xml:space="preserve">OASIS UBL Common Library 2.1 / </v>
      </c>
      <c r="E38" t="s">
        <v>474</v>
      </c>
      <c r="G38" s="37"/>
      <c r="H38" s="47"/>
    </row>
    <row r="39" spans="1:8" x14ac:dyDescent="0.25">
      <c r="A39" t="s">
        <v>566</v>
      </c>
      <c r="C39" t="s">
        <v>858</v>
      </c>
      <c r="D39" t="str">
        <f t="shared" si="0"/>
        <v xml:space="preserve">OASIS UBL Common Library 2.1 / </v>
      </c>
      <c r="E39" t="s">
        <v>474</v>
      </c>
      <c r="G39" s="37"/>
      <c r="H39" s="47"/>
    </row>
    <row r="40" spans="1:8" x14ac:dyDescent="0.25">
      <c r="A40" t="s">
        <v>42</v>
      </c>
      <c r="C40" t="s">
        <v>857</v>
      </c>
      <c r="D40" t="str">
        <f t="shared" si="0"/>
        <v>OASIS UBL Common Library 2.1 / Country. Details</v>
      </c>
      <c r="E40" t="s">
        <v>474</v>
      </c>
      <c r="F40" s="2" t="s">
        <v>584</v>
      </c>
      <c r="G40" s="37"/>
      <c r="H40" s="47"/>
    </row>
    <row r="41" spans="1:8" x14ac:dyDescent="0.25">
      <c r="A41" t="s">
        <v>255</v>
      </c>
      <c r="C41" t="s">
        <v>853</v>
      </c>
      <c r="D41" t="str">
        <f t="shared" si="0"/>
        <v>OASIS UBL Common Library 2.1 / Country. Name</v>
      </c>
      <c r="E41" t="s">
        <v>474</v>
      </c>
      <c r="F41" s="2" t="s">
        <v>587</v>
      </c>
      <c r="G41" s="37"/>
      <c r="H41" s="47"/>
    </row>
    <row r="42" spans="1:8" x14ac:dyDescent="0.25">
      <c r="A42" t="s">
        <v>256</v>
      </c>
      <c r="C42" t="s">
        <v>857</v>
      </c>
      <c r="D42" t="str">
        <f t="shared" si="0"/>
        <v>OASIS UBL Common Library 2.1 / Country. Identification Code. Code</v>
      </c>
      <c r="E42" t="s">
        <v>474</v>
      </c>
      <c r="F42" s="2" t="s">
        <v>588</v>
      </c>
      <c r="G42" s="37"/>
      <c r="H42" s="47"/>
    </row>
    <row r="43" spans="1:8" x14ac:dyDescent="0.25">
      <c r="A43" t="s">
        <v>257</v>
      </c>
      <c r="C43" t="s">
        <v>855</v>
      </c>
      <c r="D43" t="str">
        <f t="shared" si="0"/>
        <v>OASIS UBL Common Library 2.1 / Party Legal Entity. Details</v>
      </c>
      <c r="E43" t="s">
        <v>474</v>
      </c>
      <c r="F43" s="2" t="s">
        <v>313</v>
      </c>
      <c r="G43" s="37" t="s">
        <v>479</v>
      </c>
      <c r="H43" s="47"/>
    </row>
    <row r="44" spans="1:8" ht="30" x14ac:dyDescent="0.25">
      <c r="A44" t="s">
        <v>263</v>
      </c>
      <c r="C44" t="s">
        <v>857</v>
      </c>
      <c r="D44" t="str">
        <f t="shared" si="0"/>
        <v>OASIS UBL Common Library 2.1 / Party Legal Entity. Company Identifier. Identifier</v>
      </c>
      <c r="E44" t="s">
        <v>474</v>
      </c>
      <c r="F44" s="2" t="s">
        <v>315</v>
      </c>
      <c r="G44" s="37" t="s">
        <v>316</v>
      </c>
      <c r="H44" s="47"/>
    </row>
    <row r="45" spans="1:8" ht="30" x14ac:dyDescent="0.25">
      <c r="A45" t="s">
        <v>475</v>
      </c>
      <c r="C45" t="s">
        <v>855</v>
      </c>
      <c r="D45" t="str">
        <f t="shared" si="0"/>
        <v>OASIS UBL Common Library 2.1 / Party Legal Entity. Company Identifier. Identifier</v>
      </c>
      <c r="E45" t="s">
        <v>474</v>
      </c>
      <c r="F45" s="2" t="s">
        <v>315</v>
      </c>
      <c r="G45" s="37"/>
      <c r="H45" s="47"/>
    </row>
    <row r="46" spans="1:8" x14ac:dyDescent="0.25">
      <c r="A46" t="s">
        <v>475</v>
      </c>
      <c r="C46" t="s">
        <v>855</v>
      </c>
      <c r="D46" t="str">
        <f t="shared" si="0"/>
        <v>OASIS UBL Common Library 2.1 / Party. Party Identification</v>
      </c>
      <c r="E46" t="s">
        <v>474</v>
      </c>
      <c r="F46" s="2" t="s">
        <v>590</v>
      </c>
      <c r="G46" s="37"/>
      <c r="H46" s="47" t="s">
        <v>1422</v>
      </c>
    </row>
    <row r="47" spans="1:8" ht="30" x14ac:dyDescent="0.25">
      <c r="A47" t="s">
        <v>258</v>
      </c>
      <c r="C47" t="s">
        <v>853</v>
      </c>
      <c r="D47" t="str">
        <f t="shared" si="0"/>
        <v>OASIS UBL Common Library 2.1 / Party Legal Entity. Registration_ Name. Name</v>
      </c>
      <c r="E47" t="s">
        <v>474</v>
      </c>
      <c r="F47" s="2" t="s">
        <v>314</v>
      </c>
      <c r="G47" s="37"/>
      <c r="H47" s="47"/>
    </row>
    <row r="48" spans="1:8" x14ac:dyDescent="0.25">
      <c r="A48" t="s">
        <v>259</v>
      </c>
      <c r="C48" t="s">
        <v>854</v>
      </c>
      <c r="D48" t="str">
        <f t="shared" si="0"/>
        <v>OASIS UBL Common Library 2.1 / Party. Party Name</v>
      </c>
      <c r="E48" t="s">
        <v>474</v>
      </c>
      <c r="F48" s="2" t="s">
        <v>589</v>
      </c>
      <c r="G48" s="37"/>
      <c r="H48" s="47"/>
    </row>
    <row r="49" spans="1:8" ht="30" x14ac:dyDescent="0.25">
      <c r="A49" t="s">
        <v>260</v>
      </c>
      <c r="C49" t="s">
        <v>855</v>
      </c>
      <c r="D49" t="str">
        <f t="shared" si="0"/>
        <v>OASIS UBL Common Library 2.1 / Party Legal Entity. Company Legal Form Code. Code</v>
      </c>
      <c r="E49" t="s">
        <v>474</v>
      </c>
      <c r="F49" s="2" t="s">
        <v>319</v>
      </c>
      <c r="G49" s="37"/>
      <c r="H49" s="47"/>
    </row>
    <row r="50" spans="1:8" ht="30" x14ac:dyDescent="0.25">
      <c r="A50" t="s">
        <v>261</v>
      </c>
      <c r="C50" t="s">
        <v>855</v>
      </c>
      <c r="D50" t="str">
        <f t="shared" si="0"/>
        <v>OASIS UBL Common Library 2.1 / Party Legal Entity. Company Liquidation Status Code. Code</v>
      </c>
      <c r="E50" t="s">
        <v>474</v>
      </c>
      <c r="F50" s="2" t="s">
        <v>318</v>
      </c>
      <c r="G50" s="37"/>
      <c r="H50" s="47"/>
    </row>
    <row r="51" spans="1:8" x14ac:dyDescent="0.25">
      <c r="A51" t="s">
        <v>262</v>
      </c>
      <c r="C51" t="s">
        <v>853</v>
      </c>
      <c r="D51" t="str">
        <f t="shared" si="0"/>
        <v>OASIS UBL Common Library 2.1 / Party. Industry Classification Code. Code</v>
      </c>
      <c r="E51" t="s">
        <v>474</v>
      </c>
      <c r="F51" s="2" t="s">
        <v>591</v>
      </c>
      <c r="G51" s="37"/>
      <c r="H51" s="47"/>
    </row>
    <row r="52" spans="1:8" ht="30" x14ac:dyDescent="0.25">
      <c r="A52" t="s">
        <v>264</v>
      </c>
      <c r="C52" t="s">
        <v>853</v>
      </c>
      <c r="D52" t="str">
        <f t="shared" si="0"/>
        <v>OASIS UBL Common Library 2.1 / Party Legal Entity. Registration_ Address. Address</v>
      </c>
      <c r="E52" t="s">
        <v>474</v>
      </c>
      <c r="F52" s="2" t="s">
        <v>317</v>
      </c>
      <c r="G52" s="37"/>
      <c r="H52" s="47"/>
    </row>
    <row r="53" spans="1:8" x14ac:dyDescent="0.25">
      <c r="A53" t="s">
        <v>476</v>
      </c>
      <c r="C53" t="s">
        <v>854</v>
      </c>
      <c r="D53" t="str">
        <f t="shared" si="0"/>
        <v>OASIS UBL Common Library 2.1 / Party. Postal_ Address. Address</v>
      </c>
      <c r="E53" t="s">
        <v>474</v>
      </c>
      <c r="F53" s="2" t="s">
        <v>477</v>
      </c>
      <c r="G53" s="37"/>
      <c r="H53" s="47"/>
    </row>
    <row r="54" spans="1:8" x14ac:dyDescent="0.25">
      <c r="A54" t="s">
        <v>478</v>
      </c>
      <c r="C54" t="s">
        <v>854</v>
      </c>
      <c r="D54" t="str">
        <f t="shared" si="0"/>
        <v>OASIS UBL Common Library 2.1 / Party. Physical_ Location. Location</v>
      </c>
      <c r="E54" t="s">
        <v>474</v>
      </c>
      <c r="F54" s="2" t="s">
        <v>480</v>
      </c>
      <c r="G54" s="37"/>
      <c r="H54" s="47"/>
    </row>
    <row r="55" spans="1:8" x14ac:dyDescent="0.25">
      <c r="A55" t="s">
        <v>53</v>
      </c>
      <c r="C55" t="s">
        <v>855</v>
      </c>
      <c r="D55" t="str">
        <f t="shared" si="0"/>
        <v>OASIS UBL Common Library 2.1 / Location. Details</v>
      </c>
      <c r="E55" t="s">
        <v>474</v>
      </c>
      <c r="F55" s="2" t="s">
        <v>320</v>
      </c>
      <c r="G55" s="37"/>
      <c r="H55" s="47"/>
    </row>
    <row r="56" spans="1:8" x14ac:dyDescent="0.25">
      <c r="A56" t="s">
        <v>265</v>
      </c>
      <c r="C56" t="s">
        <v>853</v>
      </c>
      <c r="D56" t="str">
        <f t="shared" si="0"/>
        <v>OASIS UBL Common Library 2.1 / Location. Name</v>
      </c>
      <c r="E56" t="s">
        <v>474</v>
      </c>
      <c r="F56" s="2" t="s">
        <v>323</v>
      </c>
      <c r="G56" s="37"/>
      <c r="H56" s="47"/>
    </row>
    <row r="57" spans="1:8" x14ac:dyDescent="0.25">
      <c r="A57" t="s">
        <v>266</v>
      </c>
      <c r="C57" t="s">
        <v>855</v>
      </c>
      <c r="D57" t="str">
        <f t="shared" si="0"/>
        <v>OASIS UBL Common Library 2.1 / Location. Identifier</v>
      </c>
      <c r="E57" t="s">
        <v>474</v>
      </c>
      <c r="F57" s="2" t="s">
        <v>324</v>
      </c>
      <c r="G57" s="37"/>
      <c r="H57" s="47"/>
    </row>
    <row r="58" spans="1:8" x14ac:dyDescent="0.25">
      <c r="A58" t="s">
        <v>267</v>
      </c>
      <c r="C58" t="s">
        <v>853</v>
      </c>
      <c r="D58" t="str">
        <f t="shared" si="0"/>
        <v>OASIS UBL Common Library 2.1 / Location. Address</v>
      </c>
      <c r="E58" t="s">
        <v>474</v>
      </c>
      <c r="F58" s="2" t="s">
        <v>321</v>
      </c>
      <c r="G58" s="37"/>
      <c r="H58" s="47"/>
    </row>
    <row r="59" spans="1:8" x14ac:dyDescent="0.25">
      <c r="A59" t="s">
        <v>268</v>
      </c>
      <c r="C59" t="s">
        <v>856</v>
      </c>
      <c r="D59" t="str">
        <f t="shared" si="0"/>
        <v>OASIS UBL Common Library 2.1 / Location. Location Coordinate</v>
      </c>
      <c r="E59" t="s">
        <v>474</v>
      </c>
      <c r="F59" s="2" t="s">
        <v>322</v>
      </c>
      <c r="G59" s="37"/>
      <c r="H59" s="47"/>
    </row>
    <row r="60" spans="1:8" x14ac:dyDescent="0.25">
      <c r="A60" t="s">
        <v>57</v>
      </c>
      <c r="C60" t="s">
        <v>858</v>
      </c>
      <c r="D60" t="str">
        <f t="shared" si="0"/>
        <v xml:space="preserve">OASIS UBL Common Library 2.1 / </v>
      </c>
      <c r="E60" t="s">
        <v>474</v>
      </c>
      <c r="G60" s="37"/>
      <c r="H60" s="47"/>
    </row>
    <row r="61" spans="1:8" x14ac:dyDescent="0.25">
      <c r="A61" t="s">
        <v>567</v>
      </c>
      <c r="C61" t="s">
        <v>858</v>
      </c>
      <c r="D61" t="str">
        <f t="shared" si="0"/>
        <v xml:space="preserve">OASIS UBL Common Library 2.1 / </v>
      </c>
      <c r="E61" t="s">
        <v>474</v>
      </c>
      <c r="G61" s="37"/>
      <c r="H61" s="47"/>
    </row>
    <row r="62" spans="1:8" x14ac:dyDescent="0.25">
      <c r="A62" t="s">
        <v>568</v>
      </c>
      <c r="C62" t="s">
        <v>858</v>
      </c>
      <c r="D62" t="str">
        <f t="shared" si="0"/>
        <v xml:space="preserve">OASIS UBL Common Library 2.1 / </v>
      </c>
      <c r="E62" t="s">
        <v>474</v>
      </c>
      <c r="G62" s="37"/>
      <c r="H62" s="47"/>
    </row>
    <row r="63" spans="1:8" x14ac:dyDescent="0.25">
      <c r="A63" t="s">
        <v>569</v>
      </c>
      <c r="C63" t="s">
        <v>858</v>
      </c>
      <c r="D63" t="str">
        <f t="shared" si="0"/>
        <v xml:space="preserve">OASIS UBL Common Library 2.1 / </v>
      </c>
      <c r="E63" t="s">
        <v>474</v>
      </c>
      <c r="G63" s="37"/>
      <c r="H63" s="47"/>
    </row>
    <row r="64" spans="1:8" x14ac:dyDescent="0.25">
      <c r="A64" t="s">
        <v>269</v>
      </c>
      <c r="C64" t="s">
        <v>853</v>
      </c>
      <c r="D64" t="str">
        <f t="shared" si="0"/>
        <v>OASIS UBL Common Library 2.1 / Period. Details</v>
      </c>
      <c r="E64" t="s">
        <v>474</v>
      </c>
      <c r="F64" s="2" t="s">
        <v>325</v>
      </c>
      <c r="G64" s="37"/>
      <c r="H64" s="47"/>
    </row>
    <row r="65" spans="1:8" x14ac:dyDescent="0.25">
      <c r="A65" t="s">
        <v>43</v>
      </c>
      <c r="C65" t="s">
        <v>855</v>
      </c>
      <c r="D65" t="str">
        <f t="shared" si="0"/>
        <v>OASIS UBL Common Library 2.1 / Person. Details</v>
      </c>
      <c r="E65" t="s">
        <v>474</v>
      </c>
      <c r="F65" s="2" t="s">
        <v>126</v>
      </c>
      <c r="G65" s="37"/>
      <c r="H65" s="47"/>
    </row>
    <row r="66" spans="1:8" x14ac:dyDescent="0.25">
      <c r="A66" t="s">
        <v>481</v>
      </c>
      <c r="C66" t="s">
        <v>855</v>
      </c>
      <c r="D66" t="str">
        <f t="shared" ref="D66:D129" si="1">CONCATENATE(E66, " / ", F66)</f>
        <v>OASIS UBL Common Library 2.1 / Person. Identifier</v>
      </c>
      <c r="E66" t="s">
        <v>474</v>
      </c>
      <c r="F66" s="2" t="s">
        <v>482</v>
      </c>
      <c r="G66" s="37"/>
      <c r="H66" s="47"/>
    </row>
    <row r="67" spans="1:8" x14ac:dyDescent="0.25">
      <c r="A67" t="s">
        <v>270</v>
      </c>
      <c r="C67" t="s">
        <v>858</v>
      </c>
      <c r="D67" t="str">
        <f t="shared" si="1"/>
        <v xml:space="preserve">OASIS UBL Common Library 2.1 / </v>
      </c>
      <c r="E67" t="s">
        <v>474</v>
      </c>
      <c r="G67" s="37"/>
      <c r="H67" s="47"/>
    </row>
    <row r="68" spans="1:8" x14ac:dyDescent="0.25">
      <c r="A68" t="s">
        <v>271</v>
      </c>
      <c r="C68" t="s">
        <v>853</v>
      </c>
      <c r="D68" t="str">
        <f t="shared" si="1"/>
        <v>OASIS UBL Common Library 2.1 / Person. First_ Name. Name</v>
      </c>
      <c r="E68" t="s">
        <v>474</v>
      </c>
      <c r="F68" s="2" t="s">
        <v>326</v>
      </c>
      <c r="G68" s="37"/>
      <c r="H68" s="47"/>
    </row>
    <row r="69" spans="1:8" x14ac:dyDescent="0.25">
      <c r="A69" t="s">
        <v>272</v>
      </c>
      <c r="C69" t="s">
        <v>853</v>
      </c>
      <c r="D69" t="str">
        <f t="shared" si="1"/>
        <v>OASIS UBL Common Library 2.1 / Person. Family_ Name. Name</v>
      </c>
      <c r="E69" t="s">
        <v>474</v>
      </c>
      <c r="F69" s="2" t="s">
        <v>327</v>
      </c>
      <c r="G69" s="37"/>
      <c r="H69" s="47"/>
    </row>
    <row r="70" spans="1:8" x14ac:dyDescent="0.25">
      <c r="A70" t="s">
        <v>570</v>
      </c>
      <c r="C70" t="s">
        <v>858</v>
      </c>
      <c r="D70" t="str">
        <f t="shared" si="1"/>
        <v xml:space="preserve">OASIS UBL Common Library 2.1 / </v>
      </c>
      <c r="E70" t="s">
        <v>474</v>
      </c>
      <c r="G70" s="37"/>
      <c r="H70" s="47"/>
    </row>
    <row r="71" spans="1:8" x14ac:dyDescent="0.25">
      <c r="A71" t="s">
        <v>273</v>
      </c>
      <c r="C71" t="s">
        <v>856</v>
      </c>
      <c r="D71" t="str">
        <f t="shared" si="1"/>
        <v>OASIS UBL Common Library 2.1 / Person. Other_ Name. Name</v>
      </c>
      <c r="E71" t="s">
        <v>474</v>
      </c>
      <c r="F71" s="2" t="s">
        <v>592</v>
      </c>
      <c r="G71" s="37"/>
      <c r="H71" s="47"/>
    </row>
    <row r="72" spans="1:8" x14ac:dyDescent="0.25">
      <c r="A72" t="s">
        <v>274</v>
      </c>
      <c r="C72" t="s">
        <v>853</v>
      </c>
      <c r="D72" t="str">
        <f t="shared" si="1"/>
        <v>OASIS UBL Common Library 2.1 / Person. Gender Code. Code</v>
      </c>
      <c r="E72" t="s">
        <v>474</v>
      </c>
      <c r="F72" s="2" t="s">
        <v>328</v>
      </c>
      <c r="G72" s="37"/>
      <c r="H72" s="47"/>
    </row>
    <row r="73" spans="1:8" x14ac:dyDescent="0.25">
      <c r="A73" t="s">
        <v>275</v>
      </c>
      <c r="C73" t="s">
        <v>858</v>
      </c>
      <c r="D73" t="str">
        <f t="shared" si="1"/>
        <v xml:space="preserve">OASIS UBL Common Library 2.1 / </v>
      </c>
      <c r="E73" t="s">
        <v>474</v>
      </c>
      <c r="G73" s="37"/>
      <c r="H73" s="47"/>
    </row>
    <row r="74" spans="1:8" x14ac:dyDescent="0.25">
      <c r="A74" t="s">
        <v>276</v>
      </c>
      <c r="C74" t="s">
        <v>853</v>
      </c>
      <c r="D74" t="str">
        <f t="shared" si="1"/>
        <v>OASIS UBL Common Library 2.1 / Person. Birth Date. Date</v>
      </c>
      <c r="E74" t="s">
        <v>474</v>
      </c>
      <c r="F74" s="2" t="s">
        <v>329</v>
      </c>
      <c r="G74" s="37"/>
      <c r="H74" s="47"/>
    </row>
    <row r="75" spans="1:8" x14ac:dyDescent="0.25">
      <c r="A75" t="s">
        <v>277</v>
      </c>
      <c r="C75" t="s">
        <v>858</v>
      </c>
      <c r="D75" t="str">
        <f t="shared" si="1"/>
        <v xml:space="preserve">OASIS UBL Common Library 2.1 / </v>
      </c>
      <c r="E75" t="s">
        <v>474</v>
      </c>
      <c r="G75" s="37"/>
      <c r="H75" s="47"/>
    </row>
    <row r="76" spans="1:8" x14ac:dyDescent="0.25">
      <c r="A76" t="s">
        <v>278</v>
      </c>
      <c r="C76" t="s">
        <v>858</v>
      </c>
      <c r="D76" t="str">
        <f t="shared" si="1"/>
        <v xml:space="preserve">OASIS UBL Common Library 2.1 / </v>
      </c>
      <c r="E76" t="s">
        <v>474</v>
      </c>
      <c r="G76" s="37"/>
      <c r="H76" s="47"/>
    </row>
    <row r="77" spans="1:8" x14ac:dyDescent="0.25">
      <c r="A77" t="s">
        <v>571</v>
      </c>
      <c r="C77" t="s">
        <v>858</v>
      </c>
      <c r="D77" t="str">
        <f t="shared" si="1"/>
        <v xml:space="preserve">OASIS UBL Common Library 2.1 / </v>
      </c>
      <c r="E77" t="s">
        <v>474</v>
      </c>
      <c r="G77" s="37"/>
      <c r="H77" s="47"/>
    </row>
    <row r="78" spans="1:8" x14ac:dyDescent="0.25">
      <c r="A78" t="s">
        <v>279</v>
      </c>
      <c r="C78" t="s">
        <v>855</v>
      </c>
      <c r="D78" t="str">
        <f t="shared" si="1"/>
        <v>OASIS UBL Common Library 2.1 / Person. Birthplace Name. Text</v>
      </c>
      <c r="E78" t="s">
        <v>474</v>
      </c>
      <c r="F78" s="2" t="s">
        <v>330</v>
      </c>
      <c r="G78" s="37"/>
      <c r="H78" s="47"/>
    </row>
    <row r="79" spans="1:8" x14ac:dyDescent="0.25">
      <c r="A79" t="s">
        <v>505</v>
      </c>
      <c r="C79" t="s">
        <v>858</v>
      </c>
      <c r="D79" t="str">
        <f t="shared" si="1"/>
        <v xml:space="preserve">OASIS UBL Common Library 2.1 / </v>
      </c>
      <c r="E79" t="s">
        <v>474</v>
      </c>
      <c r="G79" s="37"/>
      <c r="H79" s="47"/>
    </row>
    <row r="80" spans="1:8" x14ac:dyDescent="0.25">
      <c r="A80" t="s">
        <v>280</v>
      </c>
      <c r="C80" t="s">
        <v>857</v>
      </c>
      <c r="D80" t="str">
        <f t="shared" si="1"/>
        <v>OASIS UBL Common Library 2.1 / Person. Nationality. Identifier</v>
      </c>
      <c r="E80" t="s">
        <v>474</v>
      </c>
      <c r="F80" s="2" t="s">
        <v>331</v>
      </c>
      <c r="G80" s="37" t="s">
        <v>332</v>
      </c>
      <c r="H80" s="47"/>
    </row>
    <row r="81" spans="1:8" x14ac:dyDescent="0.25">
      <c r="A81" t="s">
        <v>281</v>
      </c>
      <c r="C81" t="s">
        <v>858</v>
      </c>
      <c r="D81" t="str">
        <f t="shared" si="1"/>
        <v xml:space="preserve">OASIS UBL Common Library 2.1 / </v>
      </c>
      <c r="E81" t="s">
        <v>474</v>
      </c>
      <c r="G81" s="37"/>
      <c r="H81" s="47"/>
    </row>
    <row r="82" spans="1:8" x14ac:dyDescent="0.25">
      <c r="A82" t="s">
        <v>489</v>
      </c>
      <c r="C82" t="s">
        <v>853</v>
      </c>
      <c r="D82" t="str">
        <f t="shared" si="1"/>
        <v>OASIS UBL Common Library 2.1 / Person. Residence_ Address. Address</v>
      </c>
      <c r="E82" t="s">
        <v>474</v>
      </c>
      <c r="F82" s="2" t="s">
        <v>492</v>
      </c>
      <c r="G82" s="37"/>
      <c r="H82" s="47"/>
    </row>
    <row r="83" spans="1:8" x14ac:dyDescent="0.25">
      <c r="A83" t="s">
        <v>282</v>
      </c>
      <c r="C83" t="s">
        <v>858</v>
      </c>
      <c r="D83" t="str">
        <f t="shared" si="1"/>
        <v xml:space="preserve">OASIS UBL Common Library 2.1 / </v>
      </c>
      <c r="E83" t="s">
        <v>474</v>
      </c>
      <c r="G83" s="37"/>
      <c r="H83" s="47"/>
    </row>
    <row r="84" spans="1:8" x14ac:dyDescent="0.25">
      <c r="A84" t="s">
        <v>283</v>
      </c>
      <c r="C84" t="s">
        <v>858</v>
      </c>
      <c r="D84" t="str">
        <f t="shared" si="1"/>
        <v xml:space="preserve">OASIS UBL Common Library 2.1 / </v>
      </c>
      <c r="E84" t="s">
        <v>474</v>
      </c>
      <c r="G84" s="37"/>
      <c r="H84" s="47"/>
    </row>
    <row r="85" spans="1:8" x14ac:dyDescent="0.25">
      <c r="A85" t="s">
        <v>284</v>
      </c>
      <c r="C85" t="s">
        <v>858</v>
      </c>
      <c r="D85" t="str">
        <f t="shared" si="1"/>
        <v xml:space="preserve">OASIS UBL Common Library 2.1 / </v>
      </c>
      <c r="E85" t="s">
        <v>474</v>
      </c>
      <c r="G85" s="37"/>
      <c r="H85" s="47"/>
    </row>
    <row r="86" spans="1:8" x14ac:dyDescent="0.25">
      <c r="A86" t="s">
        <v>285</v>
      </c>
      <c r="C86" t="s">
        <v>858</v>
      </c>
      <c r="D86" t="str">
        <f t="shared" si="1"/>
        <v xml:space="preserve">OASIS UBL Common Library 2.1 / </v>
      </c>
      <c r="E86" t="s">
        <v>474</v>
      </c>
      <c r="G86" s="37"/>
      <c r="H86" s="47"/>
    </row>
    <row r="87" spans="1:8" x14ac:dyDescent="0.25">
      <c r="A87" t="s">
        <v>572</v>
      </c>
      <c r="C87" t="s">
        <v>858</v>
      </c>
      <c r="D87" t="str">
        <f t="shared" si="1"/>
        <v xml:space="preserve">OASIS UBL Common Library 2.1 / </v>
      </c>
      <c r="E87" t="s">
        <v>474</v>
      </c>
      <c r="G87" s="37"/>
      <c r="H87" s="47"/>
    </row>
    <row r="88" spans="1:8" x14ac:dyDescent="0.25">
      <c r="A88" t="s">
        <v>286</v>
      </c>
      <c r="C88" t="s">
        <v>858</v>
      </c>
      <c r="D88" t="str">
        <f t="shared" si="1"/>
        <v xml:space="preserve">OASIS UBL Common Library 2.1 / </v>
      </c>
      <c r="E88" t="s">
        <v>474</v>
      </c>
      <c r="G88" s="37"/>
      <c r="H88" s="47"/>
    </row>
    <row r="89" spans="1:8" x14ac:dyDescent="0.25">
      <c r="A89" t="s">
        <v>622</v>
      </c>
      <c r="C89" t="s">
        <v>858</v>
      </c>
      <c r="D89" t="str">
        <f t="shared" si="1"/>
        <v xml:space="preserve">OASIS UBL Common Library 2.1 / </v>
      </c>
      <c r="E89" t="s">
        <v>474</v>
      </c>
      <c r="G89" s="37"/>
      <c r="H89" s="47"/>
    </row>
    <row r="90" spans="1:8" x14ac:dyDescent="0.25">
      <c r="A90" t="s">
        <v>573</v>
      </c>
      <c r="C90" t="s">
        <v>858</v>
      </c>
      <c r="D90" t="str">
        <f t="shared" si="1"/>
        <v xml:space="preserve">OASIS UBL Common Library 2.1 / </v>
      </c>
      <c r="E90" t="s">
        <v>474</v>
      </c>
      <c r="G90" s="37"/>
      <c r="H90" s="47"/>
    </row>
    <row r="91" spans="1:8" x14ac:dyDescent="0.25">
      <c r="A91" t="s">
        <v>574</v>
      </c>
      <c r="C91" t="s">
        <v>858</v>
      </c>
      <c r="D91" t="str">
        <f t="shared" si="1"/>
        <v xml:space="preserve">OASIS UBL Common Library 2.1 / </v>
      </c>
      <c r="E91" t="s">
        <v>474</v>
      </c>
      <c r="G91" s="37"/>
      <c r="H91" s="47"/>
    </row>
    <row r="92" spans="1:8" x14ac:dyDescent="0.25">
      <c r="A92" t="s">
        <v>575</v>
      </c>
      <c r="C92" t="s">
        <v>858</v>
      </c>
      <c r="D92" t="str">
        <f t="shared" si="1"/>
        <v xml:space="preserve">OASIS UBL Common Library 2.1 / </v>
      </c>
      <c r="E92" t="s">
        <v>474</v>
      </c>
      <c r="G92" s="37"/>
      <c r="H92" s="47"/>
    </row>
    <row r="93" spans="1:8" x14ac:dyDescent="0.25">
      <c r="A93" t="s">
        <v>623</v>
      </c>
      <c r="C93" t="s">
        <v>858</v>
      </c>
      <c r="D93" t="str">
        <f t="shared" si="1"/>
        <v xml:space="preserve">OASIS UBL Common Library 2.1 / </v>
      </c>
      <c r="E93" t="s">
        <v>474</v>
      </c>
      <c r="G93" s="37"/>
      <c r="H93" s="47"/>
    </row>
    <row r="94" spans="1:8" x14ac:dyDescent="0.25">
      <c r="A94" t="s">
        <v>576</v>
      </c>
      <c r="C94" t="s">
        <v>858</v>
      </c>
      <c r="D94" t="str">
        <f t="shared" si="1"/>
        <v xml:space="preserve">OASIS UBL Common Library 2.1 / </v>
      </c>
      <c r="E94" t="s">
        <v>474</v>
      </c>
      <c r="G94" s="37"/>
      <c r="H94" s="47"/>
    </row>
    <row r="95" spans="1:8" x14ac:dyDescent="0.25">
      <c r="A95" t="s">
        <v>577</v>
      </c>
      <c r="C95" t="s">
        <v>858</v>
      </c>
      <c r="D95" t="str">
        <f t="shared" si="1"/>
        <v xml:space="preserve">OASIS UBL Common Library 2.1 / </v>
      </c>
      <c r="E95" t="s">
        <v>474</v>
      </c>
      <c r="G95" s="37"/>
      <c r="H95" s="47"/>
    </row>
    <row r="96" spans="1:8" x14ac:dyDescent="0.25">
      <c r="A96" t="s">
        <v>578</v>
      </c>
      <c r="C96" t="s">
        <v>858</v>
      </c>
      <c r="D96" t="str">
        <f t="shared" si="1"/>
        <v xml:space="preserve">OASIS UBL Common Library 2.1 / </v>
      </c>
      <c r="E96" t="s">
        <v>474</v>
      </c>
      <c r="G96" s="37"/>
      <c r="H96" s="47"/>
    </row>
    <row r="97" spans="1:8" x14ac:dyDescent="0.25">
      <c r="A97" t="s">
        <v>287</v>
      </c>
      <c r="C97" t="s">
        <v>858</v>
      </c>
      <c r="D97" t="str">
        <f t="shared" si="1"/>
        <v xml:space="preserve">OASIS UBL Common Library 2.1 / </v>
      </c>
      <c r="E97" t="s">
        <v>474</v>
      </c>
      <c r="G97" s="37"/>
      <c r="H97" s="47"/>
    </row>
    <row r="98" spans="1:8" x14ac:dyDescent="0.25">
      <c r="A98" t="s">
        <v>27</v>
      </c>
      <c r="C98" t="s">
        <v>858</v>
      </c>
      <c r="D98" t="str">
        <f t="shared" si="1"/>
        <v xml:space="preserve">OASIS UBL Common Library 2.1 / </v>
      </c>
      <c r="E98" t="s">
        <v>474</v>
      </c>
      <c r="G98" s="37"/>
      <c r="H98" s="47"/>
    </row>
    <row r="99" spans="1:8" x14ac:dyDescent="0.25">
      <c r="A99" t="s">
        <v>288</v>
      </c>
      <c r="C99" t="s">
        <v>858</v>
      </c>
      <c r="D99" t="str">
        <f t="shared" si="1"/>
        <v xml:space="preserve">OASIS UBL Common Library 2.1 / </v>
      </c>
      <c r="E99" t="s">
        <v>474</v>
      </c>
      <c r="G99" s="37"/>
      <c r="H99" s="47"/>
    </row>
    <row r="100" spans="1:8" x14ac:dyDescent="0.25">
      <c r="A100" t="s">
        <v>579</v>
      </c>
      <c r="C100" t="s">
        <v>858</v>
      </c>
      <c r="D100" t="str">
        <f t="shared" si="1"/>
        <v xml:space="preserve">OASIS UBL Common Library 2.1 / </v>
      </c>
      <c r="E100" t="s">
        <v>474</v>
      </c>
      <c r="G100" s="37"/>
      <c r="H100" s="47"/>
    </row>
    <row r="101" spans="1:8" x14ac:dyDescent="0.25">
      <c r="A101" t="s">
        <v>37</v>
      </c>
      <c r="C101" t="s">
        <v>853</v>
      </c>
      <c r="D101" t="str">
        <f t="shared" si="1"/>
        <v>OASIS UBL Common Library 2.1 / Code. Type</v>
      </c>
      <c r="E101" t="s">
        <v>474</v>
      </c>
      <c r="F101" s="30" t="s">
        <v>525</v>
      </c>
      <c r="G101" s="37"/>
      <c r="H101" s="47"/>
    </row>
    <row r="102" spans="1:8" x14ac:dyDescent="0.25">
      <c r="A102" t="s">
        <v>514</v>
      </c>
      <c r="C102" t="s">
        <v>853</v>
      </c>
      <c r="D102" t="str">
        <f t="shared" si="1"/>
        <v>OASIS UBL Common Library 2.1 / Code. Content</v>
      </c>
      <c r="E102" t="s">
        <v>474</v>
      </c>
      <c r="F102" s="30" t="s">
        <v>526</v>
      </c>
      <c r="G102" s="37"/>
      <c r="H102" s="47"/>
    </row>
    <row r="103" spans="1:8" x14ac:dyDescent="0.25">
      <c r="A103" t="s">
        <v>515</v>
      </c>
      <c r="C103" t="s">
        <v>853</v>
      </c>
      <c r="D103" t="str">
        <f t="shared" si="1"/>
        <v>OASIS UBL Common Library 2.1 / Code List. Identifier</v>
      </c>
      <c r="E103" t="s">
        <v>474</v>
      </c>
      <c r="F103" s="30" t="s">
        <v>527</v>
      </c>
      <c r="G103" s="37"/>
      <c r="H103" s="47"/>
    </row>
    <row r="104" spans="1:8" x14ac:dyDescent="0.25">
      <c r="A104" t="s">
        <v>516</v>
      </c>
      <c r="C104" t="s">
        <v>854</v>
      </c>
      <c r="D104" t="str">
        <f t="shared" si="1"/>
        <v>OASIS UBL Common Library 2.1 / Code List. Agency. Identifier</v>
      </c>
      <c r="E104" t="s">
        <v>474</v>
      </c>
      <c r="F104" s="30" t="s">
        <v>528</v>
      </c>
      <c r="G104" s="37"/>
      <c r="H104" s="47"/>
    </row>
    <row r="105" spans="1:8" x14ac:dyDescent="0.25">
      <c r="A105" t="s">
        <v>516</v>
      </c>
      <c r="C105" t="s">
        <v>854</v>
      </c>
      <c r="D105" t="str">
        <f t="shared" si="1"/>
        <v>OASIS UBL Common Library 2.1 / Code List. Agency Name. Text</v>
      </c>
      <c r="E105" t="s">
        <v>474</v>
      </c>
      <c r="F105" s="30" t="s">
        <v>530</v>
      </c>
      <c r="G105" s="37"/>
      <c r="H105" s="47" t="s">
        <v>1422</v>
      </c>
    </row>
    <row r="106" spans="1:8" x14ac:dyDescent="0.25">
      <c r="A106" t="s">
        <v>517</v>
      </c>
      <c r="C106" t="s">
        <v>853</v>
      </c>
      <c r="D106" t="str">
        <f t="shared" si="1"/>
        <v>OASIS UBL Common Library 2.1 / Code List. Version. Identifier</v>
      </c>
      <c r="E106" t="s">
        <v>474</v>
      </c>
      <c r="F106" s="30" t="s">
        <v>529</v>
      </c>
      <c r="G106" s="37"/>
      <c r="H106" s="47"/>
    </row>
    <row r="107" spans="1:8" x14ac:dyDescent="0.25">
      <c r="A107" t="s">
        <v>518</v>
      </c>
      <c r="C107" t="s">
        <v>853</v>
      </c>
      <c r="D107" t="str">
        <f t="shared" si="1"/>
        <v>OASIS UBL Common Library 2.1 / Date. Type</v>
      </c>
      <c r="E107" t="s">
        <v>474</v>
      </c>
      <c r="F107" s="30" t="s">
        <v>970</v>
      </c>
      <c r="G107" s="37"/>
      <c r="H107" s="47"/>
    </row>
    <row r="108" spans="1:8" x14ac:dyDescent="0.25">
      <c r="A108" t="s">
        <v>1</v>
      </c>
      <c r="C108" t="s">
        <v>855</v>
      </c>
      <c r="D108" t="str">
        <f t="shared" si="1"/>
        <v>OASIS UBL Common Library 2.1 / Identifier. Type</v>
      </c>
      <c r="E108" t="s">
        <v>474</v>
      </c>
      <c r="F108" s="30" t="s">
        <v>532</v>
      </c>
      <c r="G108" s="37"/>
      <c r="H108" s="47"/>
    </row>
    <row r="109" spans="1:8" x14ac:dyDescent="0.25">
      <c r="A109" t="s">
        <v>558</v>
      </c>
      <c r="C109" t="s">
        <v>853</v>
      </c>
      <c r="D109" t="str">
        <f t="shared" si="1"/>
        <v>OASIS UBL Common Library 2.1 / Identifier. Content</v>
      </c>
      <c r="E109" t="s">
        <v>474</v>
      </c>
      <c r="F109" s="30" t="s">
        <v>533</v>
      </c>
      <c r="G109" s="37"/>
      <c r="H109" s="47"/>
    </row>
    <row r="110" spans="1:8" x14ac:dyDescent="0.25">
      <c r="A110" t="s">
        <v>519</v>
      </c>
      <c r="C110" t="s">
        <v>855</v>
      </c>
      <c r="D110" t="str">
        <f t="shared" si="1"/>
        <v>OASIS UBL Common Library 2.1 / Identification Scheme. Identifier</v>
      </c>
      <c r="E110" t="s">
        <v>474</v>
      </c>
      <c r="F110" s="30" t="s">
        <v>534</v>
      </c>
      <c r="G110" s="37"/>
      <c r="H110" s="47"/>
    </row>
    <row r="111" spans="1:8" x14ac:dyDescent="0.25">
      <c r="A111" t="s">
        <v>520</v>
      </c>
      <c r="C111" t="s">
        <v>858</v>
      </c>
      <c r="D111" t="str">
        <f t="shared" si="1"/>
        <v xml:space="preserve">OASIS UBL Common Library 2.1 / </v>
      </c>
      <c r="E111" t="s">
        <v>474</v>
      </c>
      <c r="F111" s="30"/>
      <c r="G111" s="37"/>
      <c r="H111" s="47"/>
    </row>
    <row r="112" spans="1:8" ht="30" x14ac:dyDescent="0.25">
      <c r="A112" t="s">
        <v>521</v>
      </c>
      <c r="C112" t="s">
        <v>853</v>
      </c>
      <c r="D112" t="str">
        <f t="shared" si="1"/>
        <v>OASIS UBL Common Library 2.1 / Identification Scheme. Agency Name. Text</v>
      </c>
      <c r="E112" t="s">
        <v>474</v>
      </c>
      <c r="F112" s="30" t="s">
        <v>535</v>
      </c>
      <c r="G112" s="37"/>
      <c r="H112" s="47"/>
    </row>
    <row r="113" spans="1:8" ht="30" x14ac:dyDescent="0.25">
      <c r="A113" t="s">
        <v>522</v>
      </c>
      <c r="C113" t="s">
        <v>856</v>
      </c>
      <c r="D113" t="str">
        <f t="shared" si="1"/>
        <v>OASIS UBL Common Library 2.1 / Identification Scheme Agency. Identifier</v>
      </c>
      <c r="E113" t="s">
        <v>474</v>
      </c>
      <c r="F113" s="30" t="s">
        <v>536</v>
      </c>
      <c r="G113" s="37"/>
      <c r="H113" s="47"/>
    </row>
    <row r="114" spans="1:8" x14ac:dyDescent="0.25">
      <c r="A114" t="s">
        <v>511</v>
      </c>
      <c r="C114" t="s">
        <v>853</v>
      </c>
      <c r="D114" t="str">
        <f t="shared" si="1"/>
        <v>OASIS UBL Common Library 2.1 / Text. Type</v>
      </c>
      <c r="E114" t="s">
        <v>474</v>
      </c>
      <c r="F114" s="30" t="s">
        <v>537</v>
      </c>
      <c r="G114" s="37"/>
      <c r="H114" s="47"/>
    </row>
    <row r="115" spans="1:8" x14ac:dyDescent="0.25">
      <c r="A115" t="s">
        <v>9</v>
      </c>
      <c r="C115" t="s">
        <v>853</v>
      </c>
      <c r="D115" t="str">
        <f t="shared" si="1"/>
        <v>OASIS UBL Common Library 2.1 / Text. Type</v>
      </c>
      <c r="E115" t="s">
        <v>474</v>
      </c>
      <c r="F115" s="30" t="s">
        <v>537</v>
      </c>
      <c r="G115" s="37"/>
      <c r="H115" s="47"/>
    </row>
    <row r="116" spans="1:8" x14ac:dyDescent="0.25">
      <c r="A116" t="s">
        <v>523</v>
      </c>
      <c r="C116" t="s">
        <v>853</v>
      </c>
      <c r="D116" t="str">
        <f t="shared" si="1"/>
        <v>OASIS UBL Common Library 2.1 / Text. Content</v>
      </c>
      <c r="E116" t="s">
        <v>474</v>
      </c>
      <c r="F116" s="30" t="s">
        <v>538</v>
      </c>
      <c r="G116" s="37"/>
      <c r="H116" s="47"/>
    </row>
    <row r="117" spans="1:8" x14ac:dyDescent="0.25">
      <c r="A117" t="s">
        <v>524</v>
      </c>
      <c r="C117" t="s">
        <v>856</v>
      </c>
      <c r="D117" t="str">
        <f t="shared" si="1"/>
        <v>OASIS UBL Common Library 2.1 / Language. Identifier</v>
      </c>
      <c r="E117" t="s">
        <v>474</v>
      </c>
      <c r="F117" s="2" t="s">
        <v>539</v>
      </c>
      <c r="G117" s="37"/>
      <c r="H117" s="47"/>
    </row>
    <row r="118" spans="1:8" x14ac:dyDescent="0.25">
      <c r="A118" t="s">
        <v>524</v>
      </c>
      <c r="C118" t="s">
        <v>856</v>
      </c>
      <c r="D118" t="str">
        <f t="shared" si="1"/>
        <v>OASIS UBL Common Library 2.1 / Language. Locale Code. Code</v>
      </c>
      <c r="E118" t="s">
        <v>474</v>
      </c>
      <c r="F118" s="2" t="s">
        <v>908</v>
      </c>
      <c r="G118" s="37"/>
      <c r="H118" s="47" t="s">
        <v>1422</v>
      </c>
    </row>
    <row r="119" spans="1:8" ht="15.75" thickBot="1" x14ac:dyDescent="0.3">
      <c r="A119" s="19" t="s">
        <v>22</v>
      </c>
      <c r="B119" s="19"/>
      <c r="C119" s="19" t="s">
        <v>853</v>
      </c>
      <c r="D119" s="19" t="str">
        <f t="shared" si="1"/>
        <v>OASIS UBL Common Library 2.1 / External Reference. URI. Identifier</v>
      </c>
      <c r="E119" s="19" t="s">
        <v>474</v>
      </c>
      <c r="F119" s="29" t="s">
        <v>904</v>
      </c>
      <c r="G119" s="39"/>
      <c r="H119" s="47"/>
    </row>
    <row r="120" spans="1:8" x14ac:dyDescent="0.25">
      <c r="A120" t="s">
        <v>6</v>
      </c>
      <c r="C120" t="s">
        <v>855</v>
      </c>
      <c r="D120" t="str">
        <f t="shared" si="1"/>
        <v>UN/CEFACT CCL 13B / Address. Details</v>
      </c>
      <c r="E120" t="s">
        <v>333</v>
      </c>
      <c r="F120" s="2" t="s">
        <v>289</v>
      </c>
      <c r="G120" s="37"/>
      <c r="H120" s="47"/>
    </row>
    <row r="121" spans="1:8" x14ac:dyDescent="0.25">
      <c r="A121" t="s">
        <v>241</v>
      </c>
      <c r="C121" t="s">
        <v>858</v>
      </c>
      <c r="D121" t="str">
        <f t="shared" si="1"/>
        <v xml:space="preserve">UN/CEFACT CCL 13B / </v>
      </c>
      <c r="E121" t="s">
        <v>333</v>
      </c>
      <c r="G121" s="37"/>
      <c r="H121" s="47"/>
    </row>
    <row r="122" spans="1:8" x14ac:dyDescent="0.25">
      <c r="A122" t="s">
        <v>242</v>
      </c>
      <c r="C122" t="s">
        <v>853</v>
      </c>
      <c r="D122" t="str">
        <f t="shared" si="1"/>
        <v>UN/CEFACT CCL 13B / Address. Post Office Box. Text</v>
      </c>
      <c r="E122" t="s">
        <v>333</v>
      </c>
      <c r="F122" s="2" t="s">
        <v>336</v>
      </c>
      <c r="G122" s="37"/>
      <c r="H122" s="47"/>
    </row>
    <row r="123" spans="1:8" x14ac:dyDescent="0.25">
      <c r="A123" t="s">
        <v>243</v>
      </c>
      <c r="C123" t="s">
        <v>853</v>
      </c>
      <c r="D123" t="str">
        <f t="shared" si="1"/>
        <v>UN/CEFACT CCL 13B / Address. Street Name. Text</v>
      </c>
      <c r="E123" t="s">
        <v>333</v>
      </c>
      <c r="F123" s="2" t="s">
        <v>335</v>
      </c>
      <c r="G123" s="37"/>
      <c r="H123" s="47"/>
    </row>
    <row r="124" spans="1:8" x14ac:dyDescent="0.25">
      <c r="A124" t="s">
        <v>244</v>
      </c>
      <c r="C124" t="s">
        <v>856</v>
      </c>
      <c r="D124" t="str">
        <f t="shared" si="1"/>
        <v>UN/CEFACT CCL 13B / Address. Building Number. Text</v>
      </c>
      <c r="E124" t="s">
        <v>333</v>
      </c>
      <c r="F124" s="2" t="s">
        <v>295</v>
      </c>
      <c r="G124" s="37"/>
      <c r="H124" s="47"/>
    </row>
    <row r="125" spans="1:8" x14ac:dyDescent="0.25">
      <c r="A125" t="s">
        <v>244</v>
      </c>
      <c r="C125" t="s">
        <v>857</v>
      </c>
      <c r="D125" t="str">
        <f t="shared" si="1"/>
        <v>UN/CEFACT CCL 13B / Address. Floor Identification. Text</v>
      </c>
      <c r="E125" t="s">
        <v>333</v>
      </c>
      <c r="F125" s="2" t="s">
        <v>341</v>
      </c>
      <c r="G125" s="37" t="s">
        <v>342</v>
      </c>
      <c r="H125" s="47" t="s">
        <v>1422</v>
      </c>
    </row>
    <row r="126" spans="1:8" x14ac:dyDescent="0.25">
      <c r="A126" t="s">
        <v>245</v>
      </c>
      <c r="C126" t="s">
        <v>856</v>
      </c>
      <c r="D126" t="str">
        <f t="shared" si="1"/>
        <v>UN/CEFACT CCL 13B / Address. Block Name. Text</v>
      </c>
      <c r="E126" t="s">
        <v>333</v>
      </c>
      <c r="F126" s="2" t="s">
        <v>337</v>
      </c>
      <c r="G126" s="37"/>
      <c r="H126" s="47"/>
    </row>
    <row r="127" spans="1:8" x14ac:dyDescent="0.25">
      <c r="A127" t="s">
        <v>245</v>
      </c>
      <c r="C127" t="s">
        <v>856</v>
      </c>
      <c r="D127" t="str">
        <f t="shared" si="1"/>
        <v>UN/CEFACT CCL 13B / Address. Building Name. Text</v>
      </c>
      <c r="E127" t="s">
        <v>333</v>
      </c>
      <c r="F127" s="2" t="s">
        <v>338</v>
      </c>
      <c r="G127" s="37"/>
      <c r="H127" s="47" t="s">
        <v>1422</v>
      </c>
    </row>
    <row r="128" spans="1:8" x14ac:dyDescent="0.25">
      <c r="A128" t="s">
        <v>245</v>
      </c>
      <c r="C128" t="s">
        <v>856</v>
      </c>
      <c r="D128" t="str">
        <f t="shared" si="1"/>
        <v>UN/CEFACT CCL 13B / Address. Room Identification. Text</v>
      </c>
      <c r="E128" t="s">
        <v>333</v>
      </c>
      <c r="F128" s="2" t="s">
        <v>339</v>
      </c>
      <c r="G128" s="37"/>
      <c r="H128" s="47" t="s">
        <v>1422</v>
      </c>
    </row>
    <row r="129" spans="1:8" x14ac:dyDescent="0.25">
      <c r="A129" t="s">
        <v>245</v>
      </c>
      <c r="C129" t="s">
        <v>856</v>
      </c>
      <c r="D129" t="str">
        <f t="shared" si="1"/>
        <v>UN/CEFACT CCL 13B / Address. Department Name. Text</v>
      </c>
      <c r="E129" t="s">
        <v>333</v>
      </c>
      <c r="F129" s="2" t="s">
        <v>340</v>
      </c>
      <c r="G129" s="37"/>
      <c r="H129" s="47" t="s">
        <v>1422</v>
      </c>
    </row>
    <row r="130" spans="1:8" x14ac:dyDescent="0.25">
      <c r="A130" t="s">
        <v>245</v>
      </c>
      <c r="C130" t="s">
        <v>857</v>
      </c>
      <c r="D130" t="str">
        <f t="shared" ref="D130:D193" si="2">CONCATENATE(E130, " / ", F130)</f>
        <v>UN/CEFACT CCL 13B / Address. Floor Identification. Text</v>
      </c>
      <c r="E130" t="s">
        <v>333</v>
      </c>
      <c r="F130" s="2" t="s">
        <v>341</v>
      </c>
      <c r="G130" s="37" t="s">
        <v>342</v>
      </c>
      <c r="H130" s="47" t="s">
        <v>1422</v>
      </c>
    </row>
    <row r="131" spans="1:8" x14ac:dyDescent="0.25">
      <c r="A131" t="s">
        <v>246</v>
      </c>
      <c r="C131" t="s">
        <v>855</v>
      </c>
      <c r="D131" t="str">
        <f t="shared" si="2"/>
        <v>UN/CEFACT CCL 13B / Address. City Sub-Division Name. Text</v>
      </c>
      <c r="E131" t="s">
        <v>333</v>
      </c>
      <c r="F131" s="2" t="s">
        <v>583</v>
      </c>
      <c r="G131" s="37"/>
      <c r="H131" s="47"/>
    </row>
    <row r="132" spans="1:8" x14ac:dyDescent="0.25">
      <c r="A132" t="s">
        <v>247</v>
      </c>
      <c r="C132" t="s">
        <v>855</v>
      </c>
      <c r="D132" t="str">
        <f t="shared" si="2"/>
        <v>UN/CEFACT CCL 13B / Address. City Name. Text</v>
      </c>
      <c r="E132" t="s">
        <v>333</v>
      </c>
      <c r="F132" s="2" t="s">
        <v>343</v>
      </c>
      <c r="G132" s="37"/>
      <c r="H132" s="47"/>
    </row>
    <row r="133" spans="1:8" ht="30" x14ac:dyDescent="0.25">
      <c r="A133" t="s">
        <v>248</v>
      </c>
      <c r="C133" t="s">
        <v>855</v>
      </c>
      <c r="D133" t="str">
        <f t="shared" si="2"/>
        <v>UN/CEFACT CCL 13B / Address. Country Sub-Division Name. Text</v>
      </c>
      <c r="E133" t="s">
        <v>333</v>
      </c>
      <c r="F133" s="2" t="s">
        <v>347</v>
      </c>
      <c r="G133" s="37"/>
      <c r="H133" s="47"/>
    </row>
    <row r="134" spans="1:8" x14ac:dyDescent="0.25">
      <c r="A134" s="12" t="s">
        <v>249</v>
      </c>
      <c r="B134" s="12"/>
      <c r="C134" s="12" t="s">
        <v>856</v>
      </c>
      <c r="D134" s="12" t="str">
        <f t="shared" si="2"/>
        <v>UN/CEFACT CCL 13B / Address. Country. Identifier</v>
      </c>
      <c r="E134" s="12" t="s">
        <v>333</v>
      </c>
      <c r="F134" s="36" t="s">
        <v>344</v>
      </c>
      <c r="G134" s="37" t="s">
        <v>346</v>
      </c>
      <c r="H134" s="47"/>
    </row>
    <row r="135" spans="1:8" x14ac:dyDescent="0.25">
      <c r="A135" t="s">
        <v>249</v>
      </c>
      <c r="C135" t="s">
        <v>856</v>
      </c>
      <c r="D135" t="str">
        <f t="shared" si="2"/>
        <v>UN/CEFACT CCL 13B / Address. Country Name. Text</v>
      </c>
      <c r="E135" t="s">
        <v>333</v>
      </c>
      <c r="F135" s="2" t="s">
        <v>345</v>
      </c>
      <c r="G135" s="37" t="s">
        <v>346</v>
      </c>
      <c r="H135" s="47" t="s">
        <v>1422</v>
      </c>
    </row>
    <row r="136" spans="1:8" x14ac:dyDescent="0.25">
      <c r="A136" t="s">
        <v>250</v>
      </c>
      <c r="C136" t="s">
        <v>855</v>
      </c>
      <c r="D136" t="str">
        <f t="shared" si="2"/>
        <v>UN/CEFACT CCL 13B / Address. Postcode. Code</v>
      </c>
      <c r="E136" t="s">
        <v>333</v>
      </c>
      <c r="F136" s="2" t="s">
        <v>334</v>
      </c>
      <c r="G136" s="37"/>
      <c r="H136" s="47"/>
    </row>
    <row r="137" spans="1:8" x14ac:dyDescent="0.25">
      <c r="A137" t="s">
        <v>251</v>
      </c>
      <c r="C137" t="s">
        <v>855</v>
      </c>
      <c r="D137" t="str">
        <f t="shared" si="2"/>
        <v>UN/CEFACT CCL 13B / Address. Identification. Identifier</v>
      </c>
      <c r="E137" t="s">
        <v>333</v>
      </c>
      <c r="F137" s="2" t="s">
        <v>484</v>
      </c>
      <c r="G137" s="37"/>
      <c r="H137" s="47"/>
    </row>
    <row r="138" spans="1:8" x14ac:dyDescent="0.25">
      <c r="A138" t="s">
        <v>23</v>
      </c>
      <c r="C138" t="s">
        <v>855</v>
      </c>
      <c r="D138" t="str">
        <f t="shared" si="2"/>
        <v>UN/CEFACT CCL 13B / Party. Details</v>
      </c>
      <c r="E138" t="s">
        <v>333</v>
      </c>
      <c r="F138" s="2" t="s">
        <v>303</v>
      </c>
      <c r="G138" s="37"/>
      <c r="H138" s="47"/>
    </row>
    <row r="139" spans="1:8" x14ac:dyDescent="0.25">
      <c r="A139" t="s">
        <v>561</v>
      </c>
      <c r="C139" t="s">
        <v>858</v>
      </c>
      <c r="D139" t="str">
        <f t="shared" si="2"/>
        <v xml:space="preserve">UN/CEFACT CCL 13B / </v>
      </c>
      <c r="E139" t="s">
        <v>333</v>
      </c>
      <c r="G139" s="37"/>
      <c r="H139" s="47"/>
    </row>
    <row r="140" spans="1:8" x14ac:dyDescent="0.25">
      <c r="A140" t="s">
        <v>252</v>
      </c>
      <c r="C140" t="s">
        <v>857</v>
      </c>
      <c r="D140" t="str">
        <f t="shared" si="2"/>
        <v>UN/CEFACT CCL 13B / Party. Provided. Service</v>
      </c>
      <c r="E140" t="s">
        <v>333</v>
      </c>
      <c r="F140" s="2" t="s">
        <v>348</v>
      </c>
      <c r="G140" s="37"/>
      <c r="H140" s="47"/>
    </row>
    <row r="141" spans="1:8" x14ac:dyDescent="0.25">
      <c r="A141" t="s">
        <v>562</v>
      </c>
      <c r="C141" t="s">
        <v>858</v>
      </c>
      <c r="D141" t="str">
        <f t="shared" si="2"/>
        <v xml:space="preserve">UN/CEFACT CCL 13B / </v>
      </c>
      <c r="E141" t="s">
        <v>333</v>
      </c>
      <c r="G141" s="37"/>
      <c r="H141" s="47"/>
    </row>
    <row r="142" spans="1:8" x14ac:dyDescent="0.25">
      <c r="A142" t="s">
        <v>26</v>
      </c>
      <c r="C142" t="s">
        <v>858</v>
      </c>
      <c r="D142" t="str">
        <f t="shared" si="2"/>
        <v xml:space="preserve">UN/CEFACT CCL 13B / </v>
      </c>
      <c r="E142" t="s">
        <v>333</v>
      </c>
      <c r="G142" s="37"/>
      <c r="H142" s="47"/>
    </row>
    <row r="143" spans="1:8" x14ac:dyDescent="0.25">
      <c r="A143" t="s">
        <v>580</v>
      </c>
      <c r="C143" t="s">
        <v>858</v>
      </c>
      <c r="D143" t="str">
        <f t="shared" si="2"/>
        <v xml:space="preserve">UN/CEFACT CCL 13B / </v>
      </c>
      <c r="E143" t="s">
        <v>333</v>
      </c>
      <c r="G143" s="37"/>
      <c r="H143" s="47"/>
    </row>
    <row r="144" spans="1:8" x14ac:dyDescent="0.25">
      <c r="A144" t="s">
        <v>581</v>
      </c>
      <c r="C144" t="s">
        <v>858</v>
      </c>
      <c r="D144" t="str">
        <f t="shared" si="2"/>
        <v xml:space="preserve">UN/CEFACT CCL 13B / </v>
      </c>
      <c r="E144" t="s">
        <v>333</v>
      </c>
      <c r="G144" s="37"/>
      <c r="H144" s="47"/>
    </row>
    <row r="145" spans="1:8" x14ac:dyDescent="0.25">
      <c r="A145" t="s">
        <v>582</v>
      </c>
      <c r="C145" t="s">
        <v>858</v>
      </c>
      <c r="D145" t="str">
        <f t="shared" si="2"/>
        <v xml:space="preserve">UN/CEFACT CCL 13B / </v>
      </c>
      <c r="E145" t="s">
        <v>333</v>
      </c>
      <c r="G145" s="37"/>
      <c r="H145" s="47"/>
    </row>
    <row r="146" spans="1:8" x14ac:dyDescent="0.25">
      <c r="A146" t="s">
        <v>34</v>
      </c>
      <c r="C146" t="s">
        <v>856</v>
      </c>
      <c r="D146" t="str">
        <f t="shared" si="2"/>
        <v>UN/CEFACT CCL 13B / Geographical Coordinate. Details</v>
      </c>
      <c r="E146" t="s">
        <v>333</v>
      </c>
      <c r="F146" s="2" t="s">
        <v>357</v>
      </c>
      <c r="G146" s="37" t="s">
        <v>441</v>
      </c>
      <c r="H146" s="47"/>
    </row>
    <row r="147" spans="1:8" ht="30" x14ac:dyDescent="0.25">
      <c r="A147" t="s">
        <v>253</v>
      </c>
      <c r="C147" t="s">
        <v>856</v>
      </c>
      <c r="D147" t="str">
        <f t="shared" si="2"/>
        <v>UN/CEFACT CCL 13B / Geographical Coordinate. Altitude. Measure</v>
      </c>
      <c r="E147" t="s">
        <v>333</v>
      </c>
      <c r="F147" s="2" t="s">
        <v>359</v>
      </c>
      <c r="G147" s="37"/>
      <c r="H147" s="47"/>
    </row>
    <row r="148" spans="1:8" ht="30" x14ac:dyDescent="0.25">
      <c r="A148" t="s">
        <v>253</v>
      </c>
      <c r="C148" t="s">
        <v>856</v>
      </c>
      <c r="D148" t="str">
        <f t="shared" si="2"/>
        <v>UN/CEFACT CCL 13B / Geographical Coordinate. Latitude. Measure</v>
      </c>
      <c r="E148" t="s">
        <v>333</v>
      </c>
      <c r="F148" s="2" t="s">
        <v>360</v>
      </c>
      <c r="G148" s="37"/>
      <c r="H148" s="47"/>
    </row>
    <row r="149" spans="1:8" ht="30" x14ac:dyDescent="0.25">
      <c r="A149" t="s">
        <v>253</v>
      </c>
      <c r="C149" t="s">
        <v>856</v>
      </c>
      <c r="D149" t="str">
        <f t="shared" si="2"/>
        <v>UN/CEFACT CCL 13B / Geographical Coordinate. Longitude. Measure</v>
      </c>
      <c r="E149" t="s">
        <v>333</v>
      </c>
      <c r="F149" s="2" t="s">
        <v>361</v>
      </c>
      <c r="G149" s="37"/>
      <c r="H149" s="47"/>
    </row>
    <row r="150" spans="1:8" ht="30" x14ac:dyDescent="0.25">
      <c r="A150" t="s">
        <v>253</v>
      </c>
      <c r="C150" t="s">
        <v>856</v>
      </c>
      <c r="D150" t="str">
        <f t="shared" si="2"/>
        <v>UN/CEFACT CCL 13B / Geographical Coordinate. Latitude Direction. Indicator</v>
      </c>
      <c r="E150" t="s">
        <v>333</v>
      </c>
      <c r="F150" s="2" t="s">
        <v>362</v>
      </c>
      <c r="G150" s="37"/>
      <c r="H150" s="47"/>
    </row>
    <row r="151" spans="1:8" ht="30" x14ac:dyDescent="0.25">
      <c r="A151" t="s">
        <v>253</v>
      </c>
      <c r="C151" t="s">
        <v>856</v>
      </c>
      <c r="D151" t="str">
        <f t="shared" si="2"/>
        <v>UN/CEFACT CCL 13B / Geographical Coordinate. Longitude Direction. Indicator</v>
      </c>
      <c r="E151" t="s">
        <v>333</v>
      </c>
      <c r="F151" s="2" t="s">
        <v>363</v>
      </c>
      <c r="G151" s="37"/>
      <c r="H151" s="47"/>
    </row>
    <row r="152" spans="1:8" ht="30" x14ac:dyDescent="0.25">
      <c r="A152" t="s">
        <v>254</v>
      </c>
      <c r="C152" t="s">
        <v>853</v>
      </c>
      <c r="D152" t="str">
        <f t="shared" si="2"/>
        <v>UN/CEFACT CCL 13B / Geographical Coordinate. System. Identifier</v>
      </c>
      <c r="E152" t="s">
        <v>333</v>
      </c>
      <c r="F152" s="2" t="s">
        <v>358</v>
      </c>
      <c r="G152" s="37"/>
      <c r="H152" s="47"/>
    </row>
    <row r="153" spans="1:8" x14ac:dyDescent="0.25">
      <c r="A153" t="s">
        <v>563</v>
      </c>
      <c r="C153" t="s">
        <v>858</v>
      </c>
      <c r="D153" t="str">
        <f t="shared" si="2"/>
        <v xml:space="preserve">UN/CEFACT CCL 13B / </v>
      </c>
      <c r="E153" t="s">
        <v>333</v>
      </c>
      <c r="G153" s="37"/>
      <c r="H153" s="47"/>
    </row>
    <row r="154" spans="1:8" x14ac:dyDescent="0.25">
      <c r="A154" t="s">
        <v>38</v>
      </c>
      <c r="C154" t="s">
        <v>858</v>
      </c>
      <c r="D154" t="str">
        <f t="shared" si="2"/>
        <v xml:space="preserve">UN/CEFACT CCL 13B / </v>
      </c>
      <c r="E154" t="s">
        <v>333</v>
      </c>
      <c r="G154" s="37"/>
      <c r="H154" s="47"/>
    </row>
    <row r="155" spans="1:8" x14ac:dyDescent="0.25">
      <c r="A155" t="s">
        <v>564</v>
      </c>
      <c r="C155" t="s">
        <v>858</v>
      </c>
      <c r="D155" t="str">
        <f t="shared" si="2"/>
        <v xml:space="preserve">UN/CEFACT CCL 13B / </v>
      </c>
      <c r="E155" t="s">
        <v>333</v>
      </c>
      <c r="G155" s="37"/>
      <c r="H155" s="47"/>
    </row>
    <row r="156" spans="1:8" x14ac:dyDescent="0.25">
      <c r="A156" t="s">
        <v>565</v>
      </c>
      <c r="C156" t="s">
        <v>858</v>
      </c>
      <c r="D156" t="str">
        <f t="shared" si="2"/>
        <v xml:space="preserve">UN/CEFACT CCL 13B / </v>
      </c>
      <c r="E156" t="s">
        <v>333</v>
      </c>
      <c r="G156" s="37"/>
      <c r="H156" s="47"/>
    </row>
    <row r="157" spans="1:8" x14ac:dyDescent="0.25">
      <c r="A157" t="s">
        <v>566</v>
      </c>
      <c r="C157" t="s">
        <v>858</v>
      </c>
      <c r="D157" t="str">
        <f t="shared" si="2"/>
        <v xml:space="preserve">UN/CEFACT CCL 13B / </v>
      </c>
      <c r="E157" t="s">
        <v>333</v>
      </c>
      <c r="G157" s="37"/>
      <c r="H157" s="47"/>
    </row>
    <row r="158" spans="1:8" x14ac:dyDescent="0.25">
      <c r="A158" t="s">
        <v>42</v>
      </c>
      <c r="C158" t="s">
        <v>857</v>
      </c>
      <c r="D158" t="str">
        <f t="shared" si="2"/>
        <v>UN/CEFACT CCL 13B / Country. Details</v>
      </c>
      <c r="E158" t="s">
        <v>333</v>
      </c>
      <c r="F158" s="2" t="s">
        <v>584</v>
      </c>
      <c r="G158" s="37"/>
      <c r="H158" s="47"/>
    </row>
    <row r="159" spans="1:8" x14ac:dyDescent="0.25">
      <c r="A159" t="s">
        <v>255</v>
      </c>
      <c r="C159" t="s">
        <v>853</v>
      </c>
      <c r="D159" t="str">
        <f t="shared" si="2"/>
        <v>UN/CEFACT CCL 13B / Country. Name. Text</v>
      </c>
      <c r="E159" t="s">
        <v>333</v>
      </c>
      <c r="F159" s="2" t="s">
        <v>585</v>
      </c>
      <c r="G159" s="37"/>
      <c r="H159" s="47"/>
    </row>
    <row r="160" spans="1:8" x14ac:dyDescent="0.25">
      <c r="A160" t="s">
        <v>256</v>
      </c>
      <c r="C160" t="s">
        <v>854</v>
      </c>
      <c r="D160" t="str">
        <f t="shared" si="2"/>
        <v>UN/CEFACT CCL 13B / Country. Identification. Identifier</v>
      </c>
      <c r="E160" t="s">
        <v>333</v>
      </c>
      <c r="F160" s="2" t="s">
        <v>586</v>
      </c>
      <c r="G160" s="37"/>
      <c r="H160" s="47"/>
    </row>
    <row r="161" spans="1:8" x14ac:dyDescent="0.25">
      <c r="A161" t="s">
        <v>257</v>
      </c>
      <c r="C161" t="s">
        <v>854</v>
      </c>
      <c r="D161" t="str">
        <f t="shared" si="2"/>
        <v>UN/CEFACT CCL 13B / Organization. Details</v>
      </c>
      <c r="E161" t="s">
        <v>333</v>
      </c>
      <c r="F161" s="2" t="s">
        <v>364</v>
      </c>
      <c r="G161" s="37"/>
      <c r="H161" s="47"/>
    </row>
    <row r="162" spans="1:8" ht="30" x14ac:dyDescent="0.25">
      <c r="A162" t="s">
        <v>263</v>
      </c>
      <c r="C162" t="s">
        <v>857</v>
      </c>
      <c r="D162" t="str">
        <f t="shared" si="2"/>
        <v>UN/CEFACT CCL 13B / Organization. Tax Registration. Identifier</v>
      </c>
      <c r="E162" t="s">
        <v>333</v>
      </c>
      <c r="F162" s="2" t="s">
        <v>366</v>
      </c>
      <c r="G162" s="37"/>
      <c r="H162" s="47"/>
    </row>
    <row r="163" spans="1:8" ht="30" x14ac:dyDescent="0.25">
      <c r="A163" t="s">
        <v>475</v>
      </c>
      <c r="C163" t="s">
        <v>855</v>
      </c>
      <c r="D163" t="str">
        <f t="shared" si="2"/>
        <v>UN/CEFACT CCL 13B / Organization. Tax Registration. Identifier</v>
      </c>
      <c r="E163" t="s">
        <v>333</v>
      </c>
      <c r="F163" s="2" t="s">
        <v>366</v>
      </c>
      <c r="G163" s="37"/>
      <c r="H163" s="47"/>
    </row>
    <row r="164" spans="1:8" x14ac:dyDescent="0.25">
      <c r="A164" t="s">
        <v>475</v>
      </c>
      <c r="C164" t="s">
        <v>855</v>
      </c>
      <c r="D164" t="str">
        <f t="shared" si="2"/>
        <v>UN/CEFACT CCL 13B / Organization. Identification. Identifier</v>
      </c>
      <c r="E164" t="s">
        <v>333</v>
      </c>
      <c r="F164" s="2" t="s">
        <v>485</v>
      </c>
      <c r="G164" s="37"/>
      <c r="H164" s="47" t="s">
        <v>1422</v>
      </c>
    </row>
    <row r="165" spans="1:8" x14ac:dyDescent="0.25">
      <c r="A165" t="s">
        <v>258</v>
      </c>
      <c r="C165" t="s">
        <v>854</v>
      </c>
      <c r="D165" t="str">
        <f t="shared" si="2"/>
        <v>UN/CEFACT CCL 13B / Organization. Name. Text</v>
      </c>
      <c r="E165" t="s">
        <v>333</v>
      </c>
      <c r="F165" s="2" t="s">
        <v>367</v>
      </c>
      <c r="G165" s="37"/>
      <c r="H165" s="47"/>
    </row>
    <row r="166" spans="1:8" x14ac:dyDescent="0.25">
      <c r="A166" t="s">
        <v>259</v>
      </c>
      <c r="C166" t="s">
        <v>856</v>
      </c>
      <c r="D166" t="str">
        <f t="shared" si="2"/>
        <v>UN/CEFACT CCL 13B / Organization. DBA Name. Text</v>
      </c>
      <c r="E166" t="s">
        <v>333</v>
      </c>
      <c r="F166" s="2" t="s">
        <v>368</v>
      </c>
      <c r="G166" s="37"/>
      <c r="H166" s="47"/>
    </row>
    <row r="167" spans="1:8" ht="30" x14ac:dyDescent="0.25">
      <c r="A167" t="s">
        <v>259</v>
      </c>
      <c r="C167" t="s">
        <v>856</v>
      </c>
      <c r="D167" t="str">
        <f t="shared" si="2"/>
        <v>UN/CEFACT CCL 13B / Organization. Trading Business Name. Text</v>
      </c>
      <c r="E167" t="s">
        <v>333</v>
      </c>
      <c r="F167" s="2" t="s">
        <v>369</v>
      </c>
      <c r="G167" s="37"/>
      <c r="H167" s="47" t="s">
        <v>1422</v>
      </c>
    </row>
    <row r="168" spans="1:8" x14ac:dyDescent="0.25">
      <c r="A168" t="s">
        <v>260</v>
      </c>
      <c r="C168" t="s">
        <v>855</v>
      </c>
      <c r="D168" t="str">
        <f t="shared" si="2"/>
        <v>UN/CEFACT CCL 13B / Organization. Legal Classification. Code</v>
      </c>
      <c r="E168" t="s">
        <v>333</v>
      </c>
      <c r="F168" s="2" t="s">
        <v>365</v>
      </c>
      <c r="G168" s="37"/>
      <c r="H168" s="47"/>
    </row>
    <row r="169" spans="1:8" x14ac:dyDescent="0.25">
      <c r="A169" t="s">
        <v>261</v>
      </c>
      <c r="C169" t="s">
        <v>856</v>
      </c>
      <c r="D169" t="str">
        <f t="shared" si="2"/>
        <v>UN/CEFACT CCL 13B / Organization. Active. Indicator</v>
      </c>
      <c r="E169" t="s">
        <v>333</v>
      </c>
      <c r="F169" s="2" t="s">
        <v>370</v>
      </c>
      <c r="G169" s="37"/>
      <c r="H169" s="47"/>
    </row>
    <row r="170" spans="1:8" x14ac:dyDescent="0.25">
      <c r="A170" t="s">
        <v>262</v>
      </c>
      <c r="C170" t="s">
        <v>855</v>
      </c>
      <c r="D170" t="str">
        <f t="shared" si="2"/>
        <v>UN/CEFACT CCL 13B / Organization. Operations Scope. Code</v>
      </c>
      <c r="E170" t="s">
        <v>333</v>
      </c>
      <c r="F170" s="2" t="s">
        <v>371</v>
      </c>
      <c r="G170" s="37"/>
      <c r="H170" s="47"/>
    </row>
    <row r="171" spans="1:8" x14ac:dyDescent="0.25">
      <c r="A171" t="s">
        <v>264</v>
      </c>
      <c r="C171" t="s">
        <v>858</v>
      </c>
      <c r="D171" t="str">
        <f t="shared" si="2"/>
        <v xml:space="preserve">UN/CEFACT CCL 13B / </v>
      </c>
      <c r="E171" t="s">
        <v>333</v>
      </c>
      <c r="G171" s="37"/>
      <c r="H171" s="47"/>
    </row>
    <row r="172" spans="1:8" x14ac:dyDescent="0.25">
      <c r="A172" t="s">
        <v>476</v>
      </c>
      <c r="C172" t="s">
        <v>856</v>
      </c>
      <c r="D172" t="str">
        <f t="shared" si="2"/>
        <v>UN/CEFACT CCL 13B / Organization. Postal. Address</v>
      </c>
      <c r="E172" t="s">
        <v>333</v>
      </c>
      <c r="F172" s="2" t="s">
        <v>486</v>
      </c>
      <c r="G172" s="37"/>
      <c r="H172" s="47"/>
    </row>
    <row r="173" spans="1:8" x14ac:dyDescent="0.25">
      <c r="A173" t="s">
        <v>478</v>
      </c>
      <c r="C173" t="s">
        <v>856</v>
      </c>
      <c r="D173" t="str">
        <f t="shared" si="2"/>
        <v>UN/CEFACT CCL 13B / Organization. Physical. Location</v>
      </c>
      <c r="E173" t="s">
        <v>333</v>
      </c>
      <c r="F173" s="2" t="s">
        <v>487</v>
      </c>
      <c r="G173" s="37"/>
      <c r="H173" s="47"/>
    </row>
    <row r="174" spans="1:8" x14ac:dyDescent="0.25">
      <c r="A174" t="s">
        <v>53</v>
      </c>
      <c r="C174" t="s">
        <v>855</v>
      </c>
      <c r="D174" t="str">
        <f t="shared" si="2"/>
        <v>UN/CEFACT CCL 13B / Location. Details</v>
      </c>
      <c r="E174" t="s">
        <v>333</v>
      </c>
      <c r="F174" s="2" t="s">
        <v>320</v>
      </c>
      <c r="G174" s="37"/>
      <c r="H174" s="47"/>
    </row>
    <row r="175" spans="1:8" x14ac:dyDescent="0.25">
      <c r="A175" t="s">
        <v>265</v>
      </c>
      <c r="C175" t="s">
        <v>853</v>
      </c>
      <c r="D175" t="str">
        <f t="shared" si="2"/>
        <v>UN/CEFACT CCL 13B / Location. Name. Text</v>
      </c>
      <c r="E175" t="s">
        <v>333</v>
      </c>
      <c r="F175" s="2" t="s">
        <v>352</v>
      </c>
      <c r="G175" s="37"/>
      <c r="H175" s="47"/>
    </row>
    <row r="176" spans="1:8" x14ac:dyDescent="0.25">
      <c r="A176" t="s">
        <v>266</v>
      </c>
      <c r="C176" t="s">
        <v>855</v>
      </c>
      <c r="D176" t="str">
        <f t="shared" si="2"/>
        <v>UN/CEFACT CCL 13B / Location. Identification. Identifier</v>
      </c>
      <c r="E176" t="s">
        <v>333</v>
      </c>
      <c r="F176" s="2" t="s">
        <v>353</v>
      </c>
      <c r="G176" s="37"/>
      <c r="H176" s="47"/>
    </row>
    <row r="177" spans="1:8" x14ac:dyDescent="0.25">
      <c r="A177" t="s">
        <v>267</v>
      </c>
      <c r="C177" t="s">
        <v>856</v>
      </c>
      <c r="D177" t="str">
        <f t="shared" si="2"/>
        <v>UN/CEFACT CCL 13B / Location. Physical. Address</v>
      </c>
      <c r="E177" t="s">
        <v>333</v>
      </c>
      <c r="F177" s="2" t="s">
        <v>354</v>
      </c>
      <c r="G177" s="37"/>
      <c r="H177" s="47"/>
    </row>
    <row r="178" spans="1:8" x14ac:dyDescent="0.25">
      <c r="A178" t="s">
        <v>267</v>
      </c>
      <c r="C178" t="s">
        <v>856</v>
      </c>
      <c r="D178" t="str">
        <f t="shared" si="2"/>
        <v>UN/CEFACT CCL 13B / Location. Postal. Address</v>
      </c>
      <c r="E178" t="s">
        <v>333</v>
      </c>
      <c r="F178" s="2" t="s">
        <v>355</v>
      </c>
      <c r="G178" s="37"/>
      <c r="H178" s="47" t="s">
        <v>1422</v>
      </c>
    </row>
    <row r="179" spans="1:8" ht="30" x14ac:dyDescent="0.25">
      <c r="A179" t="s">
        <v>268</v>
      </c>
      <c r="C179" t="s">
        <v>856</v>
      </c>
      <c r="D179" t="str">
        <f t="shared" si="2"/>
        <v>UN/CEFACT CCL 13B / Location. Physical. Geographical Coordinate</v>
      </c>
      <c r="E179" t="s">
        <v>333</v>
      </c>
      <c r="F179" s="2" t="s">
        <v>356</v>
      </c>
      <c r="G179" s="37"/>
      <c r="H179" s="47"/>
    </row>
    <row r="180" spans="1:8" x14ac:dyDescent="0.25">
      <c r="A180" t="s">
        <v>57</v>
      </c>
      <c r="C180" t="s">
        <v>858</v>
      </c>
      <c r="D180" t="str">
        <f t="shared" si="2"/>
        <v xml:space="preserve">UN/CEFACT CCL 13B / </v>
      </c>
      <c r="E180" t="s">
        <v>333</v>
      </c>
      <c r="G180" s="37"/>
      <c r="H180" s="47"/>
    </row>
    <row r="181" spans="1:8" x14ac:dyDescent="0.25">
      <c r="A181" t="s">
        <v>567</v>
      </c>
      <c r="C181" t="s">
        <v>858</v>
      </c>
      <c r="D181" t="str">
        <f t="shared" si="2"/>
        <v xml:space="preserve">UN/CEFACT CCL 13B / </v>
      </c>
      <c r="E181" t="s">
        <v>333</v>
      </c>
      <c r="G181" s="37"/>
      <c r="H181" s="47"/>
    </row>
    <row r="182" spans="1:8" x14ac:dyDescent="0.25">
      <c r="A182" t="s">
        <v>568</v>
      </c>
      <c r="C182" t="s">
        <v>858</v>
      </c>
      <c r="D182" t="str">
        <f t="shared" si="2"/>
        <v xml:space="preserve">UN/CEFACT CCL 13B / </v>
      </c>
      <c r="E182" t="s">
        <v>333</v>
      </c>
      <c r="G182" s="37"/>
      <c r="H182" s="47"/>
    </row>
    <row r="183" spans="1:8" x14ac:dyDescent="0.25">
      <c r="A183" t="s">
        <v>569</v>
      </c>
      <c r="C183" t="s">
        <v>858</v>
      </c>
      <c r="D183" t="str">
        <f t="shared" si="2"/>
        <v xml:space="preserve">UN/CEFACT CCL 13B / </v>
      </c>
      <c r="E183" t="s">
        <v>333</v>
      </c>
      <c r="G183" s="37"/>
      <c r="H183" s="47"/>
    </row>
    <row r="184" spans="1:8" x14ac:dyDescent="0.25">
      <c r="A184" t="s">
        <v>269</v>
      </c>
      <c r="C184" t="s">
        <v>853</v>
      </c>
      <c r="D184" t="str">
        <f t="shared" si="2"/>
        <v>UN/CEFACT CCL 13B / Period. Details</v>
      </c>
      <c r="E184" t="s">
        <v>333</v>
      </c>
      <c r="F184" s="2" t="s">
        <v>325</v>
      </c>
      <c r="G184" s="37"/>
      <c r="H184" s="47"/>
    </row>
    <row r="185" spans="1:8" x14ac:dyDescent="0.25">
      <c r="A185" t="s">
        <v>43</v>
      </c>
      <c r="C185" t="s">
        <v>855</v>
      </c>
      <c r="D185" t="str">
        <f t="shared" si="2"/>
        <v>UN/CEFACT CCL 13B / Person. Details</v>
      </c>
      <c r="E185" t="s">
        <v>333</v>
      </c>
      <c r="F185" s="2" t="s">
        <v>126</v>
      </c>
      <c r="G185" s="37"/>
      <c r="H185" s="47"/>
    </row>
    <row r="186" spans="1:8" x14ac:dyDescent="0.25">
      <c r="A186" t="s">
        <v>481</v>
      </c>
      <c r="C186" t="s">
        <v>855</v>
      </c>
      <c r="D186" t="str">
        <f t="shared" si="2"/>
        <v>UN/CEFACT CCL 13B / Person. Identification. Identifier</v>
      </c>
      <c r="E186" t="s">
        <v>333</v>
      </c>
      <c r="F186" s="2" t="s">
        <v>488</v>
      </c>
      <c r="G186" s="37"/>
      <c r="H186" s="47"/>
    </row>
    <row r="187" spans="1:8" x14ac:dyDescent="0.25">
      <c r="A187" t="s">
        <v>270</v>
      </c>
      <c r="C187" t="s">
        <v>854</v>
      </c>
      <c r="D187" t="str">
        <f t="shared" si="2"/>
        <v>UN/CEFACT CCL 13B / Person. Name. Text</v>
      </c>
      <c r="E187" t="s">
        <v>333</v>
      </c>
      <c r="F187" s="2" t="s">
        <v>378</v>
      </c>
      <c r="G187" s="37" t="s">
        <v>379</v>
      </c>
      <c r="H187" s="47"/>
    </row>
    <row r="188" spans="1:8" x14ac:dyDescent="0.25">
      <c r="A188" t="s">
        <v>271</v>
      </c>
      <c r="C188" t="s">
        <v>853</v>
      </c>
      <c r="D188" t="str">
        <f t="shared" si="2"/>
        <v>UN/CEFACT CCL 13B / Person. Given Name. Text</v>
      </c>
      <c r="E188" t="s">
        <v>333</v>
      </c>
      <c r="F188" s="2" t="s">
        <v>372</v>
      </c>
      <c r="G188" s="37"/>
      <c r="H188" s="47"/>
    </row>
    <row r="189" spans="1:8" x14ac:dyDescent="0.25">
      <c r="A189" t="s">
        <v>272</v>
      </c>
      <c r="C189" t="s">
        <v>853</v>
      </c>
      <c r="D189" t="str">
        <f t="shared" si="2"/>
        <v>UN/CEFACT CCL 13B / Person. Family Name. Text</v>
      </c>
      <c r="E189" t="s">
        <v>333</v>
      </c>
      <c r="F189" s="2" t="s">
        <v>373</v>
      </c>
      <c r="G189" s="37"/>
      <c r="H189" s="47"/>
    </row>
    <row r="190" spans="1:8" x14ac:dyDescent="0.25">
      <c r="A190" t="s">
        <v>570</v>
      </c>
      <c r="C190" t="s">
        <v>858</v>
      </c>
      <c r="D190" t="str">
        <f t="shared" si="2"/>
        <v xml:space="preserve">UN/CEFACT CCL 13B / </v>
      </c>
      <c r="E190" t="s">
        <v>333</v>
      </c>
      <c r="G190" s="37"/>
      <c r="H190" s="47"/>
    </row>
    <row r="191" spans="1:8" x14ac:dyDescent="0.25">
      <c r="A191" t="s">
        <v>273</v>
      </c>
      <c r="C191" t="s">
        <v>854</v>
      </c>
      <c r="D191" t="str">
        <f t="shared" si="2"/>
        <v>UN/CEFACT CCL 13B / Person. Name. Text</v>
      </c>
      <c r="E191" t="s">
        <v>333</v>
      </c>
      <c r="F191" s="2" t="s">
        <v>378</v>
      </c>
      <c r="G191" s="37" t="s">
        <v>380</v>
      </c>
      <c r="H191" s="47"/>
    </row>
    <row r="192" spans="1:8" x14ac:dyDescent="0.25">
      <c r="A192" t="s">
        <v>274</v>
      </c>
      <c r="C192" t="s">
        <v>853</v>
      </c>
      <c r="D192" t="str">
        <f t="shared" si="2"/>
        <v>UN/CEFACT CCL 13B / Person. Gender. Code</v>
      </c>
      <c r="E192" t="s">
        <v>333</v>
      </c>
      <c r="F192" s="2" t="s">
        <v>374</v>
      </c>
      <c r="G192" s="37"/>
      <c r="H192" s="47"/>
    </row>
    <row r="193" spans="1:8" x14ac:dyDescent="0.25">
      <c r="A193" t="s">
        <v>275</v>
      </c>
      <c r="C193" t="s">
        <v>857</v>
      </c>
      <c r="D193" t="str">
        <f t="shared" si="2"/>
        <v>UN/CEFACT CCL 13B / Person. Maiden Name. Text</v>
      </c>
      <c r="E193" t="s">
        <v>333</v>
      </c>
      <c r="F193" s="2" t="s">
        <v>377</v>
      </c>
      <c r="G193" s="37"/>
      <c r="H193" s="47"/>
    </row>
    <row r="194" spans="1:8" x14ac:dyDescent="0.25">
      <c r="A194" t="s">
        <v>276</v>
      </c>
      <c r="C194" t="s">
        <v>853</v>
      </c>
      <c r="D194" t="str">
        <f t="shared" ref="D194:D257" si="3">CONCATENATE(E194, " / ", F194)</f>
        <v>UN/CEFACT CCL 13B / Person. Birth. Date Time</v>
      </c>
      <c r="E194" t="s">
        <v>333</v>
      </c>
      <c r="F194" s="2" t="s">
        <v>375</v>
      </c>
      <c r="G194" s="37"/>
      <c r="H194" s="47"/>
    </row>
    <row r="195" spans="1:8" x14ac:dyDescent="0.25">
      <c r="A195" t="s">
        <v>277</v>
      </c>
      <c r="C195" t="s">
        <v>853</v>
      </c>
      <c r="D195" t="str">
        <f t="shared" si="3"/>
        <v>UN/CEFACT CCL 13B / Person. Death. Date Time</v>
      </c>
      <c r="E195" t="s">
        <v>333</v>
      </c>
      <c r="F195" s="2" t="s">
        <v>376</v>
      </c>
      <c r="G195" s="37"/>
      <c r="H195" s="47"/>
    </row>
    <row r="196" spans="1:8" x14ac:dyDescent="0.25">
      <c r="A196" t="s">
        <v>278</v>
      </c>
      <c r="C196" t="s">
        <v>855</v>
      </c>
      <c r="D196" t="str">
        <f t="shared" si="3"/>
        <v>UN/CEFACT CCL 13B / Person. Birth Country. Identifier</v>
      </c>
      <c r="E196" t="s">
        <v>333</v>
      </c>
      <c r="F196" s="2" t="s">
        <v>381</v>
      </c>
      <c r="G196" s="37"/>
      <c r="H196" s="47"/>
    </row>
    <row r="197" spans="1:8" x14ac:dyDescent="0.25">
      <c r="A197" t="s">
        <v>571</v>
      </c>
      <c r="C197" t="s">
        <v>858</v>
      </c>
      <c r="D197" t="str">
        <f t="shared" si="3"/>
        <v xml:space="preserve">UN/CEFACT CCL 13B / </v>
      </c>
      <c r="E197" t="s">
        <v>333</v>
      </c>
      <c r="G197" s="37"/>
      <c r="H197" s="47"/>
    </row>
    <row r="198" spans="1:8" x14ac:dyDescent="0.25">
      <c r="A198" t="s">
        <v>279</v>
      </c>
      <c r="C198" t="s">
        <v>855</v>
      </c>
      <c r="D198" t="str">
        <f t="shared" si="3"/>
        <v>UN/CEFACT CCL 13B / Person. Birthplace Name. Text</v>
      </c>
      <c r="E198" t="s">
        <v>333</v>
      </c>
      <c r="F198" s="2" t="s">
        <v>330</v>
      </c>
      <c r="G198" s="37"/>
      <c r="H198" s="47"/>
    </row>
    <row r="199" spans="1:8" x14ac:dyDescent="0.25">
      <c r="A199" t="s">
        <v>505</v>
      </c>
      <c r="C199" t="s">
        <v>858</v>
      </c>
      <c r="D199" t="str">
        <f t="shared" si="3"/>
        <v xml:space="preserve">UN/CEFACT CCL 13B / </v>
      </c>
      <c r="E199" t="s">
        <v>333</v>
      </c>
      <c r="G199" s="37"/>
      <c r="H199" s="47"/>
    </row>
    <row r="200" spans="1:8" x14ac:dyDescent="0.25">
      <c r="A200" t="s">
        <v>280</v>
      </c>
      <c r="C200" t="s">
        <v>857</v>
      </c>
      <c r="D200" t="str">
        <f t="shared" si="3"/>
        <v>UN/CEFACT CCL 13B / Person. Nationality. Country</v>
      </c>
      <c r="E200" t="s">
        <v>333</v>
      </c>
      <c r="F200" s="2" t="s">
        <v>382</v>
      </c>
      <c r="G200" s="37"/>
      <c r="H200" s="47"/>
    </row>
    <row r="201" spans="1:8" x14ac:dyDescent="0.25">
      <c r="A201" t="s">
        <v>281</v>
      </c>
      <c r="C201" t="s">
        <v>857</v>
      </c>
      <c r="D201" t="str">
        <f t="shared" si="3"/>
        <v>UN/CEFACT CCL 13B / Person. Specified. National Residency</v>
      </c>
      <c r="E201" t="s">
        <v>333</v>
      </c>
      <c r="F201" s="2" t="s">
        <v>383</v>
      </c>
      <c r="G201" s="37"/>
      <c r="H201" s="47"/>
    </row>
    <row r="202" spans="1:8" x14ac:dyDescent="0.25">
      <c r="A202" t="s">
        <v>489</v>
      </c>
      <c r="C202" t="s">
        <v>855</v>
      </c>
      <c r="D202" t="str">
        <f t="shared" si="3"/>
        <v>UN/CEFACT CCL 13B / Person. Residence. Address</v>
      </c>
      <c r="E202" t="s">
        <v>333</v>
      </c>
      <c r="F202" s="2" t="s">
        <v>490</v>
      </c>
      <c r="G202" s="37"/>
      <c r="H202" s="47"/>
    </row>
    <row r="203" spans="1:8" x14ac:dyDescent="0.25">
      <c r="A203" t="s">
        <v>489</v>
      </c>
      <c r="C203" t="s">
        <v>856</v>
      </c>
      <c r="D203" t="str">
        <f t="shared" si="3"/>
        <v>UN/CEFACT CCL 13B / Person. Information. Address</v>
      </c>
      <c r="E203" t="s">
        <v>333</v>
      </c>
      <c r="F203" s="2" t="s">
        <v>491</v>
      </c>
      <c r="G203" s="37"/>
      <c r="H203" s="47" t="s">
        <v>1422</v>
      </c>
    </row>
    <row r="204" spans="1:8" x14ac:dyDescent="0.25">
      <c r="A204" t="s">
        <v>282</v>
      </c>
      <c r="C204" t="s">
        <v>857</v>
      </c>
      <c r="D204" t="str">
        <f t="shared" si="3"/>
        <v>UN/CEFACT CCL 13B / Service. Details</v>
      </c>
      <c r="E204" t="s">
        <v>333</v>
      </c>
      <c r="F204" s="2" t="s">
        <v>351</v>
      </c>
      <c r="G204" s="37"/>
      <c r="H204" s="47"/>
    </row>
    <row r="205" spans="1:8" x14ac:dyDescent="0.25">
      <c r="A205" t="s">
        <v>283</v>
      </c>
      <c r="C205" t="s">
        <v>853</v>
      </c>
      <c r="D205" t="str">
        <f t="shared" si="3"/>
        <v>UN/CEFACT CCL 13B / Service. Name. Text</v>
      </c>
      <c r="E205" t="s">
        <v>333</v>
      </c>
      <c r="F205" s="2" t="s">
        <v>384</v>
      </c>
      <c r="G205" s="37"/>
      <c r="H205" s="47"/>
    </row>
    <row r="206" spans="1:8" x14ac:dyDescent="0.25">
      <c r="A206" t="s">
        <v>284</v>
      </c>
      <c r="C206" t="s">
        <v>853</v>
      </c>
      <c r="D206" t="str">
        <f t="shared" si="3"/>
        <v>UN/CEFACT CCL 13B / Service. Description. Text</v>
      </c>
      <c r="E206" t="s">
        <v>333</v>
      </c>
      <c r="F206" s="2" t="s">
        <v>385</v>
      </c>
      <c r="G206" s="37"/>
      <c r="H206" s="47"/>
    </row>
    <row r="207" spans="1:8" x14ac:dyDescent="0.25">
      <c r="A207" t="s">
        <v>285</v>
      </c>
      <c r="C207" t="s">
        <v>853</v>
      </c>
      <c r="D207" t="str">
        <f t="shared" si="3"/>
        <v>UN/CEFACT CCL 13B / Service. Type. Code</v>
      </c>
      <c r="E207" t="s">
        <v>333</v>
      </c>
      <c r="F207" s="2" t="s">
        <v>386</v>
      </c>
      <c r="G207" s="37"/>
      <c r="H207" s="47"/>
    </row>
    <row r="208" spans="1:8" x14ac:dyDescent="0.25">
      <c r="A208" t="s">
        <v>572</v>
      </c>
      <c r="C208" t="s">
        <v>858</v>
      </c>
      <c r="D208" t="str">
        <f t="shared" si="3"/>
        <v xml:space="preserve">UN/CEFACT CCL 13B / </v>
      </c>
      <c r="E208" t="s">
        <v>333</v>
      </c>
      <c r="G208" s="37"/>
      <c r="H208" s="47"/>
    </row>
    <row r="209" spans="1:8" x14ac:dyDescent="0.25">
      <c r="A209" t="s">
        <v>286</v>
      </c>
      <c r="C209" t="s">
        <v>854</v>
      </c>
      <c r="D209" t="str">
        <f t="shared" si="3"/>
        <v>UN/CEFACT CCL 13B / Service. URI. Communication</v>
      </c>
      <c r="E209" t="s">
        <v>333</v>
      </c>
      <c r="F209" s="2" t="s">
        <v>387</v>
      </c>
      <c r="G209" s="37"/>
      <c r="H209" s="47"/>
    </row>
    <row r="210" spans="1:8" x14ac:dyDescent="0.25">
      <c r="A210" t="s">
        <v>622</v>
      </c>
      <c r="C210" t="s">
        <v>858</v>
      </c>
      <c r="D210" t="str">
        <f t="shared" si="3"/>
        <v xml:space="preserve">UN/CEFACT CCL 13B / </v>
      </c>
      <c r="E210" t="s">
        <v>333</v>
      </c>
      <c r="G210" s="37"/>
      <c r="H210" s="47"/>
    </row>
    <row r="211" spans="1:8" x14ac:dyDescent="0.25">
      <c r="A211" t="s">
        <v>573</v>
      </c>
      <c r="C211" t="s">
        <v>858</v>
      </c>
      <c r="D211" t="str">
        <f t="shared" si="3"/>
        <v xml:space="preserve">UN/CEFACT CCL 13B / </v>
      </c>
      <c r="E211" t="s">
        <v>333</v>
      </c>
      <c r="G211" s="37"/>
      <c r="H211" s="47"/>
    </row>
    <row r="212" spans="1:8" x14ac:dyDescent="0.25">
      <c r="A212" t="s">
        <v>574</v>
      </c>
      <c r="C212" t="s">
        <v>858</v>
      </c>
      <c r="D212" t="str">
        <f t="shared" si="3"/>
        <v xml:space="preserve">UN/CEFACT CCL 13B / </v>
      </c>
      <c r="E212" t="s">
        <v>333</v>
      </c>
      <c r="G212" s="37"/>
      <c r="H212" s="47"/>
    </row>
    <row r="213" spans="1:8" x14ac:dyDescent="0.25">
      <c r="A213" t="s">
        <v>575</v>
      </c>
      <c r="C213" t="s">
        <v>858</v>
      </c>
      <c r="D213" t="str">
        <f t="shared" si="3"/>
        <v xml:space="preserve">UN/CEFACT CCL 13B / </v>
      </c>
      <c r="E213" t="s">
        <v>333</v>
      </c>
      <c r="G213" s="37"/>
      <c r="H213" s="47"/>
    </row>
    <row r="214" spans="1:8" x14ac:dyDescent="0.25">
      <c r="A214" t="s">
        <v>623</v>
      </c>
      <c r="C214" t="s">
        <v>858</v>
      </c>
      <c r="D214" t="str">
        <f t="shared" si="3"/>
        <v xml:space="preserve">UN/CEFACT CCL 13B / </v>
      </c>
      <c r="E214" t="s">
        <v>333</v>
      </c>
      <c r="G214" s="37"/>
      <c r="H214" s="47"/>
    </row>
    <row r="215" spans="1:8" x14ac:dyDescent="0.25">
      <c r="A215" t="s">
        <v>576</v>
      </c>
      <c r="C215" t="s">
        <v>858</v>
      </c>
      <c r="D215" t="str">
        <f t="shared" si="3"/>
        <v xml:space="preserve">UN/CEFACT CCL 13B / </v>
      </c>
      <c r="E215" t="s">
        <v>333</v>
      </c>
      <c r="G215" s="37"/>
      <c r="H215" s="47"/>
    </row>
    <row r="216" spans="1:8" x14ac:dyDescent="0.25">
      <c r="A216" t="s">
        <v>577</v>
      </c>
      <c r="C216" t="s">
        <v>858</v>
      </c>
      <c r="D216" t="str">
        <f t="shared" si="3"/>
        <v xml:space="preserve">UN/CEFACT CCL 13B / </v>
      </c>
      <c r="E216" t="s">
        <v>333</v>
      </c>
      <c r="G216" s="37"/>
      <c r="H216" s="47"/>
    </row>
    <row r="217" spans="1:8" x14ac:dyDescent="0.25">
      <c r="A217" t="s">
        <v>578</v>
      </c>
      <c r="C217" t="s">
        <v>858</v>
      </c>
      <c r="D217" t="str">
        <f t="shared" si="3"/>
        <v xml:space="preserve">UN/CEFACT CCL 13B / </v>
      </c>
      <c r="E217" t="s">
        <v>333</v>
      </c>
      <c r="G217" s="37"/>
      <c r="H217" s="47"/>
    </row>
    <row r="218" spans="1:8" x14ac:dyDescent="0.25">
      <c r="A218" t="s">
        <v>287</v>
      </c>
      <c r="C218" t="s">
        <v>855</v>
      </c>
      <c r="D218" t="str">
        <f t="shared" si="3"/>
        <v>UN/CEFACT CCL 13B / Service. Effective. Period</v>
      </c>
      <c r="E218" t="s">
        <v>333</v>
      </c>
      <c r="F218" s="2" t="s">
        <v>388</v>
      </c>
      <c r="G218" s="37"/>
      <c r="H218" s="47"/>
    </row>
    <row r="219" spans="1:8" x14ac:dyDescent="0.25">
      <c r="A219" t="s">
        <v>27</v>
      </c>
      <c r="C219" t="s">
        <v>857</v>
      </c>
      <c r="D219" t="str">
        <f t="shared" si="3"/>
        <v>UN/CEFACT CCL 13B / Regulation. Details</v>
      </c>
      <c r="E219" t="s">
        <v>333</v>
      </c>
      <c r="F219" s="2" t="s">
        <v>349</v>
      </c>
      <c r="G219" s="37"/>
      <c r="H219" s="47"/>
    </row>
    <row r="220" spans="1:8" x14ac:dyDescent="0.25">
      <c r="A220" t="s">
        <v>288</v>
      </c>
      <c r="C220" t="s">
        <v>857</v>
      </c>
      <c r="D220" t="str">
        <f t="shared" si="3"/>
        <v>UN/CEFACT CCL 13B / Regulation. Agency Name. Text</v>
      </c>
      <c r="E220" t="s">
        <v>333</v>
      </c>
      <c r="F220" s="2" t="s">
        <v>350</v>
      </c>
      <c r="G220" s="37"/>
      <c r="H220" s="47"/>
    </row>
    <row r="221" spans="1:8" x14ac:dyDescent="0.25">
      <c r="A221" t="s">
        <v>579</v>
      </c>
      <c r="C221" t="s">
        <v>858</v>
      </c>
      <c r="D221" t="str">
        <f t="shared" si="3"/>
        <v xml:space="preserve">UN/CEFACT CCL 13B / </v>
      </c>
      <c r="E221" t="s">
        <v>333</v>
      </c>
      <c r="G221" s="37"/>
      <c r="H221" s="47"/>
    </row>
    <row r="222" spans="1:8" x14ac:dyDescent="0.25">
      <c r="A222" t="s">
        <v>37</v>
      </c>
      <c r="C222" t="s">
        <v>853</v>
      </c>
      <c r="D222" t="str">
        <f t="shared" si="3"/>
        <v>UN/CEFACT CCL 13B / Code. Type</v>
      </c>
      <c r="E222" t="s">
        <v>333</v>
      </c>
      <c r="F222" s="2" t="s">
        <v>525</v>
      </c>
      <c r="G222" s="37"/>
      <c r="H222" s="47"/>
    </row>
    <row r="223" spans="1:8" x14ac:dyDescent="0.25">
      <c r="A223" t="s">
        <v>514</v>
      </c>
      <c r="C223" t="s">
        <v>853</v>
      </c>
      <c r="D223" t="str">
        <f t="shared" si="3"/>
        <v>UN/CEFACT CCL 13B / Code. Content</v>
      </c>
      <c r="E223" t="s">
        <v>333</v>
      </c>
      <c r="F223" s="2" t="s">
        <v>526</v>
      </c>
      <c r="G223" s="37"/>
      <c r="H223" s="47"/>
    </row>
    <row r="224" spans="1:8" x14ac:dyDescent="0.25">
      <c r="A224" t="s">
        <v>515</v>
      </c>
      <c r="C224" t="s">
        <v>853</v>
      </c>
      <c r="D224" t="str">
        <f t="shared" si="3"/>
        <v>UN/CEFACT CCL 13B / Code List. Identifier</v>
      </c>
      <c r="E224" t="s">
        <v>333</v>
      </c>
      <c r="F224" s="2" t="s">
        <v>527</v>
      </c>
      <c r="G224" s="37"/>
      <c r="H224" s="47"/>
    </row>
    <row r="225" spans="1:8" x14ac:dyDescent="0.25">
      <c r="A225" t="s">
        <v>516</v>
      </c>
      <c r="C225" t="s">
        <v>855</v>
      </c>
      <c r="D225" t="str">
        <f t="shared" si="3"/>
        <v>UN/CEFACT CCL 13B / Code List. Agency. Identifier</v>
      </c>
      <c r="E225" t="s">
        <v>333</v>
      </c>
      <c r="F225" s="2" t="s">
        <v>528</v>
      </c>
      <c r="G225" s="37"/>
      <c r="H225" s="47"/>
    </row>
    <row r="226" spans="1:8" x14ac:dyDescent="0.25">
      <c r="A226" t="s">
        <v>516</v>
      </c>
      <c r="C226" t="s">
        <v>855</v>
      </c>
      <c r="D226" t="str">
        <f t="shared" si="3"/>
        <v>UN/CEFACT CCL 13B / Code List. Agency Name. Text</v>
      </c>
      <c r="E226" t="s">
        <v>333</v>
      </c>
      <c r="F226" s="2" t="s">
        <v>530</v>
      </c>
      <c r="G226" s="37"/>
      <c r="H226" s="47"/>
    </row>
    <row r="227" spans="1:8" x14ac:dyDescent="0.25">
      <c r="A227" t="s">
        <v>517</v>
      </c>
      <c r="C227" t="s">
        <v>853</v>
      </c>
      <c r="D227" t="str">
        <f t="shared" si="3"/>
        <v>UN/CEFACT CCL 13B / Code List. Version. Identifier</v>
      </c>
      <c r="E227" t="s">
        <v>333</v>
      </c>
      <c r="F227" s="2" t="s">
        <v>529</v>
      </c>
      <c r="G227" s="37"/>
      <c r="H227" s="47"/>
    </row>
    <row r="228" spans="1:8" x14ac:dyDescent="0.25">
      <c r="A228" t="s">
        <v>518</v>
      </c>
      <c r="C228" t="s">
        <v>853</v>
      </c>
      <c r="D228" t="str">
        <f t="shared" si="3"/>
        <v>UN/CEFACT CCL 13B / Date Time. Type</v>
      </c>
      <c r="E228" t="s">
        <v>333</v>
      </c>
      <c r="F228" s="2" t="s">
        <v>531</v>
      </c>
      <c r="G228" s="37"/>
      <c r="H228" s="47"/>
    </row>
    <row r="229" spans="1:8" x14ac:dyDescent="0.25">
      <c r="A229" t="s">
        <v>1</v>
      </c>
      <c r="C229" t="s">
        <v>855</v>
      </c>
      <c r="D229" t="str">
        <f t="shared" si="3"/>
        <v>UN/CEFACT CCL 13B / Identifier. Type</v>
      </c>
      <c r="E229" t="s">
        <v>333</v>
      </c>
      <c r="F229" s="2" t="s">
        <v>532</v>
      </c>
      <c r="G229" s="37"/>
      <c r="H229" s="47"/>
    </row>
    <row r="230" spans="1:8" x14ac:dyDescent="0.25">
      <c r="A230" t="s">
        <v>558</v>
      </c>
      <c r="C230" t="s">
        <v>853</v>
      </c>
      <c r="D230" t="str">
        <f t="shared" si="3"/>
        <v>UN/CEFACT CCL 13B / Identifier. Content</v>
      </c>
      <c r="E230" t="s">
        <v>333</v>
      </c>
      <c r="F230" s="2" t="s">
        <v>533</v>
      </c>
      <c r="G230" s="37"/>
      <c r="H230" s="47"/>
    </row>
    <row r="231" spans="1:8" x14ac:dyDescent="0.25">
      <c r="A231" t="s">
        <v>519</v>
      </c>
      <c r="C231" t="s">
        <v>855</v>
      </c>
      <c r="D231" t="str">
        <f t="shared" si="3"/>
        <v>UN/CEFACT CCL 13B / Identification Scheme. Identifier</v>
      </c>
      <c r="E231" t="s">
        <v>333</v>
      </c>
      <c r="F231" s="2" t="s">
        <v>534</v>
      </c>
      <c r="G231" s="37"/>
      <c r="H231" s="47"/>
    </row>
    <row r="232" spans="1:8" x14ac:dyDescent="0.25">
      <c r="A232" t="s">
        <v>520</v>
      </c>
      <c r="C232" t="s">
        <v>858</v>
      </c>
      <c r="D232" t="str">
        <f t="shared" si="3"/>
        <v xml:space="preserve">UN/CEFACT CCL 13B / </v>
      </c>
      <c r="E232" t="s">
        <v>333</v>
      </c>
      <c r="G232" s="37"/>
      <c r="H232" s="47"/>
    </row>
    <row r="233" spans="1:8" ht="30" x14ac:dyDescent="0.25">
      <c r="A233" t="s">
        <v>521</v>
      </c>
      <c r="C233" t="s">
        <v>853</v>
      </c>
      <c r="D233" t="str">
        <f t="shared" si="3"/>
        <v>UN/CEFACT CCL 13B / Identification Scheme. Agency Name. Text</v>
      </c>
      <c r="E233" t="s">
        <v>333</v>
      </c>
      <c r="F233" s="2" t="s">
        <v>535</v>
      </c>
      <c r="G233" s="37"/>
      <c r="H233" s="47"/>
    </row>
    <row r="234" spans="1:8" ht="30" x14ac:dyDescent="0.25">
      <c r="A234" t="s">
        <v>522</v>
      </c>
      <c r="C234" t="s">
        <v>854</v>
      </c>
      <c r="D234" t="str">
        <f t="shared" si="3"/>
        <v>UN/CEFACT CCL 13B / Identification Scheme Agency. Identifier</v>
      </c>
      <c r="E234" t="s">
        <v>333</v>
      </c>
      <c r="F234" s="2" t="s">
        <v>536</v>
      </c>
      <c r="G234" s="37"/>
      <c r="H234" s="47"/>
    </row>
    <row r="235" spans="1:8" x14ac:dyDescent="0.25">
      <c r="A235" t="s">
        <v>511</v>
      </c>
      <c r="C235" t="s">
        <v>854</v>
      </c>
      <c r="D235" t="str">
        <f t="shared" si="3"/>
        <v>UN/CEFACT CCL 13B / Text. Type</v>
      </c>
      <c r="E235" t="s">
        <v>333</v>
      </c>
      <c r="F235" s="2" t="s">
        <v>537</v>
      </c>
      <c r="G235" s="37"/>
      <c r="H235" s="47"/>
    </row>
    <row r="236" spans="1:8" x14ac:dyDescent="0.25">
      <c r="A236" t="s">
        <v>9</v>
      </c>
      <c r="C236" t="s">
        <v>853</v>
      </c>
      <c r="D236" t="str">
        <f t="shared" si="3"/>
        <v>UN/CEFACT CCL 13B / Text. Type</v>
      </c>
      <c r="E236" t="s">
        <v>333</v>
      </c>
      <c r="F236" s="2" t="s">
        <v>537</v>
      </c>
      <c r="G236" s="37"/>
      <c r="H236" s="47"/>
    </row>
    <row r="237" spans="1:8" x14ac:dyDescent="0.25">
      <c r="A237" t="s">
        <v>523</v>
      </c>
      <c r="C237" t="s">
        <v>853</v>
      </c>
      <c r="D237" t="str">
        <f t="shared" si="3"/>
        <v>UN/CEFACT CCL 13B / Text. Content</v>
      </c>
      <c r="E237" t="s">
        <v>333</v>
      </c>
      <c r="F237" s="2" t="s">
        <v>538</v>
      </c>
      <c r="G237" s="37"/>
      <c r="H237" s="47"/>
    </row>
    <row r="238" spans="1:8" x14ac:dyDescent="0.25">
      <c r="A238" t="s">
        <v>524</v>
      </c>
      <c r="C238" t="s">
        <v>856</v>
      </c>
      <c r="D238" t="str">
        <f t="shared" si="3"/>
        <v>UN/CEFACT CCL 13B / Language. Identifier</v>
      </c>
      <c r="E238" t="s">
        <v>333</v>
      </c>
      <c r="F238" s="2" t="s">
        <v>539</v>
      </c>
      <c r="G238" s="37"/>
      <c r="H238" s="47"/>
    </row>
    <row r="239" spans="1:8" x14ac:dyDescent="0.25">
      <c r="A239" t="s">
        <v>524</v>
      </c>
      <c r="C239" t="s">
        <v>856</v>
      </c>
      <c r="D239" t="str">
        <f t="shared" si="3"/>
        <v>UN/CEFACT CCL 13B / Language. Locale. Identifier</v>
      </c>
      <c r="E239" t="s">
        <v>333</v>
      </c>
      <c r="F239" s="2" t="s">
        <v>540</v>
      </c>
      <c r="G239" s="37"/>
      <c r="H239" s="47"/>
    </row>
    <row r="240" spans="1:8" ht="15.75" thickBot="1" x14ac:dyDescent="0.3">
      <c r="A240" s="19" t="s">
        <v>22</v>
      </c>
      <c r="B240" s="19"/>
      <c r="C240" s="19" t="s">
        <v>855</v>
      </c>
      <c r="D240" s="19" t="str">
        <f t="shared" si="3"/>
        <v>UN/CEFACT CCL 13B / Service. URI. Communication</v>
      </c>
      <c r="E240" s="19" t="s">
        <v>333</v>
      </c>
      <c r="F240" s="29" t="s">
        <v>387</v>
      </c>
      <c r="G240" s="39"/>
      <c r="H240" s="47"/>
    </row>
    <row r="241" spans="1:8" x14ac:dyDescent="0.25">
      <c r="A241" t="s">
        <v>6</v>
      </c>
      <c r="C241" t="s">
        <v>855</v>
      </c>
      <c r="D241" t="str">
        <f t="shared" si="3"/>
        <v>NIEM 3.0 / nc:AddressType</v>
      </c>
      <c r="E241" t="s">
        <v>390</v>
      </c>
      <c r="F241" s="2" t="s">
        <v>389</v>
      </c>
      <c r="G241" s="37"/>
      <c r="H241" s="47"/>
    </row>
    <row r="242" spans="1:8" x14ac:dyDescent="0.25">
      <c r="A242" t="s">
        <v>241</v>
      </c>
      <c r="C242" t="s">
        <v>853</v>
      </c>
      <c r="D242" t="str">
        <f t="shared" si="3"/>
        <v>NIEM 3.0 / nc:AddressFullText</v>
      </c>
      <c r="E242" t="s">
        <v>390</v>
      </c>
      <c r="F242" s="2" t="s">
        <v>391</v>
      </c>
      <c r="G242" s="37"/>
      <c r="H242" s="47"/>
    </row>
    <row r="243" spans="1:8" x14ac:dyDescent="0.25">
      <c r="A243" t="s">
        <v>242</v>
      </c>
      <c r="C243" t="s">
        <v>855</v>
      </c>
      <c r="D243" t="str">
        <f t="shared" si="3"/>
        <v>NIEM 3.0 / nc:AddressDeliveryPointID</v>
      </c>
      <c r="E243" t="s">
        <v>390</v>
      </c>
      <c r="F243" s="2" t="s">
        <v>395</v>
      </c>
      <c r="G243" s="37"/>
      <c r="H243" s="47"/>
    </row>
    <row r="244" spans="1:8" x14ac:dyDescent="0.25">
      <c r="A244" t="s">
        <v>242</v>
      </c>
      <c r="C244" t="s">
        <v>855</v>
      </c>
      <c r="D244" t="str">
        <f t="shared" si="3"/>
        <v>NIEM 3.0 / nc:AddressDeliveryPointText</v>
      </c>
      <c r="E244" t="s">
        <v>390</v>
      </c>
      <c r="F244" s="2" t="s">
        <v>396</v>
      </c>
      <c r="G244" s="37"/>
      <c r="H244" s="47" t="s">
        <v>1422</v>
      </c>
    </row>
    <row r="245" spans="1:8" x14ac:dyDescent="0.25">
      <c r="A245" t="s">
        <v>243</v>
      </c>
      <c r="C245" t="s">
        <v>856</v>
      </c>
      <c r="D245" t="str">
        <f t="shared" si="3"/>
        <v>NIEM 3.0 / nc:StreetPredirectionalText</v>
      </c>
      <c r="E245" t="s">
        <v>390</v>
      </c>
      <c r="F245" s="2" t="s">
        <v>398</v>
      </c>
      <c r="G245" s="37"/>
      <c r="H245" s="47"/>
    </row>
    <row r="246" spans="1:8" x14ac:dyDescent="0.25">
      <c r="A246" t="s">
        <v>243</v>
      </c>
      <c r="C246" t="s">
        <v>856</v>
      </c>
      <c r="D246" t="str">
        <f t="shared" si="3"/>
        <v>NIEM 3.0 / nc:StreetName</v>
      </c>
      <c r="E246" t="s">
        <v>390</v>
      </c>
      <c r="F246" s="2" t="s">
        <v>397</v>
      </c>
      <c r="G246" s="37"/>
      <c r="H246" s="47" t="s">
        <v>1422</v>
      </c>
    </row>
    <row r="247" spans="1:8" x14ac:dyDescent="0.25">
      <c r="A247" t="s">
        <v>243</v>
      </c>
      <c r="C247" t="s">
        <v>856</v>
      </c>
      <c r="D247" t="str">
        <f t="shared" si="3"/>
        <v>NIEM 3.0 / nc:StreetCategoryText</v>
      </c>
      <c r="E247" t="s">
        <v>390</v>
      </c>
      <c r="F247" s="2" t="s">
        <v>399</v>
      </c>
      <c r="G247" s="37"/>
      <c r="H247" s="47" t="s">
        <v>1422</v>
      </c>
    </row>
    <row r="248" spans="1:8" x14ac:dyDescent="0.25">
      <c r="A248" t="s">
        <v>243</v>
      </c>
      <c r="C248" t="s">
        <v>856</v>
      </c>
      <c r="D248" t="str">
        <f t="shared" si="3"/>
        <v>NIEM 3.0 / nc:StreetPostdirectionalText</v>
      </c>
      <c r="E248" t="s">
        <v>390</v>
      </c>
      <c r="F248" s="2" t="s">
        <v>400</v>
      </c>
      <c r="G248" s="37"/>
      <c r="H248" s="47" t="s">
        <v>1422</v>
      </c>
    </row>
    <row r="249" spans="1:8" x14ac:dyDescent="0.25">
      <c r="A249" t="s">
        <v>243</v>
      </c>
      <c r="C249" t="s">
        <v>856</v>
      </c>
      <c r="D249" t="str">
        <f t="shared" si="3"/>
        <v>NIEM 3.0 / nc:StreetExtensionText</v>
      </c>
      <c r="E249" t="s">
        <v>390</v>
      </c>
      <c r="F249" s="2" t="s">
        <v>401</v>
      </c>
      <c r="G249" s="37"/>
      <c r="H249" s="47" t="s">
        <v>1422</v>
      </c>
    </row>
    <row r="250" spans="1:8" x14ac:dyDescent="0.25">
      <c r="A250" t="s">
        <v>244</v>
      </c>
      <c r="C250" t="s">
        <v>856</v>
      </c>
      <c r="D250" t="str">
        <f t="shared" si="3"/>
        <v>NIEM 3.0 / nc:StreetNumberText</v>
      </c>
      <c r="E250" t="s">
        <v>390</v>
      </c>
      <c r="F250" s="2" t="s">
        <v>402</v>
      </c>
      <c r="G250" s="37"/>
      <c r="H250" s="47"/>
    </row>
    <row r="251" spans="1:8" x14ac:dyDescent="0.25">
      <c r="A251" t="s">
        <v>244</v>
      </c>
      <c r="C251" t="s">
        <v>857</v>
      </c>
      <c r="D251" t="str">
        <f t="shared" si="3"/>
        <v>NIEM 3.0 / nc:AddressSecondaryUnitText</v>
      </c>
      <c r="E251" t="s">
        <v>390</v>
      </c>
      <c r="F251" s="2" t="s">
        <v>404</v>
      </c>
      <c r="G251" s="37" t="s">
        <v>405</v>
      </c>
      <c r="H251" s="47" t="s">
        <v>1422</v>
      </c>
    </row>
    <row r="252" spans="1:8" x14ac:dyDescent="0.25">
      <c r="A252" s="12" t="s">
        <v>245</v>
      </c>
      <c r="B252" s="12"/>
      <c r="C252" s="12" t="s">
        <v>856</v>
      </c>
      <c r="D252" s="12" t="str">
        <f t="shared" si="3"/>
        <v>NIEM 3.0 / nc:AddressBuildingName</v>
      </c>
      <c r="E252" s="12" t="s">
        <v>390</v>
      </c>
      <c r="F252" s="36" t="s">
        <v>403</v>
      </c>
      <c r="G252" s="37"/>
      <c r="H252" s="47"/>
    </row>
    <row r="253" spans="1:8" x14ac:dyDescent="0.25">
      <c r="A253" t="s">
        <v>245</v>
      </c>
      <c r="C253" t="s">
        <v>857</v>
      </c>
      <c r="D253" t="str">
        <f t="shared" si="3"/>
        <v>NIEM 3.0 / nc:AddressSecondaryUnitText</v>
      </c>
      <c r="E253" t="s">
        <v>390</v>
      </c>
      <c r="F253" s="2" t="s">
        <v>404</v>
      </c>
      <c r="G253" s="37" t="s">
        <v>405</v>
      </c>
      <c r="H253" s="47" t="s">
        <v>1422</v>
      </c>
    </row>
    <row r="254" spans="1:8" x14ac:dyDescent="0.25">
      <c r="A254" t="s">
        <v>246</v>
      </c>
      <c r="C254" t="s">
        <v>855</v>
      </c>
      <c r="D254" t="str">
        <f t="shared" si="3"/>
        <v>NIEM 3.0 / nc:AddressUrbanizationName</v>
      </c>
      <c r="E254" t="s">
        <v>390</v>
      </c>
      <c r="F254" s="2" t="s">
        <v>414</v>
      </c>
      <c r="G254" s="37"/>
      <c r="H254" s="47"/>
    </row>
    <row r="255" spans="1:8" x14ac:dyDescent="0.25">
      <c r="A255" t="s">
        <v>247</v>
      </c>
      <c r="C255" t="s">
        <v>855</v>
      </c>
      <c r="D255" t="str">
        <f t="shared" si="3"/>
        <v>NIEM 3.0 / nc:LocationCityName</v>
      </c>
      <c r="E255" t="s">
        <v>390</v>
      </c>
      <c r="F255" s="2" t="s">
        <v>406</v>
      </c>
      <c r="G255" s="37"/>
      <c r="H255" s="47"/>
    </row>
    <row r="256" spans="1:8" x14ac:dyDescent="0.25">
      <c r="A256" t="s">
        <v>248</v>
      </c>
      <c r="C256" t="s">
        <v>856</v>
      </c>
      <c r="D256" t="str">
        <f t="shared" si="3"/>
        <v>NIEM 3.0 / nc:LocationCountyName</v>
      </c>
      <c r="E256" t="s">
        <v>390</v>
      </c>
      <c r="F256" s="2" t="s">
        <v>407</v>
      </c>
      <c r="G256" s="37"/>
      <c r="H256" s="47"/>
    </row>
    <row r="257" spans="1:8" x14ac:dyDescent="0.25">
      <c r="A257" t="s">
        <v>248</v>
      </c>
      <c r="C257" t="s">
        <v>856</v>
      </c>
      <c r="D257" t="str">
        <f t="shared" si="3"/>
        <v>NIEM 3.0 / nc:LocationStateName</v>
      </c>
      <c r="E257" t="s">
        <v>390</v>
      </c>
      <c r="F257" s="2" t="s">
        <v>408</v>
      </c>
      <c r="G257" s="37"/>
      <c r="H257" s="47" t="s">
        <v>1422</v>
      </c>
    </row>
    <row r="258" spans="1:8" x14ac:dyDescent="0.25">
      <c r="A258" t="s">
        <v>248</v>
      </c>
      <c r="C258" t="s">
        <v>856</v>
      </c>
      <c r="D258" t="str">
        <f t="shared" ref="D258:D321" si="4">CONCATENATE(E258, " / ", F258)</f>
        <v>NIEM 3.0 / it:LocationCountrySubEntityName</v>
      </c>
      <c r="E258" t="s">
        <v>390</v>
      </c>
      <c r="F258" s="2" t="s">
        <v>508</v>
      </c>
      <c r="G258" s="37"/>
      <c r="H258" s="47" t="s">
        <v>1422</v>
      </c>
    </row>
    <row r="259" spans="1:8" x14ac:dyDescent="0.25">
      <c r="A259" t="s">
        <v>249</v>
      </c>
      <c r="C259" t="s">
        <v>856</v>
      </c>
      <c r="D259" t="str">
        <f t="shared" si="4"/>
        <v>NIEM 3.0 / nc:LocationCountryFIPS10-4Code</v>
      </c>
      <c r="E259" t="s">
        <v>390</v>
      </c>
      <c r="F259" s="2" t="s">
        <v>409</v>
      </c>
      <c r="G259" s="37"/>
      <c r="H259" s="47" t="s">
        <v>1422</v>
      </c>
    </row>
    <row r="260" spans="1:8" x14ac:dyDescent="0.25">
      <c r="A260" t="s">
        <v>249</v>
      </c>
      <c r="C260" t="s">
        <v>856</v>
      </c>
      <c r="D260" t="str">
        <f t="shared" si="4"/>
        <v>NIEM 3.0 / nc:LocationCountryGENCCode</v>
      </c>
      <c r="E260" t="s">
        <v>390</v>
      </c>
      <c r="F260" s="2" t="s">
        <v>410</v>
      </c>
      <c r="G260" s="37"/>
      <c r="H260" s="47" t="s">
        <v>1422</v>
      </c>
    </row>
    <row r="261" spans="1:8" x14ac:dyDescent="0.25">
      <c r="A261" t="s">
        <v>249</v>
      </c>
      <c r="C261" t="s">
        <v>856</v>
      </c>
      <c r="D261" t="str">
        <f t="shared" si="4"/>
        <v>NIEM 3.0 / nc:LocationCountryISO3166Alpha2Code</v>
      </c>
      <c r="E261" t="s">
        <v>390</v>
      </c>
      <c r="F261" s="2" t="s">
        <v>411</v>
      </c>
      <c r="G261" s="37"/>
      <c r="H261" s="47" t="s">
        <v>1422</v>
      </c>
    </row>
    <row r="262" spans="1:8" x14ac:dyDescent="0.25">
      <c r="A262" t="s">
        <v>249</v>
      </c>
      <c r="C262" t="s">
        <v>856</v>
      </c>
      <c r="D262" t="str">
        <f t="shared" si="4"/>
        <v>NIEM 3.0 / nc:LocationCountryName</v>
      </c>
      <c r="E262" t="s">
        <v>390</v>
      </c>
      <c r="F262" s="2" t="s">
        <v>412</v>
      </c>
      <c r="G262" s="37"/>
      <c r="H262" s="47"/>
    </row>
    <row r="263" spans="1:8" x14ac:dyDescent="0.25">
      <c r="A263" t="s">
        <v>250</v>
      </c>
      <c r="C263" t="s">
        <v>853</v>
      </c>
      <c r="D263" t="str">
        <f t="shared" si="4"/>
        <v>NIEM 3.0 / nc:LocationPostalCode</v>
      </c>
      <c r="E263" t="s">
        <v>390</v>
      </c>
      <c r="F263" s="2" t="s">
        <v>413</v>
      </c>
      <c r="G263" s="37"/>
      <c r="H263" s="47"/>
    </row>
    <row r="264" spans="1:8" x14ac:dyDescent="0.25">
      <c r="A264" t="s">
        <v>251</v>
      </c>
      <c r="C264" t="s">
        <v>855</v>
      </c>
      <c r="D264" t="str">
        <f t="shared" si="4"/>
        <v>NIEM 3.0 / scr:AddressIdentification</v>
      </c>
      <c r="E264" t="s">
        <v>390</v>
      </c>
      <c r="F264" s="2" t="s">
        <v>449</v>
      </c>
      <c r="G264" s="37"/>
      <c r="H264" s="47"/>
    </row>
    <row r="265" spans="1:8" x14ac:dyDescent="0.25">
      <c r="A265" t="s">
        <v>23</v>
      </c>
      <c r="C265" t="s">
        <v>858</v>
      </c>
      <c r="D265" t="str">
        <f t="shared" si="4"/>
        <v xml:space="preserve">NIEM 3.0 / </v>
      </c>
      <c r="E265" t="s">
        <v>390</v>
      </c>
      <c r="G265" s="37"/>
      <c r="H265" s="47"/>
    </row>
    <row r="266" spans="1:8" x14ac:dyDescent="0.25">
      <c r="A266" t="s">
        <v>561</v>
      </c>
      <c r="C266" t="s">
        <v>858</v>
      </c>
      <c r="D266" t="str">
        <f t="shared" si="4"/>
        <v xml:space="preserve">NIEM 3.0 / </v>
      </c>
      <c r="E266" t="s">
        <v>390</v>
      </c>
      <c r="G266" s="37"/>
      <c r="H266" s="47"/>
    </row>
    <row r="267" spans="1:8" x14ac:dyDescent="0.25">
      <c r="A267" t="s">
        <v>252</v>
      </c>
      <c r="C267" t="s">
        <v>858</v>
      </c>
      <c r="D267" t="str">
        <f t="shared" si="4"/>
        <v xml:space="preserve">NIEM 3.0 / </v>
      </c>
      <c r="E267" t="s">
        <v>390</v>
      </c>
      <c r="G267" s="37"/>
      <c r="H267" s="47"/>
    </row>
    <row r="268" spans="1:8" x14ac:dyDescent="0.25">
      <c r="A268" t="s">
        <v>562</v>
      </c>
      <c r="C268" t="s">
        <v>858</v>
      </c>
      <c r="D268" t="str">
        <f t="shared" si="4"/>
        <v xml:space="preserve">NIEM 3.0 / </v>
      </c>
      <c r="E268" t="s">
        <v>390</v>
      </c>
      <c r="G268" s="37"/>
      <c r="H268" s="47"/>
    </row>
    <row r="269" spans="1:8" x14ac:dyDescent="0.25">
      <c r="A269" t="s">
        <v>26</v>
      </c>
      <c r="C269" t="s">
        <v>858</v>
      </c>
      <c r="D269" t="str">
        <f t="shared" si="4"/>
        <v xml:space="preserve">NIEM 3.0 / </v>
      </c>
      <c r="E269" t="s">
        <v>390</v>
      </c>
      <c r="G269" s="37"/>
      <c r="H269" s="47"/>
    </row>
    <row r="270" spans="1:8" x14ac:dyDescent="0.25">
      <c r="A270" t="s">
        <v>580</v>
      </c>
      <c r="C270" t="s">
        <v>858</v>
      </c>
      <c r="D270" t="str">
        <f t="shared" si="4"/>
        <v xml:space="preserve">NIEM 3.0 / </v>
      </c>
      <c r="E270" t="s">
        <v>390</v>
      </c>
      <c r="G270" s="37"/>
      <c r="H270" s="47"/>
    </row>
    <row r="271" spans="1:8" x14ac:dyDescent="0.25">
      <c r="A271" t="s">
        <v>581</v>
      </c>
      <c r="C271" t="s">
        <v>858</v>
      </c>
      <c r="D271" t="str">
        <f t="shared" si="4"/>
        <v xml:space="preserve">NIEM 3.0 / </v>
      </c>
      <c r="E271" t="s">
        <v>390</v>
      </c>
      <c r="G271" s="37"/>
      <c r="H271" s="47"/>
    </row>
    <row r="272" spans="1:8" x14ac:dyDescent="0.25">
      <c r="A272" t="s">
        <v>582</v>
      </c>
      <c r="C272" t="s">
        <v>858</v>
      </c>
      <c r="D272" t="str">
        <f t="shared" si="4"/>
        <v xml:space="preserve">NIEM 3.0 / </v>
      </c>
      <c r="E272" t="s">
        <v>390</v>
      </c>
      <c r="G272" s="37"/>
      <c r="H272" s="47"/>
    </row>
    <row r="273" spans="1:8" x14ac:dyDescent="0.25">
      <c r="A273" t="s">
        <v>34</v>
      </c>
      <c r="C273" t="s">
        <v>855</v>
      </c>
      <c r="D273" t="str">
        <f t="shared" si="4"/>
        <v>NIEM 3.0 / geo:GeometryType</v>
      </c>
      <c r="E273" t="s">
        <v>390</v>
      </c>
      <c r="F273" s="2" t="s">
        <v>443</v>
      </c>
      <c r="G273" s="37"/>
      <c r="H273" s="47"/>
    </row>
    <row r="274" spans="1:8" x14ac:dyDescent="0.25">
      <c r="A274" t="s">
        <v>253</v>
      </c>
      <c r="C274" t="s">
        <v>858</v>
      </c>
      <c r="D274" t="str">
        <f t="shared" si="4"/>
        <v xml:space="preserve">NIEM 3.0 / </v>
      </c>
      <c r="E274" t="s">
        <v>390</v>
      </c>
      <c r="G274" s="37"/>
      <c r="H274" s="47"/>
    </row>
    <row r="275" spans="1:8" x14ac:dyDescent="0.25">
      <c r="A275" t="s">
        <v>254</v>
      </c>
      <c r="C275" t="s">
        <v>858</v>
      </c>
      <c r="D275" t="str">
        <f t="shared" si="4"/>
        <v xml:space="preserve">NIEM 3.0 / </v>
      </c>
      <c r="E275" t="s">
        <v>390</v>
      </c>
      <c r="G275" s="37"/>
      <c r="H275" s="47"/>
    </row>
    <row r="276" spans="1:8" x14ac:dyDescent="0.25">
      <c r="A276" t="s">
        <v>563</v>
      </c>
      <c r="C276" t="s">
        <v>858</v>
      </c>
      <c r="D276" t="str">
        <f t="shared" si="4"/>
        <v xml:space="preserve">NIEM 3.0 / </v>
      </c>
      <c r="E276" t="s">
        <v>390</v>
      </c>
      <c r="G276" s="37"/>
      <c r="H276" s="47"/>
    </row>
    <row r="277" spans="1:8" x14ac:dyDescent="0.25">
      <c r="A277" t="s">
        <v>38</v>
      </c>
      <c r="C277" t="s">
        <v>858</v>
      </c>
      <c r="D277" t="str">
        <f t="shared" si="4"/>
        <v xml:space="preserve">NIEM 3.0 / </v>
      </c>
      <c r="E277" t="s">
        <v>390</v>
      </c>
      <c r="G277" s="37"/>
      <c r="H277" s="47"/>
    </row>
    <row r="278" spans="1:8" x14ac:dyDescent="0.25">
      <c r="A278" t="s">
        <v>564</v>
      </c>
      <c r="C278" t="s">
        <v>858</v>
      </c>
      <c r="D278" t="str">
        <f t="shared" si="4"/>
        <v xml:space="preserve">NIEM 3.0 / </v>
      </c>
      <c r="E278" t="s">
        <v>390</v>
      </c>
      <c r="G278" s="37"/>
      <c r="H278" s="47"/>
    </row>
    <row r="279" spans="1:8" x14ac:dyDescent="0.25">
      <c r="A279" t="s">
        <v>565</v>
      </c>
      <c r="C279" t="s">
        <v>858</v>
      </c>
      <c r="D279" t="str">
        <f t="shared" si="4"/>
        <v xml:space="preserve">NIEM 3.0 / </v>
      </c>
      <c r="E279" t="s">
        <v>390</v>
      </c>
      <c r="G279" s="37"/>
      <c r="H279" s="47"/>
    </row>
    <row r="280" spans="1:8" x14ac:dyDescent="0.25">
      <c r="A280" t="s">
        <v>566</v>
      </c>
      <c r="C280" t="s">
        <v>858</v>
      </c>
      <c r="D280" t="str">
        <f t="shared" si="4"/>
        <v xml:space="preserve">NIEM 3.0 / </v>
      </c>
      <c r="E280" t="s">
        <v>390</v>
      </c>
      <c r="G280" s="37"/>
      <c r="H280" s="47"/>
    </row>
    <row r="281" spans="1:8" x14ac:dyDescent="0.25">
      <c r="A281" t="s">
        <v>42</v>
      </c>
      <c r="C281" t="s">
        <v>855</v>
      </c>
      <c r="D281" t="str">
        <f t="shared" si="4"/>
        <v>NIEM 3.0 / nc:JurisdictionType</v>
      </c>
      <c r="E281" t="s">
        <v>390</v>
      </c>
      <c r="F281" s="2" t="s">
        <v>450</v>
      </c>
      <c r="G281" s="37"/>
      <c r="H281" s="47"/>
    </row>
    <row r="282" spans="1:8" x14ac:dyDescent="0.25">
      <c r="A282" t="s">
        <v>255</v>
      </c>
      <c r="C282" t="s">
        <v>857</v>
      </c>
      <c r="D282" t="str">
        <f t="shared" si="4"/>
        <v>NIEM 3.0 / nc:JurisdictionAbstract</v>
      </c>
      <c r="E282" t="s">
        <v>390</v>
      </c>
      <c r="F282" s="2" t="s">
        <v>451</v>
      </c>
      <c r="G282" s="37"/>
      <c r="H282" s="47"/>
    </row>
    <row r="283" spans="1:8" x14ac:dyDescent="0.25">
      <c r="A283" t="s">
        <v>255</v>
      </c>
      <c r="C283" t="s">
        <v>857</v>
      </c>
      <c r="D283" t="str">
        <f t="shared" si="4"/>
        <v>NIEM 3.0 / nc:LocationCityName</v>
      </c>
      <c r="E283" t="s">
        <v>390</v>
      </c>
      <c r="F283" s="2" t="s">
        <v>406</v>
      </c>
      <c r="G283" s="37"/>
      <c r="H283" s="47" t="s">
        <v>1422</v>
      </c>
    </row>
    <row r="284" spans="1:8" x14ac:dyDescent="0.25">
      <c r="A284" t="s">
        <v>255</v>
      </c>
      <c r="C284" t="s">
        <v>857</v>
      </c>
      <c r="D284" t="str">
        <f t="shared" si="4"/>
        <v>NIEM 3.0 / nc:LocationCountry</v>
      </c>
      <c r="E284" t="s">
        <v>390</v>
      </c>
      <c r="F284" s="2" t="s">
        <v>452</v>
      </c>
      <c r="G284" s="37"/>
      <c r="H284" s="47" t="s">
        <v>1422</v>
      </c>
    </row>
    <row r="285" spans="1:8" x14ac:dyDescent="0.25">
      <c r="A285" t="s">
        <v>255</v>
      </c>
      <c r="C285" t="s">
        <v>857</v>
      </c>
      <c r="D285" t="str">
        <f t="shared" si="4"/>
        <v>NIEM 3.0 / nc:LocationCounty</v>
      </c>
      <c r="E285" t="s">
        <v>390</v>
      </c>
      <c r="F285" s="2" t="s">
        <v>453</v>
      </c>
      <c r="G285" s="37"/>
      <c r="H285" s="47" t="s">
        <v>1422</v>
      </c>
    </row>
    <row r="286" spans="1:8" x14ac:dyDescent="0.25">
      <c r="A286" t="s">
        <v>255</v>
      </c>
      <c r="C286" t="s">
        <v>857</v>
      </c>
      <c r="D286" t="str">
        <f t="shared" si="4"/>
        <v>NIEM 3.0 / nc:LocationState</v>
      </c>
      <c r="E286" t="s">
        <v>390</v>
      </c>
      <c r="F286" s="2" t="s">
        <v>454</v>
      </c>
      <c r="G286" s="37"/>
      <c r="H286" s="47" t="s">
        <v>1422</v>
      </c>
    </row>
    <row r="287" spans="1:8" x14ac:dyDescent="0.25">
      <c r="A287" t="s">
        <v>256</v>
      </c>
      <c r="C287" t="s">
        <v>857</v>
      </c>
      <c r="D287" t="str">
        <f t="shared" si="4"/>
        <v>NIEM 3.0 / nc:JurisdictionIdentification</v>
      </c>
      <c r="E287" t="s">
        <v>390</v>
      </c>
      <c r="F287" s="2" t="s">
        <v>455</v>
      </c>
      <c r="G287" s="37"/>
      <c r="H287" s="47"/>
    </row>
    <row r="288" spans="1:8" x14ac:dyDescent="0.25">
      <c r="A288" t="s">
        <v>257</v>
      </c>
      <c r="C288" t="s">
        <v>854</v>
      </c>
      <c r="D288" t="str">
        <f t="shared" si="4"/>
        <v>NIEM 3.0 / nc:OrganizationType</v>
      </c>
      <c r="E288" t="s">
        <v>390</v>
      </c>
      <c r="F288" s="2" t="s">
        <v>432</v>
      </c>
      <c r="G288" s="37"/>
      <c r="H288" s="47"/>
    </row>
    <row r="289" spans="1:8" x14ac:dyDescent="0.25">
      <c r="A289" t="s">
        <v>263</v>
      </c>
      <c r="C289" t="s">
        <v>857</v>
      </c>
      <c r="D289" t="str">
        <f t="shared" si="4"/>
        <v>NIEM 3.0 / nc:OrganizationTaxIdentification</v>
      </c>
      <c r="E289" t="s">
        <v>390</v>
      </c>
      <c r="F289" s="2" t="s">
        <v>442</v>
      </c>
      <c r="G289" s="37"/>
      <c r="H289" s="47"/>
    </row>
    <row r="290" spans="1:8" x14ac:dyDescent="0.25">
      <c r="A290" t="s">
        <v>475</v>
      </c>
      <c r="C290" t="s">
        <v>855</v>
      </c>
      <c r="D290" t="str">
        <f t="shared" si="4"/>
        <v>NIEM 3.0 / nc:OrganizationTaxIdentification</v>
      </c>
      <c r="E290" t="s">
        <v>390</v>
      </c>
      <c r="F290" s="2" t="s">
        <v>442</v>
      </c>
      <c r="G290" s="37"/>
      <c r="H290" s="47"/>
    </row>
    <row r="291" spans="1:8" x14ac:dyDescent="0.25">
      <c r="A291" t="s">
        <v>475</v>
      </c>
      <c r="C291" t="s">
        <v>855</v>
      </c>
      <c r="D291" t="str">
        <f t="shared" si="4"/>
        <v>NIEM 3.0 / nc:OrganizationIdentification</v>
      </c>
      <c r="E291" t="s">
        <v>390</v>
      </c>
      <c r="F291" s="2" t="s">
        <v>493</v>
      </c>
      <c r="G291" s="37"/>
      <c r="H291" s="47" t="s">
        <v>1422</v>
      </c>
    </row>
    <row r="292" spans="1:8" x14ac:dyDescent="0.25">
      <c r="A292" t="s">
        <v>475</v>
      </c>
      <c r="C292" t="s">
        <v>855</v>
      </c>
      <c r="D292" t="str">
        <f t="shared" si="4"/>
        <v>NIEM 3.0 / j:OrganizationIdentification</v>
      </c>
      <c r="E292" t="s">
        <v>390</v>
      </c>
      <c r="F292" s="2" t="s">
        <v>507</v>
      </c>
      <c r="G292" s="37"/>
      <c r="H292" s="47" t="s">
        <v>1422</v>
      </c>
    </row>
    <row r="293" spans="1:8" x14ac:dyDescent="0.25">
      <c r="A293" t="s">
        <v>258</v>
      </c>
      <c r="C293" t="s">
        <v>854</v>
      </c>
      <c r="D293" t="str">
        <f t="shared" si="4"/>
        <v>NIEM 3.0 / nc:OrganizationName</v>
      </c>
      <c r="E293" t="s">
        <v>390</v>
      </c>
      <c r="F293" s="2" t="s">
        <v>433</v>
      </c>
      <c r="G293" s="37"/>
      <c r="H293" s="47"/>
    </row>
    <row r="294" spans="1:8" x14ac:dyDescent="0.25">
      <c r="A294" t="s">
        <v>259</v>
      </c>
      <c r="C294" t="s">
        <v>856</v>
      </c>
      <c r="D294" t="str">
        <f t="shared" si="4"/>
        <v>NIEM 3.0 / nc:OrganizationDoingBusinessAsName</v>
      </c>
      <c r="E294" t="s">
        <v>390</v>
      </c>
      <c r="F294" s="2" t="s">
        <v>434</v>
      </c>
      <c r="G294" s="37"/>
      <c r="H294" s="47"/>
    </row>
    <row r="295" spans="1:8" x14ac:dyDescent="0.25">
      <c r="A295" t="s">
        <v>259</v>
      </c>
      <c r="C295" t="s">
        <v>856</v>
      </c>
      <c r="D295" t="str">
        <f t="shared" si="4"/>
        <v>NIEM 3.0 / nc:OrganizationAbbreviationText</v>
      </c>
      <c r="E295" t="s">
        <v>390</v>
      </c>
      <c r="F295" s="2" t="s">
        <v>435</v>
      </c>
      <c r="G295" s="37"/>
      <c r="H295" s="47" t="s">
        <v>1422</v>
      </c>
    </row>
    <row r="296" spans="1:8" x14ac:dyDescent="0.25">
      <c r="A296" t="s">
        <v>260</v>
      </c>
      <c r="C296" t="s">
        <v>855</v>
      </c>
      <c r="D296" t="str">
        <f t="shared" si="4"/>
        <v>NIEM 3.0 / nc:OrganizationCategory</v>
      </c>
      <c r="E296" t="s">
        <v>390</v>
      </c>
      <c r="F296" s="2" t="s">
        <v>436</v>
      </c>
      <c r="G296" s="37"/>
      <c r="H296" s="47"/>
    </row>
    <row r="297" spans="1:8" x14ac:dyDescent="0.25">
      <c r="A297" t="s">
        <v>261</v>
      </c>
      <c r="C297" t="s">
        <v>855</v>
      </c>
      <c r="D297" t="str">
        <f t="shared" si="4"/>
        <v>NIEM 3.0 / nc:OrganizationStatus</v>
      </c>
      <c r="E297" t="s">
        <v>390</v>
      </c>
      <c r="F297" s="2" t="s">
        <v>437</v>
      </c>
      <c r="G297" s="37"/>
      <c r="H297" s="47"/>
    </row>
    <row r="298" spans="1:8" x14ac:dyDescent="0.25">
      <c r="A298" t="s">
        <v>262</v>
      </c>
      <c r="C298" t="s">
        <v>855</v>
      </c>
      <c r="D298" t="str">
        <f t="shared" si="4"/>
        <v>NIEM 3.0 / nc:OrganizationActivityText</v>
      </c>
      <c r="E298" t="s">
        <v>390</v>
      </c>
      <c r="F298" s="2" t="s">
        <v>438</v>
      </c>
      <c r="G298" s="37"/>
      <c r="H298" s="47"/>
    </row>
    <row r="299" spans="1:8" x14ac:dyDescent="0.25">
      <c r="A299" t="s">
        <v>264</v>
      </c>
      <c r="C299" t="s">
        <v>858</v>
      </c>
      <c r="D299" t="str">
        <f t="shared" si="4"/>
        <v xml:space="preserve">NIEM 3.0 / </v>
      </c>
      <c r="E299" t="s">
        <v>390</v>
      </c>
      <c r="G299" s="37"/>
      <c r="H299" s="47"/>
    </row>
    <row r="300" spans="1:8" x14ac:dyDescent="0.25">
      <c r="A300" t="s">
        <v>476</v>
      </c>
      <c r="C300" t="s">
        <v>858</v>
      </c>
      <c r="D300" t="str">
        <f t="shared" si="4"/>
        <v xml:space="preserve">NIEM 3.0 / </v>
      </c>
      <c r="E300" t="s">
        <v>390</v>
      </c>
      <c r="G300" s="37"/>
      <c r="H300" s="47"/>
    </row>
    <row r="301" spans="1:8" x14ac:dyDescent="0.25">
      <c r="A301" t="s">
        <v>478</v>
      </c>
      <c r="C301" t="s">
        <v>856</v>
      </c>
      <c r="D301" t="str">
        <f t="shared" si="4"/>
        <v>NIEM 3.0 / nc:OrganizationLocation</v>
      </c>
      <c r="E301" t="s">
        <v>390</v>
      </c>
      <c r="F301" s="2" t="s">
        <v>439</v>
      </c>
      <c r="G301" s="37"/>
      <c r="H301" s="47"/>
    </row>
    <row r="302" spans="1:8" x14ac:dyDescent="0.25">
      <c r="A302" t="s">
        <v>478</v>
      </c>
      <c r="C302" t="s">
        <v>856</v>
      </c>
      <c r="D302" t="str">
        <f t="shared" si="4"/>
        <v>NIEM 3.0 / nc:OrganizationIncorporationLocation</v>
      </c>
      <c r="E302" t="s">
        <v>390</v>
      </c>
      <c r="F302" s="2" t="s">
        <v>494</v>
      </c>
      <c r="G302" s="37"/>
      <c r="H302" s="47" t="s">
        <v>1422</v>
      </c>
    </row>
    <row r="303" spans="1:8" x14ac:dyDescent="0.25">
      <c r="A303" t="s">
        <v>53</v>
      </c>
      <c r="C303" t="s">
        <v>855</v>
      </c>
      <c r="D303" t="str">
        <f t="shared" si="4"/>
        <v>NIEM 3.0 / nc:LocationType</v>
      </c>
      <c r="E303" t="s">
        <v>390</v>
      </c>
      <c r="F303" s="2" t="s">
        <v>415</v>
      </c>
      <c r="G303" s="37"/>
      <c r="H303" s="47"/>
    </row>
    <row r="304" spans="1:8" x14ac:dyDescent="0.25">
      <c r="A304" t="s">
        <v>265</v>
      </c>
      <c r="C304" t="s">
        <v>853</v>
      </c>
      <c r="D304" t="str">
        <f t="shared" si="4"/>
        <v>NIEM 3.0 / nc:LocationName</v>
      </c>
      <c r="E304" t="s">
        <v>390</v>
      </c>
      <c r="F304" s="2" t="s">
        <v>417</v>
      </c>
      <c r="G304" s="37"/>
      <c r="H304" s="47"/>
    </row>
    <row r="305" spans="1:8" x14ac:dyDescent="0.25">
      <c r="A305" t="s">
        <v>266</v>
      </c>
      <c r="C305" t="s">
        <v>855</v>
      </c>
      <c r="D305" t="str">
        <f t="shared" si="4"/>
        <v>NIEM 3.0 / nc:LocationIdentification</v>
      </c>
      <c r="E305" t="s">
        <v>390</v>
      </c>
      <c r="F305" s="2" t="s">
        <v>418</v>
      </c>
      <c r="G305" s="37"/>
      <c r="H305" s="47"/>
    </row>
    <row r="306" spans="1:8" x14ac:dyDescent="0.25">
      <c r="A306" t="s">
        <v>267</v>
      </c>
      <c r="C306" t="s">
        <v>855</v>
      </c>
      <c r="D306" t="str">
        <f t="shared" si="4"/>
        <v>NIEM 3.0 / nc:Address</v>
      </c>
      <c r="E306" t="s">
        <v>390</v>
      </c>
      <c r="F306" s="2" t="s">
        <v>416</v>
      </c>
      <c r="G306" s="37"/>
      <c r="H306" s="47"/>
    </row>
    <row r="307" spans="1:8" x14ac:dyDescent="0.25">
      <c r="A307" t="s">
        <v>268</v>
      </c>
      <c r="C307" t="s">
        <v>855</v>
      </c>
      <c r="D307" t="str">
        <f t="shared" si="4"/>
        <v>NIEM 3.0 / nc:LocationGeospatialCoordinate</v>
      </c>
      <c r="E307" t="s">
        <v>390</v>
      </c>
      <c r="F307" s="2" t="s">
        <v>419</v>
      </c>
      <c r="G307" s="37"/>
      <c r="H307" s="47"/>
    </row>
    <row r="308" spans="1:8" x14ac:dyDescent="0.25">
      <c r="A308" t="s">
        <v>268</v>
      </c>
      <c r="C308" t="s">
        <v>855</v>
      </c>
      <c r="D308" t="str">
        <f t="shared" si="4"/>
        <v>NIEM 3.0 / cbrn:GeographicPoint</v>
      </c>
      <c r="E308" t="s">
        <v>390</v>
      </c>
      <c r="F308" s="2" t="s">
        <v>509</v>
      </c>
      <c r="G308" s="37"/>
      <c r="H308" s="47" t="s">
        <v>1422</v>
      </c>
    </row>
    <row r="309" spans="1:8" x14ac:dyDescent="0.25">
      <c r="A309" t="s">
        <v>268</v>
      </c>
      <c r="C309" t="s">
        <v>856</v>
      </c>
      <c r="D309" t="str">
        <f t="shared" si="4"/>
        <v>NIEM 3.0 / m:LocationPointAbstract</v>
      </c>
      <c r="E309" t="s">
        <v>390</v>
      </c>
      <c r="F309" s="2" t="s">
        <v>510</v>
      </c>
      <c r="G309" s="37"/>
      <c r="H309" s="47" t="s">
        <v>1422</v>
      </c>
    </row>
    <row r="310" spans="1:8" x14ac:dyDescent="0.25">
      <c r="A310" t="s">
        <v>57</v>
      </c>
      <c r="C310" t="s">
        <v>858</v>
      </c>
      <c r="D310" t="str">
        <f t="shared" si="4"/>
        <v xml:space="preserve">NIEM 3.0 / </v>
      </c>
      <c r="E310" t="s">
        <v>390</v>
      </c>
      <c r="G310" s="37"/>
      <c r="H310" s="47"/>
    </row>
    <row r="311" spans="1:8" x14ac:dyDescent="0.25">
      <c r="A311" t="s">
        <v>567</v>
      </c>
      <c r="C311" t="s">
        <v>858</v>
      </c>
      <c r="D311" t="str">
        <f t="shared" si="4"/>
        <v xml:space="preserve">NIEM 3.0 / </v>
      </c>
      <c r="E311" t="s">
        <v>390</v>
      </c>
      <c r="G311" s="37"/>
      <c r="H311" s="47"/>
    </row>
    <row r="312" spans="1:8" x14ac:dyDescent="0.25">
      <c r="A312" t="s">
        <v>568</v>
      </c>
      <c r="C312" t="s">
        <v>858</v>
      </c>
      <c r="D312" t="str">
        <f t="shared" si="4"/>
        <v xml:space="preserve">NIEM 3.0 / </v>
      </c>
      <c r="E312" t="s">
        <v>390</v>
      </c>
      <c r="G312" s="37"/>
      <c r="H312" s="47"/>
    </row>
    <row r="313" spans="1:8" x14ac:dyDescent="0.25">
      <c r="A313" t="s">
        <v>569</v>
      </c>
      <c r="C313" t="s">
        <v>858</v>
      </c>
      <c r="D313" t="str">
        <f t="shared" si="4"/>
        <v xml:space="preserve">NIEM 3.0 / </v>
      </c>
      <c r="E313" t="s">
        <v>390</v>
      </c>
      <c r="G313" s="37"/>
      <c r="H313" s="47"/>
    </row>
    <row r="314" spans="1:8" x14ac:dyDescent="0.25">
      <c r="A314" t="s">
        <v>269</v>
      </c>
      <c r="C314" t="s">
        <v>856</v>
      </c>
      <c r="D314" t="str">
        <f t="shared" si="4"/>
        <v>NIEM 3.0 / nc:DateRangeType</v>
      </c>
      <c r="E314" t="s">
        <v>390</v>
      </c>
      <c r="F314" s="2" t="s">
        <v>431</v>
      </c>
      <c r="G314" s="37"/>
      <c r="H314" s="47"/>
    </row>
    <row r="315" spans="1:8" x14ac:dyDescent="0.25">
      <c r="A315" t="s">
        <v>43</v>
      </c>
      <c r="C315" t="s">
        <v>855</v>
      </c>
      <c r="D315" t="str">
        <f t="shared" si="4"/>
        <v>NIEM 3.0 / nc:PersonType</v>
      </c>
      <c r="E315" t="s">
        <v>390</v>
      </c>
      <c r="F315" s="2" t="s">
        <v>420</v>
      </c>
      <c r="G315" s="37"/>
      <c r="H315" s="47"/>
    </row>
    <row r="316" spans="1:8" x14ac:dyDescent="0.25">
      <c r="A316" t="s">
        <v>481</v>
      </c>
      <c r="C316" t="s">
        <v>856</v>
      </c>
      <c r="D316" t="str">
        <f t="shared" si="4"/>
        <v>NIEM 3.0 / nc:PersonLicenseIdentification</v>
      </c>
      <c r="E316" t="s">
        <v>390</v>
      </c>
      <c r="F316" s="2" t="s">
        <v>495</v>
      </c>
      <c r="G316" s="37"/>
      <c r="H316" s="47"/>
    </row>
    <row r="317" spans="1:8" x14ac:dyDescent="0.25">
      <c r="A317" t="s">
        <v>481</v>
      </c>
      <c r="C317" t="s">
        <v>856</v>
      </c>
      <c r="D317" t="str">
        <f t="shared" si="4"/>
        <v>NIEM 3.0 / nc:PersonNationalIdentification</v>
      </c>
      <c r="E317" t="s">
        <v>390</v>
      </c>
      <c r="F317" s="2" t="s">
        <v>496</v>
      </c>
      <c r="G317" s="37"/>
      <c r="H317" s="47" t="s">
        <v>1422</v>
      </c>
    </row>
    <row r="318" spans="1:8" x14ac:dyDescent="0.25">
      <c r="A318" t="s">
        <v>481</v>
      </c>
      <c r="C318" t="s">
        <v>856</v>
      </c>
      <c r="D318" t="str">
        <f t="shared" si="4"/>
        <v>NIEM 3.0 / nc:PersonPassportIdentification</v>
      </c>
      <c r="E318" t="s">
        <v>390</v>
      </c>
      <c r="F318" s="2" t="s">
        <v>497</v>
      </c>
      <c r="G318" s="37"/>
      <c r="H318" s="47" t="s">
        <v>1422</v>
      </c>
    </row>
    <row r="319" spans="1:8" x14ac:dyDescent="0.25">
      <c r="A319" t="s">
        <v>481</v>
      </c>
      <c r="C319" t="s">
        <v>856</v>
      </c>
      <c r="D319" t="str">
        <f t="shared" si="4"/>
        <v>NIEM 3.0 / nc:PersonSSNIdentification</v>
      </c>
      <c r="E319" t="s">
        <v>390</v>
      </c>
      <c r="F319" s="2" t="s">
        <v>499</v>
      </c>
      <c r="G319" s="37"/>
      <c r="H319" s="47" t="s">
        <v>1422</v>
      </c>
    </row>
    <row r="320" spans="1:8" x14ac:dyDescent="0.25">
      <c r="A320" t="s">
        <v>481</v>
      </c>
      <c r="C320" t="s">
        <v>856</v>
      </c>
      <c r="D320" t="str">
        <f t="shared" si="4"/>
        <v>NIEM 3.0 / nc:PersonStateIdentification</v>
      </c>
      <c r="E320" t="s">
        <v>390</v>
      </c>
      <c r="F320" s="2" t="s">
        <v>500</v>
      </c>
      <c r="G320" s="37"/>
      <c r="H320" s="47" t="s">
        <v>1422</v>
      </c>
    </row>
    <row r="321" spans="1:8" x14ac:dyDescent="0.25">
      <c r="A321" t="s">
        <v>481</v>
      </c>
      <c r="C321" t="s">
        <v>856</v>
      </c>
      <c r="D321" t="str">
        <f t="shared" si="4"/>
        <v>NIEM 3.0 / nc:PersonTaxIdentification</v>
      </c>
      <c r="E321" t="s">
        <v>390</v>
      </c>
      <c r="F321" s="2" t="s">
        <v>501</v>
      </c>
      <c r="G321" s="37"/>
      <c r="H321" s="47" t="s">
        <v>1422</v>
      </c>
    </row>
    <row r="322" spans="1:8" x14ac:dyDescent="0.25">
      <c r="A322" t="s">
        <v>481</v>
      </c>
      <c r="C322" t="s">
        <v>856</v>
      </c>
      <c r="D322" t="str">
        <f t="shared" ref="D322:D385" si="5">CONCATENATE(E322, " / ", F322)</f>
        <v>NIEM 3.0 / nc:PersonOtherIdentification</v>
      </c>
      <c r="E322" t="s">
        <v>390</v>
      </c>
      <c r="F322" s="2" t="s">
        <v>498</v>
      </c>
      <c r="G322" s="37"/>
      <c r="H322" s="47" t="s">
        <v>1422</v>
      </c>
    </row>
    <row r="323" spans="1:8" x14ac:dyDescent="0.25">
      <c r="A323" t="s">
        <v>481</v>
      </c>
      <c r="C323" t="s">
        <v>856</v>
      </c>
      <c r="D323" t="str">
        <f t="shared" si="5"/>
        <v>NIEM 3.0 / cyfs:StudentIdentification</v>
      </c>
      <c r="E323" t="s">
        <v>390</v>
      </c>
      <c r="F323" s="2" t="s">
        <v>502</v>
      </c>
      <c r="G323" s="37"/>
      <c r="H323" s="47" t="s">
        <v>1422</v>
      </c>
    </row>
    <row r="324" spans="1:8" x14ac:dyDescent="0.25">
      <c r="A324" t="s">
        <v>481</v>
      </c>
      <c r="C324" t="s">
        <v>856</v>
      </c>
      <c r="D324" t="str">
        <f t="shared" si="5"/>
        <v>NIEM 3.0 / j:PersonDEAIdentification</v>
      </c>
      <c r="E324" t="s">
        <v>390</v>
      </c>
      <c r="F324" s="2" t="s">
        <v>503</v>
      </c>
      <c r="G324" s="37"/>
      <c r="H324" s="47" t="s">
        <v>1422</v>
      </c>
    </row>
    <row r="325" spans="1:8" x14ac:dyDescent="0.25">
      <c r="A325" t="s">
        <v>481</v>
      </c>
      <c r="C325" t="s">
        <v>856</v>
      </c>
      <c r="D325" t="str">
        <f t="shared" si="5"/>
        <v>NIEM 3.0 / j:PersonInterpolIdentification</v>
      </c>
      <c r="E325" t="s">
        <v>390</v>
      </c>
      <c r="F325" s="2" t="s">
        <v>504</v>
      </c>
      <c r="G325" s="37"/>
      <c r="H325" s="47" t="s">
        <v>1422</v>
      </c>
    </row>
    <row r="326" spans="1:8" x14ac:dyDescent="0.25">
      <c r="A326" t="s">
        <v>270</v>
      </c>
      <c r="C326" t="s">
        <v>853</v>
      </c>
      <c r="D326" t="str">
        <f t="shared" si="5"/>
        <v>NIEM 3.0 / nc:PersonFullName</v>
      </c>
      <c r="E326" t="s">
        <v>390</v>
      </c>
      <c r="F326" s="2" t="s">
        <v>426</v>
      </c>
      <c r="G326" s="37"/>
      <c r="H326" s="47"/>
    </row>
    <row r="327" spans="1:8" x14ac:dyDescent="0.25">
      <c r="A327" t="s">
        <v>271</v>
      </c>
      <c r="C327" t="s">
        <v>853</v>
      </c>
      <c r="D327" t="str">
        <f t="shared" si="5"/>
        <v>NIEM 3.0 / nc:PersonGivenName</v>
      </c>
      <c r="E327" t="s">
        <v>390</v>
      </c>
      <c r="F327" s="2" t="s">
        <v>425</v>
      </c>
      <c r="G327" s="37"/>
      <c r="H327" s="47"/>
    </row>
    <row r="328" spans="1:8" x14ac:dyDescent="0.25">
      <c r="A328" t="s">
        <v>272</v>
      </c>
      <c r="C328" t="s">
        <v>853</v>
      </c>
      <c r="D328" t="str">
        <f t="shared" si="5"/>
        <v>NIEM 3.0 / nc:PersonSurName</v>
      </c>
      <c r="E328" t="s">
        <v>390</v>
      </c>
      <c r="F328" s="2" t="s">
        <v>427</v>
      </c>
      <c r="G328" s="37"/>
      <c r="H328" s="47"/>
    </row>
    <row r="329" spans="1:8" x14ac:dyDescent="0.25">
      <c r="A329" t="s">
        <v>570</v>
      </c>
      <c r="C329" t="s">
        <v>858</v>
      </c>
      <c r="D329" t="str">
        <f t="shared" si="5"/>
        <v xml:space="preserve">NIEM 3.0 / </v>
      </c>
      <c r="E329" t="s">
        <v>390</v>
      </c>
      <c r="G329" s="37"/>
      <c r="H329" s="47"/>
    </row>
    <row r="330" spans="1:8" x14ac:dyDescent="0.25">
      <c r="A330" t="s">
        <v>273</v>
      </c>
      <c r="C330" t="s">
        <v>856</v>
      </c>
      <c r="D330" t="str">
        <f t="shared" si="5"/>
        <v>NIEM 3.0 / nc:PersonPreferredName</v>
      </c>
      <c r="E330" t="s">
        <v>390</v>
      </c>
      <c r="F330" s="2" t="s">
        <v>428</v>
      </c>
      <c r="G330" s="37"/>
      <c r="H330" s="47"/>
    </row>
    <row r="331" spans="1:8" x14ac:dyDescent="0.25">
      <c r="A331" t="s">
        <v>274</v>
      </c>
      <c r="C331" t="s">
        <v>855</v>
      </c>
      <c r="D331" t="str">
        <f t="shared" si="5"/>
        <v>NIEM 3.0 / nc:PersonSex</v>
      </c>
      <c r="E331" t="s">
        <v>390</v>
      </c>
      <c r="F331" s="2" t="s">
        <v>429</v>
      </c>
      <c r="G331" s="37"/>
      <c r="H331" s="47"/>
    </row>
    <row r="332" spans="1:8" x14ac:dyDescent="0.25">
      <c r="A332" t="s">
        <v>275</v>
      </c>
      <c r="C332" t="s">
        <v>857</v>
      </c>
      <c r="D332" t="str">
        <f t="shared" si="5"/>
        <v>NIEM 3.0 / nc:PersonMaidenName</v>
      </c>
      <c r="E332" t="s">
        <v>390</v>
      </c>
      <c r="F332" s="2" t="s">
        <v>456</v>
      </c>
      <c r="G332" s="37"/>
      <c r="H332" s="47"/>
    </row>
    <row r="333" spans="1:8" x14ac:dyDescent="0.25">
      <c r="A333" t="s">
        <v>276</v>
      </c>
      <c r="C333" t="s">
        <v>853</v>
      </c>
      <c r="D333" t="str">
        <f t="shared" si="5"/>
        <v>NIEM 3.0 / nc:PersonBirthDate</v>
      </c>
      <c r="E333" t="s">
        <v>390</v>
      </c>
      <c r="F333" s="2" t="s">
        <v>421</v>
      </c>
      <c r="G333" s="37"/>
      <c r="H333" s="47"/>
    </row>
    <row r="334" spans="1:8" x14ac:dyDescent="0.25">
      <c r="A334" t="s">
        <v>277</v>
      </c>
      <c r="C334" t="s">
        <v>853</v>
      </c>
      <c r="D334" t="str">
        <f t="shared" si="5"/>
        <v>NIEM 3.0 / nc:PersonDeathDate</v>
      </c>
      <c r="E334" t="s">
        <v>390</v>
      </c>
      <c r="F334" s="2" t="s">
        <v>424</v>
      </c>
      <c r="G334" s="37"/>
      <c r="H334" s="47"/>
    </row>
    <row r="335" spans="1:8" x14ac:dyDescent="0.25">
      <c r="A335" t="s">
        <v>278</v>
      </c>
      <c r="C335" t="s">
        <v>855</v>
      </c>
      <c r="D335" t="str">
        <f t="shared" si="5"/>
        <v>NIEM 3.0 / nc:PersonNationality</v>
      </c>
      <c r="E335" t="s">
        <v>390</v>
      </c>
      <c r="F335" s="2" t="s">
        <v>430</v>
      </c>
      <c r="G335" s="37"/>
      <c r="H335" s="47"/>
    </row>
    <row r="336" spans="1:8" x14ac:dyDescent="0.25">
      <c r="A336" t="s">
        <v>571</v>
      </c>
      <c r="C336" t="s">
        <v>858</v>
      </c>
      <c r="D336" t="str">
        <f t="shared" si="5"/>
        <v xml:space="preserve">NIEM 3.0 / </v>
      </c>
      <c r="E336" t="s">
        <v>390</v>
      </c>
      <c r="G336" s="37"/>
      <c r="H336" s="47"/>
    </row>
    <row r="337" spans="1:8" x14ac:dyDescent="0.25">
      <c r="A337" t="s">
        <v>279</v>
      </c>
      <c r="C337" t="s">
        <v>853</v>
      </c>
      <c r="D337" t="str">
        <f t="shared" si="5"/>
        <v>NIEM 3.0 / nc:PersonBirthLocation</v>
      </c>
      <c r="E337" t="s">
        <v>390</v>
      </c>
      <c r="F337" s="2" t="s">
        <v>422</v>
      </c>
      <c r="G337" s="37"/>
      <c r="H337" s="47"/>
    </row>
    <row r="338" spans="1:8" x14ac:dyDescent="0.25">
      <c r="A338" t="s">
        <v>505</v>
      </c>
      <c r="C338" t="s">
        <v>853</v>
      </c>
      <c r="D338" t="str">
        <f t="shared" si="5"/>
        <v>NIEM 3.0 / m:PersonDeathLocation</v>
      </c>
      <c r="E338" t="s">
        <v>390</v>
      </c>
      <c r="F338" s="2" t="s">
        <v>506</v>
      </c>
      <c r="G338" s="37"/>
      <c r="H338" s="47"/>
    </row>
    <row r="339" spans="1:8" x14ac:dyDescent="0.25">
      <c r="A339" t="s">
        <v>280</v>
      </c>
      <c r="C339" t="s">
        <v>855</v>
      </c>
      <c r="D339" t="str">
        <f t="shared" si="5"/>
        <v>NIEM 3.0 / nc:PersonCitizenship</v>
      </c>
      <c r="E339" t="s">
        <v>390</v>
      </c>
      <c r="F339" s="2" t="s">
        <v>423</v>
      </c>
      <c r="G339" s="37"/>
      <c r="H339" s="47"/>
    </row>
    <row r="340" spans="1:8" x14ac:dyDescent="0.25">
      <c r="A340" t="s">
        <v>281</v>
      </c>
      <c r="C340" t="s">
        <v>858</v>
      </c>
      <c r="D340" t="str">
        <f t="shared" si="5"/>
        <v xml:space="preserve">NIEM 3.0 / </v>
      </c>
      <c r="E340" t="s">
        <v>390</v>
      </c>
      <c r="G340" s="37"/>
      <c r="H340" s="47"/>
    </row>
    <row r="341" spans="1:8" x14ac:dyDescent="0.25">
      <c r="A341" t="s">
        <v>489</v>
      </c>
      <c r="C341" t="s">
        <v>858</v>
      </c>
      <c r="D341" t="str">
        <f t="shared" si="5"/>
        <v xml:space="preserve">NIEM 3.0 / </v>
      </c>
      <c r="E341" t="s">
        <v>390</v>
      </c>
      <c r="G341" s="37"/>
      <c r="H341" s="47"/>
    </row>
    <row r="342" spans="1:8" x14ac:dyDescent="0.25">
      <c r="A342" t="s">
        <v>282</v>
      </c>
      <c r="C342" t="s">
        <v>855</v>
      </c>
      <c r="D342" t="str">
        <f t="shared" si="5"/>
        <v>NIEM 3.0 / cyfs:ServiceType</v>
      </c>
      <c r="E342" t="s">
        <v>390</v>
      </c>
      <c r="F342" s="2" t="s">
        <v>444</v>
      </c>
      <c r="G342" s="37"/>
      <c r="H342" s="47"/>
    </row>
    <row r="343" spans="1:8" x14ac:dyDescent="0.25">
      <c r="A343" t="s">
        <v>283</v>
      </c>
      <c r="C343" t="s">
        <v>853</v>
      </c>
      <c r="D343" t="str">
        <f t="shared" si="5"/>
        <v>NIEM 3.0 / nc:ActivityName</v>
      </c>
      <c r="E343" t="s">
        <v>390</v>
      </c>
      <c r="F343" s="2" t="s">
        <v>446</v>
      </c>
      <c r="G343" s="37"/>
      <c r="H343" s="47"/>
    </row>
    <row r="344" spans="1:8" x14ac:dyDescent="0.25">
      <c r="A344" t="s">
        <v>284</v>
      </c>
      <c r="C344" t="s">
        <v>855</v>
      </c>
      <c r="D344" t="str">
        <f t="shared" si="5"/>
        <v>NIEM 3.0 / cyfs:ServiceDescriptionText</v>
      </c>
      <c r="E344" t="s">
        <v>390</v>
      </c>
      <c r="F344" s="2" t="s">
        <v>445</v>
      </c>
      <c r="G344" s="37"/>
      <c r="H344" s="47"/>
    </row>
    <row r="345" spans="1:8" x14ac:dyDescent="0.25">
      <c r="A345" t="s">
        <v>284</v>
      </c>
      <c r="C345" t="s">
        <v>855</v>
      </c>
      <c r="D345" t="str">
        <f t="shared" si="5"/>
        <v>NIEM 3.0 / nc:ActivityDescriptionText</v>
      </c>
      <c r="E345" t="s">
        <v>390</v>
      </c>
      <c r="F345" s="2" t="s">
        <v>448</v>
      </c>
      <c r="G345" s="37"/>
      <c r="H345" s="47" t="s">
        <v>1422</v>
      </c>
    </row>
    <row r="346" spans="1:8" x14ac:dyDescent="0.25">
      <c r="A346" t="s">
        <v>285</v>
      </c>
      <c r="C346" t="s">
        <v>855</v>
      </c>
      <c r="D346" t="str">
        <f t="shared" si="5"/>
        <v>NIEM 3.0 / nc:ActivityCategoryText</v>
      </c>
      <c r="E346" t="s">
        <v>390</v>
      </c>
      <c r="F346" s="2" t="s">
        <v>447</v>
      </c>
      <c r="G346" s="37"/>
      <c r="H346" s="47"/>
    </row>
    <row r="347" spans="1:8" x14ac:dyDescent="0.25">
      <c r="A347" t="s">
        <v>572</v>
      </c>
      <c r="C347" t="s">
        <v>858</v>
      </c>
      <c r="D347" t="str">
        <f t="shared" si="5"/>
        <v xml:space="preserve">NIEM 3.0 / </v>
      </c>
      <c r="E347" t="s">
        <v>390</v>
      </c>
      <c r="G347" s="37"/>
      <c r="H347" s="47"/>
    </row>
    <row r="348" spans="1:8" x14ac:dyDescent="0.25">
      <c r="A348" t="s">
        <v>286</v>
      </c>
      <c r="C348" t="s">
        <v>858</v>
      </c>
      <c r="D348" t="str">
        <f t="shared" si="5"/>
        <v xml:space="preserve">NIEM 3.0 / </v>
      </c>
      <c r="E348" t="s">
        <v>390</v>
      </c>
      <c r="G348" s="37"/>
      <c r="H348" s="47"/>
    </row>
    <row r="349" spans="1:8" x14ac:dyDescent="0.25">
      <c r="A349" t="s">
        <v>622</v>
      </c>
      <c r="C349" t="s">
        <v>858</v>
      </c>
      <c r="D349" t="str">
        <f t="shared" si="5"/>
        <v xml:space="preserve">NIEM 3.0 / </v>
      </c>
      <c r="E349" t="s">
        <v>390</v>
      </c>
      <c r="G349" s="37"/>
      <c r="H349" s="47"/>
    </row>
    <row r="350" spans="1:8" x14ac:dyDescent="0.25">
      <c r="A350" t="s">
        <v>573</v>
      </c>
      <c r="C350" t="s">
        <v>858</v>
      </c>
      <c r="D350" t="str">
        <f t="shared" si="5"/>
        <v xml:space="preserve">NIEM 3.0 / </v>
      </c>
      <c r="E350" t="s">
        <v>390</v>
      </c>
      <c r="G350" s="37"/>
      <c r="H350" s="47"/>
    </row>
    <row r="351" spans="1:8" x14ac:dyDescent="0.25">
      <c r="A351" t="s">
        <v>574</v>
      </c>
      <c r="C351" t="s">
        <v>858</v>
      </c>
      <c r="D351" t="str">
        <f t="shared" si="5"/>
        <v xml:space="preserve">NIEM 3.0 / </v>
      </c>
      <c r="E351" t="s">
        <v>390</v>
      </c>
      <c r="G351" s="37"/>
      <c r="H351" s="47"/>
    </row>
    <row r="352" spans="1:8" x14ac:dyDescent="0.25">
      <c r="A352" t="s">
        <v>575</v>
      </c>
      <c r="C352" t="s">
        <v>858</v>
      </c>
      <c r="D352" t="str">
        <f t="shared" si="5"/>
        <v xml:space="preserve">NIEM 3.0 / </v>
      </c>
      <c r="E352" t="s">
        <v>390</v>
      </c>
      <c r="G352" s="37"/>
      <c r="H352" s="47"/>
    </row>
    <row r="353" spans="1:8" x14ac:dyDescent="0.25">
      <c r="A353" t="s">
        <v>623</v>
      </c>
      <c r="C353" t="s">
        <v>858</v>
      </c>
      <c r="D353" t="str">
        <f t="shared" si="5"/>
        <v xml:space="preserve">NIEM 3.0 / </v>
      </c>
      <c r="E353" t="s">
        <v>390</v>
      </c>
      <c r="G353" s="37"/>
      <c r="H353" s="47"/>
    </row>
    <row r="354" spans="1:8" x14ac:dyDescent="0.25">
      <c r="A354" t="s">
        <v>576</v>
      </c>
      <c r="C354" t="s">
        <v>858</v>
      </c>
      <c r="D354" t="str">
        <f t="shared" si="5"/>
        <v xml:space="preserve">NIEM 3.0 / </v>
      </c>
      <c r="E354" t="s">
        <v>390</v>
      </c>
      <c r="G354" s="37"/>
      <c r="H354" s="47"/>
    </row>
    <row r="355" spans="1:8" x14ac:dyDescent="0.25">
      <c r="A355" t="s">
        <v>577</v>
      </c>
      <c r="C355" t="s">
        <v>858</v>
      </c>
      <c r="D355" t="str">
        <f t="shared" si="5"/>
        <v xml:space="preserve">NIEM 3.0 / </v>
      </c>
      <c r="E355" t="s">
        <v>390</v>
      </c>
      <c r="G355" s="37"/>
      <c r="H355" s="47"/>
    </row>
    <row r="356" spans="1:8" x14ac:dyDescent="0.25">
      <c r="A356" t="s">
        <v>578</v>
      </c>
      <c r="C356" t="s">
        <v>858</v>
      </c>
      <c r="D356" t="str">
        <f t="shared" si="5"/>
        <v xml:space="preserve">NIEM 3.0 / </v>
      </c>
      <c r="E356" t="s">
        <v>390</v>
      </c>
      <c r="G356" s="37"/>
      <c r="H356" s="47"/>
    </row>
    <row r="357" spans="1:8" x14ac:dyDescent="0.25">
      <c r="A357" t="s">
        <v>287</v>
      </c>
      <c r="C357" t="s">
        <v>858</v>
      </c>
      <c r="D357" t="str">
        <f t="shared" si="5"/>
        <v xml:space="preserve">NIEM 3.0 / </v>
      </c>
      <c r="E357" t="s">
        <v>390</v>
      </c>
      <c r="G357" s="37"/>
      <c r="H357" s="47"/>
    </row>
    <row r="358" spans="1:8" x14ac:dyDescent="0.25">
      <c r="A358" t="s">
        <v>27</v>
      </c>
      <c r="C358" t="s">
        <v>858</v>
      </c>
      <c r="D358" t="str">
        <f t="shared" si="5"/>
        <v xml:space="preserve">NIEM 3.0 / </v>
      </c>
      <c r="E358" t="s">
        <v>390</v>
      </c>
      <c r="G358" s="37"/>
      <c r="H358" s="47"/>
    </row>
    <row r="359" spans="1:8" x14ac:dyDescent="0.25">
      <c r="A359" t="s">
        <v>288</v>
      </c>
      <c r="C359" t="s">
        <v>858</v>
      </c>
      <c r="D359" t="str">
        <f t="shared" si="5"/>
        <v xml:space="preserve">NIEM 3.0 / </v>
      </c>
      <c r="E359" t="s">
        <v>390</v>
      </c>
      <c r="G359" s="37"/>
      <c r="H359" s="47"/>
    </row>
    <row r="360" spans="1:8" x14ac:dyDescent="0.25">
      <c r="A360" t="s">
        <v>579</v>
      </c>
      <c r="C360" t="s">
        <v>858</v>
      </c>
      <c r="D360" t="str">
        <f t="shared" si="5"/>
        <v xml:space="preserve">NIEM 3.0 / </v>
      </c>
      <c r="E360" t="s">
        <v>390</v>
      </c>
      <c r="G360" s="37"/>
      <c r="H360" s="47"/>
    </row>
    <row r="361" spans="1:8" x14ac:dyDescent="0.25">
      <c r="A361" t="s">
        <v>37</v>
      </c>
      <c r="C361" t="s">
        <v>858</v>
      </c>
      <c r="D361" t="str">
        <f t="shared" si="5"/>
        <v xml:space="preserve">NIEM 3.0 / </v>
      </c>
      <c r="E361" t="s">
        <v>390</v>
      </c>
      <c r="G361" s="37"/>
      <c r="H361" s="47"/>
    </row>
    <row r="362" spans="1:8" x14ac:dyDescent="0.25">
      <c r="A362" t="s">
        <v>514</v>
      </c>
      <c r="C362" t="s">
        <v>858</v>
      </c>
      <c r="D362" t="str">
        <f t="shared" si="5"/>
        <v xml:space="preserve">NIEM 3.0 / </v>
      </c>
      <c r="E362" t="s">
        <v>390</v>
      </c>
      <c r="G362" s="37"/>
      <c r="H362" s="47"/>
    </row>
    <row r="363" spans="1:8" x14ac:dyDescent="0.25">
      <c r="A363" t="s">
        <v>515</v>
      </c>
      <c r="C363" t="s">
        <v>858</v>
      </c>
      <c r="D363" t="str">
        <f t="shared" si="5"/>
        <v xml:space="preserve">NIEM 3.0 / </v>
      </c>
      <c r="E363" t="s">
        <v>390</v>
      </c>
      <c r="G363" s="37"/>
      <c r="H363" s="47"/>
    </row>
    <row r="364" spans="1:8" x14ac:dyDescent="0.25">
      <c r="A364" t="s">
        <v>516</v>
      </c>
      <c r="C364" t="s">
        <v>858</v>
      </c>
      <c r="D364" t="str">
        <f t="shared" si="5"/>
        <v xml:space="preserve">NIEM 3.0 / </v>
      </c>
      <c r="E364" t="s">
        <v>390</v>
      </c>
      <c r="G364" s="37"/>
      <c r="H364" s="47"/>
    </row>
    <row r="365" spans="1:8" x14ac:dyDescent="0.25">
      <c r="A365" t="s">
        <v>517</v>
      </c>
      <c r="C365" t="s">
        <v>858</v>
      </c>
      <c r="D365" t="str">
        <f t="shared" si="5"/>
        <v xml:space="preserve">NIEM 3.0 / </v>
      </c>
      <c r="E365" t="s">
        <v>390</v>
      </c>
      <c r="G365" s="37"/>
      <c r="H365" s="47"/>
    </row>
    <row r="366" spans="1:8" x14ac:dyDescent="0.25">
      <c r="A366" t="s">
        <v>518</v>
      </c>
      <c r="C366" t="s">
        <v>855</v>
      </c>
      <c r="D366" t="str">
        <f t="shared" si="5"/>
        <v>NIEM 3.0 / nc:DateType</v>
      </c>
      <c r="E366" t="s">
        <v>390</v>
      </c>
      <c r="F366" s="2" t="s">
        <v>549</v>
      </c>
      <c r="G366" s="37"/>
      <c r="H366" s="47"/>
    </row>
    <row r="367" spans="1:8" x14ac:dyDescent="0.25">
      <c r="A367" t="s">
        <v>1</v>
      </c>
      <c r="C367" t="s">
        <v>855</v>
      </c>
      <c r="D367" t="str">
        <f t="shared" si="5"/>
        <v>NIEM 3.0 / nc:IdentificationType</v>
      </c>
      <c r="E367" t="s">
        <v>390</v>
      </c>
      <c r="F367" s="2" t="s">
        <v>543</v>
      </c>
      <c r="G367" s="37"/>
      <c r="H367" s="47"/>
    </row>
    <row r="368" spans="1:8" x14ac:dyDescent="0.25">
      <c r="A368" t="s">
        <v>558</v>
      </c>
      <c r="C368" t="s">
        <v>853</v>
      </c>
      <c r="D368" t="str">
        <f t="shared" si="5"/>
        <v>NIEM 3.0 / nc:IdentificationID</v>
      </c>
      <c r="E368" t="s">
        <v>390</v>
      </c>
      <c r="F368" s="2" t="s">
        <v>544</v>
      </c>
      <c r="G368" s="37"/>
      <c r="H368" s="47"/>
    </row>
    <row r="369" spans="1:8" x14ac:dyDescent="0.25">
      <c r="A369" t="s">
        <v>519</v>
      </c>
      <c r="C369" t="s">
        <v>855</v>
      </c>
      <c r="D369" t="str">
        <f t="shared" si="5"/>
        <v>NIEM 3.0 / nc:IdentificationCategory</v>
      </c>
      <c r="E369" t="s">
        <v>390</v>
      </c>
      <c r="F369" s="2" t="s">
        <v>545</v>
      </c>
      <c r="G369" s="37"/>
      <c r="H369" s="47"/>
    </row>
    <row r="370" spans="1:8" x14ac:dyDescent="0.25">
      <c r="A370" t="s">
        <v>520</v>
      </c>
      <c r="C370" t="s">
        <v>857</v>
      </c>
      <c r="D370" t="str">
        <f t="shared" si="5"/>
        <v>NIEM 3.0 / nc:IdentificationEffectiveDate</v>
      </c>
      <c r="E370" t="s">
        <v>390</v>
      </c>
      <c r="F370" s="2" t="s">
        <v>546</v>
      </c>
      <c r="G370" s="37"/>
      <c r="H370" s="47"/>
    </row>
    <row r="371" spans="1:8" x14ac:dyDescent="0.25">
      <c r="A371" t="s">
        <v>521</v>
      </c>
      <c r="C371" t="s">
        <v>853</v>
      </c>
      <c r="D371" t="str">
        <f t="shared" si="5"/>
        <v>NIEM 3.0 / nc:IdentificationSourceText</v>
      </c>
      <c r="E371" t="s">
        <v>390</v>
      </c>
      <c r="F371" s="2" t="s">
        <v>547</v>
      </c>
      <c r="G371" s="37"/>
      <c r="H371" s="47"/>
    </row>
    <row r="372" spans="1:8" x14ac:dyDescent="0.25">
      <c r="A372" t="s">
        <v>522</v>
      </c>
      <c r="C372" t="s">
        <v>858</v>
      </c>
      <c r="D372" t="str">
        <f t="shared" si="5"/>
        <v xml:space="preserve">NIEM 3.0 / </v>
      </c>
      <c r="E372" t="s">
        <v>390</v>
      </c>
      <c r="G372" s="37"/>
      <c r="H372" s="47"/>
    </row>
    <row r="373" spans="1:8" x14ac:dyDescent="0.25">
      <c r="A373" s="12" t="s">
        <v>511</v>
      </c>
      <c r="B373" s="12"/>
      <c r="C373" s="12" t="s">
        <v>853</v>
      </c>
      <c r="D373" s="12" t="str">
        <f t="shared" si="5"/>
        <v>NIEM 3.0 / niem-xs:string</v>
      </c>
      <c r="E373" s="12" t="s">
        <v>390</v>
      </c>
      <c r="F373" s="36" t="s">
        <v>548</v>
      </c>
      <c r="G373" s="37"/>
      <c r="H373" s="47"/>
    </row>
    <row r="374" spans="1:8" x14ac:dyDescent="0.25">
      <c r="A374" t="s">
        <v>9</v>
      </c>
      <c r="C374" t="s">
        <v>853</v>
      </c>
      <c r="D374" t="str">
        <f t="shared" si="5"/>
        <v>NIEM 3.0 / nc:TextType</v>
      </c>
      <c r="E374" t="s">
        <v>390</v>
      </c>
      <c r="F374" s="2" t="s">
        <v>541</v>
      </c>
      <c r="G374" s="37"/>
      <c r="H374" s="47"/>
    </row>
    <row r="375" spans="1:8" x14ac:dyDescent="0.25">
      <c r="A375" t="s">
        <v>523</v>
      </c>
      <c r="C375" t="s">
        <v>853</v>
      </c>
      <c r="D375" t="str">
        <f t="shared" si="5"/>
        <v>NIEM 3.0 / nc:TextType</v>
      </c>
      <c r="E375" t="s">
        <v>390</v>
      </c>
      <c r="F375" s="2" t="s">
        <v>541</v>
      </c>
      <c r="G375" s="37"/>
      <c r="H375" s="47"/>
    </row>
    <row r="376" spans="1:8" x14ac:dyDescent="0.25">
      <c r="A376" t="s">
        <v>524</v>
      </c>
      <c r="C376" t="s">
        <v>853</v>
      </c>
      <c r="D376" t="str">
        <f t="shared" si="5"/>
        <v>NIEM 3.0 / @xml:lang</v>
      </c>
      <c r="E376" t="s">
        <v>390</v>
      </c>
      <c r="F376" s="2" t="s">
        <v>542</v>
      </c>
      <c r="G376" s="37"/>
      <c r="H376" s="47"/>
    </row>
    <row r="377" spans="1:8" ht="15.75" thickBot="1" x14ac:dyDescent="0.3">
      <c r="A377" s="19" t="s">
        <v>22</v>
      </c>
      <c r="B377" s="19"/>
      <c r="C377" s="19" t="s">
        <v>853</v>
      </c>
      <c r="D377" s="19" t="str">
        <f t="shared" si="5"/>
        <v>NIEM 3.0 / niem-xs:anyURI</v>
      </c>
      <c r="E377" s="19" t="s">
        <v>390</v>
      </c>
      <c r="F377" s="29" t="s">
        <v>550</v>
      </c>
      <c r="G377" s="39"/>
      <c r="H377" s="47"/>
    </row>
    <row r="378" spans="1:8" x14ac:dyDescent="0.25">
      <c r="A378" t="s">
        <v>6</v>
      </c>
      <c r="C378" t="s">
        <v>853</v>
      </c>
      <c r="D378" t="str">
        <f t="shared" si="5"/>
        <v>Core Vocabularies RDF Schemas / locn:Address</v>
      </c>
      <c r="E378" t="s">
        <v>671</v>
      </c>
      <c r="F378" s="2" t="s">
        <v>639</v>
      </c>
      <c r="G378" s="16" t="s">
        <v>624</v>
      </c>
      <c r="H378" s="47"/>
    </row>
    <row r="379" spans="1:8" x14ac:dyDescent="0.25">
      <c r="A379" t="s">
        <v>241</v>
      </c>
      <c r="C379" t="s">
        <v>853</v>
      </c>
      <c r="D379" t="str">
        <f t="shared" si="5"/>
        <v>Core Vocabularies RDF Schemas / locn:fullAddress</v>
      </c>
      <c r="E379" t="s">
        <v>671</v>
      </c>
      <c r="F379" s="2" t="s">
        <v>626</v>
      </c>
      <c r="G379" s="16" t="s">
        <v>624</v>
      </c>
      <c r="H379" s="47"/>
    </row>
    <row r="380" spans="1:8" x14ac:dyDescent="0.25">
      <c r="A380" t="s">
        <v>242</v>
      </c>
      <c r="C380" t="s">
        <v>853</v>
      </c>
      <c r="D380" t="str">
        <f t="shared" si="5"/>
        <v>Core Vocabularies RDF Schemas / locn:poBox</v>
      </c>
      <c r="E380" t="s">
        <v>671</v>
      </c>
      <c r="F380" s="2" t="s">
        <v>627</v>
      </c>
      <c r="G380" s="16" t="s">
        <v>624</v>
      </c>
      <c r="H380" s="47"/>
    </row>
    <row r="381" spans="1:8" x14ac:dyDescent="0.25">
      <c r="A381" t="s">
        <v>243</v>
      </c>
      <c r="C381" t="s">
        <v>853</v>
      </c>
      <c r="D381" t="str">
        <f t="shared" si="5"/>
        <v>Core Vocabularies RDF Schemas / locn:thoroughfare</v>
      </c>
      <c r="E381" t="s">
        <v>671</v>
      </c>
      <c r="F381" s="2" t="s">
        <v>628</v>
      </c>
      <c r="G381" s="16" t="s">
        <v>624</v>
      </c>
      <c r="H381" s="47"/>
    </row>
    <row r="382" spans="1:8" x14ac:dyDescent="0.25">
      <c r="A382" t="s">
        <v>244</v>
      </c>
      <c r="C382" t="s">
        <v>853</v>
      </c>
      <c r="D382" t="str">
        <f t="shared" si="5"/>
        <v>Core Vocabularies RDF Schemas / locn:locatorDesignator</v>
      </c>
      <c r="E382" t="s">
        <v>671</v>
      </c>
      <c r="F382" s="2" t="s">
        <v>629</v>
      </c>
      <c r="G382" s="16" t="s">
        <v>624</v>
      </c>
      <c r="H382" s="47"/>
    </row>
    <row r="383" spans="1:8" x14ac:dyDescent="0.25">
      <c r="A383" t="s">
        <v>245</v>
      </c>
      <c r="C383" t="s">
        <v>853</v>
      </c>
      <c r="D383" t="str">
        <f t="shared" si="5"/>
        <v>Core Vocabularies RDF Schemas / locn:locatorName</v>
      </c>
      <c r="E383" t="s">
        <v>671</v>
      </c>
      <c r="F383" s="2" t="s">
        <v>630</v>
      </c>
      <c r="G383" s="16" t="s">
        <v>624</v>
      </c>
      <c r="H383" s="47"/>
    </row>
    <row r="384" spans="1:8" x14ac:dyDescent="0.25">
      <c r="A384" t="s">
        <v>246</v>
      </c>
      <c r="C384" t="s">
        <v>853</v>
      </c>
      <c r="D384" t="str">
        <f t="shared" si="5"/>
        <v>Core Vocabularies RDF Schemas / locn:addressArea</v>
      </c>
      <c r="E384" t="s">
        <v>671</v>
      </c>
      <c r="F384" s="2" t="s">
        <v>631</v>
      </c>
      <c r="G384" s="16" t="s">
        <v>624</v>
      </c>
      <c r="H384" s="47"/>
    </row>
    <row r="385" spans="1:8" x14ac:dyDescent="0.25">
      <c r="A385" t="s">
        <v>247</v>
      </c>
      <c r="C385" t="s">
        <v>853</v>
      </c>
      <c r="D385" t="str">
        <f t="shared" si="5"/>
        <v>Core Vocabularies RDF Schemas / locn:postName</v>
      </c>
      <c r="E385" t="s">
        <v>671</v>
      </c>
      <c r="F385" s="2" t="s">
        <v>632</v>
      </c>
      <c r="G385" s="16" t="s">
        <v>624</v>
      </c>
      <c r="H385" s="47"/>
    </row>
    <row r="386" spans="1:8" x14ac:dyDescent="0.25">
      <c r="A386" t="s">
        <v>248</v>
      </c>
      <c r="C386" t="s">
        <v>853</v>
      </c>
      <c r="D386" t="str">
        <f t="shared" ref="D386:D449" si="6">CONCATENATE(E386, " / ", F386)</f>
        <v>Core Vocabularies RDF Schemas / locn:adminUnitL2</v>
      </c>
      <c r="E386" t="s">
        <v>671</v>
      </c>
      <c r="F386" s="2" t="s">
        <v>633</v>
      </c>
      <c r="G386" s="16" t="s">
        <v>624</v>
      </c>
      <c r="H386" s="47"/>
    </row>
    <row r="387" spans="1:8" x14ac:dyDescent="0.25">
      <c r="A387" t="s">
        <v>249</v>
      </c>
      <c r="C387" t="s">
        <v>853</v>
      </c>
      <c r="D387" t="str">
        <f t="shared" si="6"/>
        <v>Core Vocabularies RDF Schemas / locn:adminUnitL1</v>
      </c>
      <c r="E387" t="s">
        <v>671</v>
      </c>
      <c r="F387" s="2" t="s">
        <v>634</v>
      </c>
      <c r="G387" s="16" t="s">
        <v>624</v>
      </c>
      <c r="H387" s="47"/>
    </row>
    <row r="388" spans="1:8" x14ac:dyDescent="0.25">
      <c r="A388" t="s">
        <v>250</v>
      </c>
      <c r="C388" t="s">
        <v>853</v>
      </c>
      <c r="D388" t="str">
        <f t="shared" si="6"/>
        <v>Core Vocabularies RDF Schemas / locn:postCode</v>
      </c>
      <c r="E388" t="s">
        <v>671</v>
      </c>
      <c r="F388" s="2" t="s">
        <v>635</v>
      </c>
      <c r="G388" s="16" t="s">
        <v>624</v>
      </c>
      <c r="H388" s="47"/>
    </row>
    <row r="389" spans="1:8" x14ac:dyDescent="0.25">
      <c r="A389" t="s">
        <v>251</v>
      </c>
      <c r="C389" t="s">
        <v>853</v>
      </c>
      <c r="D389" t="str">
        <f t="shared" si="6"/>
        <v>Core Vocabularies RDF Schemas / locn:addressId</v>
      </c>
      <c r="E389" t="s">
        <v>671</v>
      </c>
      <c r="F389" s="2" t="s">
        <v>636</v>
      </c>
      <c r="G389" s="16" t="s">
        <v>624</v>
      </c>
      <c r="H389" s="47"/>
    </row>
    <row r="390" spans="1:8" x14ac:dyDescent="0.25">
      <c r="A390" t="s">
        <v>23</v>
      </c>
      <c r="C390" t="s">
        <v>853</v>
      </c>
      <c r="D390" t="str">
        <f t="shared" si="6"/>
        <v>Core Vocabularies RDF Schemas / dcterms:Agent</v>
      </c>
      <c r="E390" t="s">
        <v>671</v>
      </c>
      <c r="F390" s="30" t="s">
        <v>676</v>
      </c>
      <c r="G390" s="16" t="s">
        <v>662</v>
      </c>
      <c r="H390" s="47"/>
    </row>
    <row r="391" spans="1:8" x14ac:dyDescent="0.25">
      <c r="A391" t="s">
        <v>561</v>
      </c>
      <c r="C391" t="s">
        <v>853</v>
      </c>
      <c r="D391" t="str">
        <f t="shared" si="6"/>
        <v>Core Vocabularies RDF Schemas / cpsv:hasRole</v>
      </c>
      <c r="E391" t="s">
        <v>671</v>
      </c>
      <c r="F391" s="31" t="s">
        <v>675</v>
      </c>
      <c r="G391" s="16" t="s">
        <v>662</v>
      </c>
      <c r="H391" s="47"/>
    </row>
    <row r="392" spans="1:8" x14ac:dyDescent="0.25">
      <c r="A392" t="s">
        <v>252</v>
      </c>
      <c r="C392" t="s">
        <v>853</v>
      </c>
      <c r="D392" t="str">
        <f t="shared" si="6"/>
        <v>Core Vocabularies RDF Schemas / cpsv:provides</v>
      </c>
      <c r="E392" t="s">
        <v>671</v>
      </c>
      <c r="F392" s="30" t="s">
        <v>677</v>
      </c>
      <c r="G392" s="16" t="s">
        <v>662</v>
      </c>
      <c r="H392" s="47"/>
    </row>
    <row r="393" spans="1:8" x14ac:dyDescent="0.25">
      <c r="A393" t="s">
        <v>562</v>
      </c>
      <c r="C393" t="s">
        <v>853</v>
      </c>
      <c r="D393" t="str">
        <f t="shared" si="6"/>
        <v>Core Vocabularies RDF Schemas / cpsv:uses</v>
      </c>
      <c r="E393" t="s">
        <v>671</v>
      </c>
      <c r="F393" s="30" t="s">
        <v>678</v>
      </c>
      <c r="G393" s="16" t="s">
        <v>662</v>
      </c>
      <c r="H393" s="47"/>
    </row>
    <row r="394" spans="1:8" x14ac:dyDescent="0.25">
      <c r="A394" t="s">
        <v>26</v>
      </c>
      <c r="C394" t="s">
        <v>853</v>
      </c>
      <c r="D394" t="str">
        <f t="shared" si="6"/>
        <v>Core Vocabularies RDF Schemas / cpsv:hasChannel</v>
      </c>
      <c r="E394" t="s">
        <v>671</v>
      </c>
      <c r="F394" s="30" t="s">
        <v>664</v>
      </c>
      <c r="G394" s="16" t="s">
        <v>662</v>
      </c>
      <c r="H394" s="47"/>
    </row>
    <row r="395" spans="1:8" x14ac:dyDescent="0.25">
      <c r="A395" t="s">
        <v>580</v>
      </c>
      <c r="C395" t="s">
        <v>853</v>
      </c>
      <c r="D395" t="str">
        <f t="shared" si="6"/>
        <v>Core Vocabularies RDF Schemas / cpsv:FormalFramework</v>
      </c>
      <c r="E395" t="s">
        <v>671</v>
      </c>
      <c r="F395" s="41" t="s">
        <v>683</v>
      </c>
      <c r="G395" s="16" t="s">
        <v>650</v>
      </c>
      <c r="H395" s="47"/>
    </row>
    <row r="396" spans="1:8" x14ac:dyDescent="0.25">
      <c r="A396" t="s">
        <v>581</v>
      </c>
      <c r="C396" t="s">
        <v>854</v>
      </c>
      <c r="D396" t="str">
        <f t="shared" si="6"/>
        <v>Core Vocabularies RDF Schemas / dcterms:creator</v>
      </c>
      <c r="E396" t="s">
        <v>671</v>
      </c>
      <c r="F396" s="30" t="s">
        <v>684</v>
      </c>
      <c r="G396" s="16" t="s">
        <v>650</v>
      </c>
      <c r="H396" s="47"/>
    </row>
    <row r="397" spans="1:8" x14ac:dyDescent="0.25">
      <c r="A397" t="s">
        <v>582</v>
      </c>
      <c r="C397" t="s">
        <v>854</v>
      </c>
      <c r="D397" t="str">
        <f t="shared" si="6"/>
        <v>Core Vocabularies RDF Schemas / dcterms:relation</v>
      </c>
      <c r="E397" t="s">
        <v>671</v>
      </c>
      <c r="F397" s="30" t="s">
        <v>1293</v>
      </c>
      <c r="G397" s="16" t="s">
        <v>650</v>
      </c>
      <c r="H397" s="47"/>
    </row>
    <row r="398" spans="1:8" x14ac:dyDescent="0.25">
      <c r="A398" t="s">
        <v>34</v>
      </c>
      <c r="C398" t="s">
        <v>853</v>
      </c>
      <c r="D398" t="str">
        <f t="shared" si="6"/>
        <v>Core Vocabularies RDF Schemas / locn:Geometry</v>
      </c>
      <c r="E398" t="s">
        <v>671</v>
      </c>
      <c r="F398" s="2" t="s">
        <v>638</v>
      </c>
      <c r="G398" s="16" t="s">
        <v>624</v>
      </c>
      <c r="H398" s="47"/>
    </row>
    <row r="399" spans="1:8" x14ac:dyDescent="0.25">
      <c r="A399" t="s">
        <v>253</v>
      </c>
      <c r="C399" t="s">
        <v>855</v>
      </c>
      <c r="D399" t="str">
        <f t="shared" si="6"/>
        <v>Core Vocabularies RDF Schemas / locn:geometry</v>
      </c>
      <c r="E399" t="s">
        <v>671</v>
      </c>
      <c r="F399" s="2" t="s">
        <v>637</v>
      </c>
      <c r="G399" s="16" t="s">
        <v>624</v>
      </c>
      <c r="H399" s="47"/>
    </row>
    <row r="400" spans="1:8" x14ac:dyDescent="0.25">
      <c r="A400" t="s">
        <v>254</v>
      </c>
      <c r="C400" t="s">
        <v>858</v>
      </c>
      <c r="D400" t="str">
        <f t="shared" si="6"/>
        <v xml:space="preserve">Core Vocabularies RDF Schemas / </v>
      </c>
      <c r="E400" t="s">
        <v>671</v>
      </c>
      <c r="G400" s="16" t="s">
        <v>624</v>
      </c>
      <c r="H400" s="47"/>
    </row>
    <row r="401" spans="1:8" x14ac:dyDescent="0.25">
      <c r="A401" t="s">
        <v>563</v>
      </c>
      <c r="C401" t="s">
        <v>858</v>
      </c>
      <c r="D401" t="str">
        <f t="shared" si="6"/>
        <v xml:space="preserve">Core Vocabularies RDF Schemas / </v>
      </c>
      <c r="E401" t="s">
        <v>671</v>
      </c>
      <c r="G401" s="16" t="s">
        <v>624</v>
      </c>
      <c r="H401" s="47"/>
    </row>
    <row r="402" spans="1:8" x14ac:dyDescent="0.25">
      <c r="A402" t="s">
        <v>38</v>
      </c>
      <c r="C402" t="s">
        <v>853</v>
      </c>
      <c r="D402" t="str">
        <f t="shared" si="6"/>
        <v>Core Vocabularies RDF Schemas / cpsv:Input</v>
      </c>
      <c r="E402" t="s">
        <v>671</v>
      </c>
      <c r="F402" s="2" t="s">
        <v>686</v>
      </c>
      <c r="G402" s="16" t="s">
        <v>662</v>
      </c>
      <c r="H402" s="47"/>
    </row>
    <row r="403" spans="1:8" x14ac:dyDescent="0.25">
      <c r="A403" t="s">
        <v>564</v>
      </c>
      <c r="C403" t="s">
        <v>854</v>
      </c>
      <c r="D403" t="str">
        <f t="shared" si="6"/>
        <v>Core Vocabularies RDF Schemas / dcterms:title</v>
      </c>
      <c r="E403" t="s">
        <v>671</v>
      </c>
      <c r="F403" s="30" t="s">
        <v>685</v>
      </c>
      <c r="G403" s="16" t="s">
        <v>662</v>
      </c>
      <c r="H403" s="47"/>
    </row>
    <row r="404" spans="1:8" x14ac:dyDescent="0.25">
      <c r="A404" t="s">
        <v>565</v>
      </c>
      <c r="C404" t="s">
        <v>854</v>
      </c>
      <c r="D404" t="str">
        <f t="shared" si="6"/>
        <v>Core Vocabularies RDF Schemas / dcterms:description</v>
      </c>
      <c r="E404" t="s">
        <v>671</v>
      </c>
      <c r="F404" s="30" t="s">
        <v>681</v>
      </c>
      <c r="G404" s="16" t="s">
        <v>662</v>
      </c>
      <c r="H404" s="47"/>
    </row>
    <row r="405" spans="1:8" x14ac:dyDescent="0.25">
      <c r="A405" t="s">
        <v>566</v>
      </c>
      <c r="C405" t="s">
        <v>854</v>
      </c>
      <c r="D405" t="str">
        <f t="shared" si="6"/>
        <v>Core Vocabularies RDF Schemas / dcterms:type</v>
      </c>
      <c r="E405" t="s">
        <v>671</v>
      </c>
      <c r="F405" s="30" t="s">
        <v>680</v>
      </c>
      <c r="G405" s="16" t="s">
        <v>662</v>
      </c>
      <c r="H405" s="47"/>
    </row>
    <row r="406" spans="1:8" x14ac:dyDescent="0.25">
      <c r="A406" t="s">
        <v>42</v>
      </c>
      <c r="C406" t="s">
        <v>853</v>
      </c>
      <c r="D406" t="str">
        <f t="shared" si="6"/>
        <v>Core Vocabularies RDF Schemas / dcterms:Jurisdiction</v>
      </c>
      <c r="E406" t="s">
        <v>671</v>
      </c>
      <c r="F406" s="30" t="s">
        <v>687</v>
      </c>
      <c r="G406" s="16" t="s">
        <v>651</v>
      </c>
      <c r="H406" s="47"/>
    </row>
    <row r="407" spans="1:8" x14ac:dyDescent="0.25">
      <c r="A407" t="s">
        <v>255</v>
      </c>
      <c r="C407" t="s">
        <v>854</v>
      </c>
      <c r="D407" t="str">
        <f t="shared" si="6"/>
        <v>Core Vocabularies RDF Schemas / dcterms:title</v>
      </c>
      <c r="E407" t="s">
        <v>671</v>
      </c>
      <c r="F407" s="30" t="s">
        <v>685</v>
      </c>
      <c r="G407" s="16" t="s">
        <v>651</v>
      </c>
      <c r="H407" s="47"/>
    </row>
    <row r="408" spans="1:8" x14ac:dyDescent="0.25">
      <c r="A408" t="s">
        <v>256</v>
      </c>
      <c r="C408" t="s">
        <v>854</v>
      </c>
      <c r="D408" t="str">
        <f t="shared" si="6"/>
        <v>Core Vocabularies RDF Schemas / URI</v>
      </c>
      <c r="E408" t="s">
        <v>671</v>
      </c>
      <c r="F408" s="32" t="s">
        <v>22</v>
      </c>
      <c r="G408" s="16" t="s">
        <v>651</v>
      </c>
      <c r="H408" s="47"/>
    </row>
    <row r="409" spans="1:8" x14ac:dyDescent="0.25">
      <c r="A409" t="s">
        <v>257</v>
      </c>
      <c r="C409" t="s">
        <v>853</v>
      </c>
      <c r="D409" t="str">
        <f t="shared" si="6"/>
        <v>Core Vocabularies RDF Schemas / rov:RegisteredOrganization</v>
      </c>
      <c r="E409" t="s">
        <v>671</v>
      </c>
      <c r="F409" s="2" t="s">
        <v>645</v>
      </c>
      <c r="G409" s="16" t="s">
        <v>650</v>
      </c>
      <c r="H409" s="47"/>
    </row>
    <row r="410" spans="1:8" ht="30" x14ac:dyDescent="0.25">
      <c r="A410" t="s">
        <v>263</v>
      </c>
      <c r="C410" t="s">
        <v>853</v>
      </c>
      <c r="D410" t="str">
        <f t="shared" si="6"/>
        <v>Core Vocabularies RDF Schemas / rov:registration 
rdfs:subPropertyOf adms:identifier</v>
      </c>
      <c r="E410" t="s">
        <v>671</v>
      </c>
      <c r="F410" s="2" t="s">
        <v>649</v>
      </c>
      <c r="G410" s="16" t="s">
        <v>650</v>
      </c>
      <c r="H410" s="47"/>
    </row>
    <row r="411" spans="1:8" x14ac:dyDescent="0.25">
      <c r="A411" t="s">
        <v>475</v>
      </c>
      <c r="C411" t="s">
        <v>853</v>
      </c>
      <c r="D411" t="str">
        <f t="shared" si="6"/>
        <v>Core Vocabularies RDF Schemas / rov:registration</v>
      </c>
      <c r="E411" t="s">
        <v>671</v>
      </c>
      <c r="F411" s="30" t="s">
        <v>708</v>
      </c>
      <c r="G411" s="16" t="s">
        <v>650</v>
      </c>
      <c r="H411" s="47"/>
    </row>
    <row r="412" spans="1:8" x14ac:dyDescent="0.25">
      <c r="A412" t="s">
        <v>258</v>
      </c>
      <c r="C412" t="s">
        <v>853</v>
      </c>
      <c r="D412" t="str">
        <f t="shared" si="6"/>
        <v>Core Vocabularies RDF Schemas / rov:legalName</v>
      </c>
      <c r="E412" t="s">
        <v>671</v>
      </c>
      <c r="F412" s="2" t="s">
        <v>643</v>
      </c>
      <c r="G412" s="16" t="s">
        <v>650</v>
      </c>
      <c r="H412" s="47"/>
    </row>
    <row r="413" spans="1:8" x14ac:dyDescent="0.25">
      <c r="A413" t="s">
        <v>259</v>
      </c>
      <c r="C413" t="s">
        <v>854</v>
      </c>
      <c r="D413" t="str">
        <f t="shared" si="6"/>
        <v>Core Vocabularies RDF Schemas / skos:altLabel</v>
      </c>
      <c r="E413" t="s">
        <v>671</v>
      </c>
      <c r="F413" s="2" t="s">
        <v>644</v>
      </c>
      <c r="G413" s="16" t="s">
        <v>650</v>
      </c>
      <c r="H413" s="47"/>
    </row>
    <row r="414" spans="1:8" ht="30" x14ac:dyDescent="0.25">
      <c r="A414" t="s">
        <v>260</v>
      </c>
      <c r="C414" t="s">
        <v>853</v>
      </c>
      <c r="D414" t="str">
        <f t="shared" si="6"/>
        <v>Core Vocabularies RDF Schemas / rov:orgType 
rdfs:subPropertyOf org:classification</v>
      </c>
      <c r="E414" t="s">
        <v>671</v>
      </c>
      <c r="F414" s="2" t="s">
        <v>646</v>
      </c>
      <c r="G414" s="16" t="s">
        <v>650</v>
      </c>
      <c r="H414" s="47"/>
    </row>
    <row r="415" spans="1:8" ht="30" x14ac:dyDescent="0.25">
      <c r="A415" t="s">
        <v>261</v>
      </c>
      <c r="C415" t="s">
        <v>853</v>
      </c>
      <c r="D415" t="str">
        <f t="shared" si="6"/>
        <v>Core Vocabularies RDF Schemas / rov:orgStatus 
rdfs:subPropertyOf org:classification</v>
      </c>
      <c r="E415" t="s">
        <v>671</v>
      </c>
      <c r="F415" s="2" t="s">
        <v>647</v>
      </c>
      <c r="G415" s="16" t="s">
        <v>650</v>
      </c>
      <c r="H415" s="47"/>
    </row>
    <row r="416" spans="1:8" ht="30" x14ac:dyDescent="0.25">
      <c r="A416" t="s">
        <v>262</v>
      </c>
      <c r="C416" t="s">
        <v>853</v>
      </c>
      <c r="D416" t="str">
        <f t="shared" si="6"/>
        <v>Core Vocabularies RDF Schemas / rov:orgActivity 
rdfs:subPropertyOf org:classification</v>
      </c>
      <c r="E416" t="s">
        <v>671</v>
      </c>
      <c r="F416" s="2" t="s">
        <v>648</v>
      </c>
      <c r="G416" s="16" t="s">
        <v>650</v>
      </c>
      <c r="H416" s="47"/>
    </row>
    <row r="417" spans="1:8" x14ac:dyDescent="0.25">
      <c r="A417" t="s">
        <v>264</v>
      </c>
      <c r="C417" t="s">
        <v>854</v>
      </c>
      <c r="D417" t="str">
        <f t="shared" si="6"/>
        <v>Core Vocabularies RDF Schemas / org:hasRegisteredSite</v>
      </c>
      <c r="E417" t="s">
        <v>671</v>
      </c>
      <c r="F417" s="30" t="s">
        <v>712</v>
      </c>
      <c r="G417" s="16" t="s">
        <v>650</v>
      </c>
      <c r="H417" s="47"/>
    </row>
    <row r="418" spans="1:8" x14ac:dyDescent="0.25">
      <c r="A418" t="s">
        <v>476</v>
      </c>
      <c r="C418" t="s">
        <v>854</v>
      </c>
      <c r="D418" t="str">
        <f t="shared" si="6"/>
        <v>Core Vocabularies RDF Schemas / locn:address</v>
      </c>
      <c r="E418" t="s">
        <v>671</v>
      </c>
      <c r="F418" s="30" t="s">
        <v>625</v>
      </c>
      <c r="G418" s="16" t="s">
        <v>650</v>
      </c>
      <c r="H418" s="47"/>
    </row>
    <row r="419" spans="1:8" x14ac:dyDescent="0.25">
      <c r="A419" t="s">
        <v>478</v>
      </c>
      <c r="C419" t="s">
        <v>854</v>
      </c>
      <c r="D419" t="str">
        <f t="shared" si="6"/>
        <v>Core Vocabularies RDF Schemas / locn:location</v>
      </c>
      <c r="E419" t="s">
        <v>671</v>
      </c>
      <c r="F419" s="30" t="s">
        <v>688</v>
      </c>
      <c r="G419" s="16" t="s">
        <v>650</v>
      </c>
      <c r="H419" s="47"/>
    </row>
    <row r="420" spans="1:8" x14ac:dyDescent="0.25">
      <c r="A420" t="s">
        <v>53</v>
      </c>
      <c r="C420" t="s">
        <v>853</v>
      </c>
      <c r="D420" t="str">
        <f t="shared" si="6"/>
        <v>Core Vocabularies RDF Schemas / dcterms:Location</v>
      </c>
      <c r="E420" t="s">
        <v>671</v>
      </c>
      <c r="F420" s="2" t="s">
        <v>640</v>
      </c>
      <c r="G420" s="16" t="s">
        <v>624</v>
      </c>
      <c r="H420" s="47"/>
    </row>
    <row r="421" spans="1:8" x14ac:dyDescent="0.25">
      <c r="A421" t="s">
        <v>265</v>
      </c>
      <c r="C421" t="s">
        <v>853</v>
      </c>
      <c r="D421" t="str">
        <f t="shared" si="6"/>
        <v>Core Vocabularies RDF Schemas / locn:geographicName</v>
      </c>
      <c r="E421" t="s">
        <v>671</v>
      </c>
      <c r="F421" s="2" t="s">
        <v>642</v>
      </c>
      <c r="G421" s="16" t="s">
        <v>624</v>
      </c>
      <c r="H421" s="47"/>
    </row>
    <row r="422" spans="1:8" x14ac:dyDescent="0.25">
      <c r="A422" t="s">
        <v>266</v>
      </c>
      <c r="C422" t="s">
        <v>853</v>
      </c>
      <c r="D422" t="str">
        <f t="shared" si="6"/>
        <v>Core Vocabularies RDF Schemas / rdfs:seeAlso</v>
      </c>
      <c r="E422" t="s">
        <v>671</v>
      </c>
      <c r="F422" s="2" t="s">
        <v>641</v>
      </c>
      <c r="G422" s="16" t="s">
        <v>624</v>
      </c>
      <c r="H422" s="47"/>
    </row>
    <row r="423" spans="1:8" x14ac:dyDescent="0.25">
      <c r="A423" t="s">
        <v>267</v>
      </c>
      <c r="C423" t="s">
        <v>853</v>
      </c>
      <c r="D423" t="str">
        <f t="shared" si="6"/>
        <v>Core Vocabularies RDF Schemas / locn:address</v>
      </c>
      <c r="E423" t="s">
        <v>671</v>
      </c>
      <c r="F423" s="2" t="s">
        <v>625</v>
      </c>
      <c r="G423" s="16" t="s">
        <v>624</v>
      </c>
      <c r="H423" s="47"/>
    </row>
    <row r="424" spans="1:8" x14ac:dyDescent="0.25">
      <c r="A424" t="s">
        <v>268</v>
      </c>
      <c r="C424" t="s">
        <v>853</v>
      </c>
      <c r="D424" t="str">
        <f t="shared" si="6"/>
        <v>Core Vocabularies RDF Schemas / locn:geometry</v>
      </c>
      <c r="E424" t="s">
        <v>671</v>
      </c>
      <c r="F424" s="2" t="s">
        <v>637</v>
      </c>
      <c r="G424" s="16" t="s">
        <v>624</v>
      </c>
      <c r="H424" s="47"/>
    </row>
    <row r="425" spans="1:8" x14ac:dyDescent="0.25">
      <c r="A425" t="s">
        <v>57</v>
      </c>
      <c r="C425" t="s">
        <v>853</v>
      </c>
      <c r="D425" t="str">
        <f t="shared" si="6"/>
        <v>Core Vocabularies RDF Schemas / cpsv:Output</v>
      </c>
      <c r="E425" t="s">
        <v>671</v>
      </c>
      <c r="F425" s="30" t="s">
        <v>689</v>
      </c>
      <c r="G425" s="16" t="s">
        <v>662</v>
      </c>
      <c r="H425" s="47"/>
    </row>
    <row r="426" spans="1:8" x14ac:dyDescent="0.25">
      <c r="A426" t="s">
        <v>567</v>
      </c>
      <c r="C426" t="s">
        <v>854</v>
      </c>
      <c r="D426" t="str">
        <f t="shared" si="6"/>
        <v>Core Vocabularies RDF Schemas / dcterms:title</v>
      </c>
      <c r="E426" t="s">
        <v>671</v>
      </c>
      <c r="F426" s="30" t="s">
        <v>685</v>
      </c>
      <c r="G426" s="16" t="s">
        <v>662</v>
      </c>
      <c r="H426" s="47"/>
    </row>
    <row r="427" spans="1:8" x14ac:dyDescent="0.25">
      <c r="A427" t="s">
        <v>568</v>
      </c>
      <c r="C427" t="s">
        <v>854</v>
      </c>
      <c r="D427" t="str">
        <f t="shared" si="6"/>
        <v>Core Vocabularies RDF Schemas / dcterms:description</v>
      </c>
      <c r="E427" t="s">
        <v>671</v>
      </c>
      <c r="F427" s="30" t="s">
        <v>681</v>
      </c>
      <c r="G427" s="16" t="s">
        <v>662</v>
      </c>
      <c r="H427" s="47"/>
    </row>
    <row r="428" spans="1:8" x14ac:dyDescent="0.25">
      <c r="A428" t="s">
        <v>569</v>
      </c>
      <c r="C428" t="s">
        <v>854</v>
      </c>
      <c r="D428" t="str">
        <f t="shared" si="6"/>
        <v>Core Vocabularies RDF Schemas / dcterms:type</v>
      </c>
      <c r="E428" t="s">
        <v>671</v>
      </c>
      <c r="F428" s="30" t="s">
        <v>680</v>
      </c>
      <c r="G428" s="16" t="s">
        <v>662</v>
      </c>
      <c r="H428" s="47"/>
    </row>
    <row r="429" spans="1:8" x14ac:dyDescent="0.25">
      <c r="A429" t="s">
        <v>269</v>
      </c>
      <c r="C429" t="s">
        <v>853</v>
      </c>
      <c r="D429" t="str">
        <f t="shared" si="6"/>
        <v>Core Vocabularies RDF Schemas / dcterms:PeriodOfTime</v>
      </c>
      <c r="E429" t="s">
        <v>671</v>
      </c>
      <c r="F429" s="30" t="s">
        <v>690</v>
      </c>
      <c r="G429" s="16" t="s">
        <v>650</v>
      </c>
      <c r="H429" s="47"/>
    </row>
    <row r="430" spans="1:8" x14ac:dyDescent="0.25">
      <c r="A430" t="s">
        <v>43</v>
      </c>
      <c r="C430" t="s">
        <v>853</v>
      </c>
      <c r="D430" t="str">
        <f t="shared" si="6"/>
        <v>Core Vocabularies RDF Schemas / person:Person</v>
      </c>
      <c r="E430" t="s">
        <v>671</v>
      </c>
      <c r="F430" s="2" t="s">
        <v>652</v>
      </c>
      <c r="G430" s="16" t="s">
        <v>651</v>
      </c>
      <c r="H430" s="47"/>
    </row>
    <row r="431" spans="1:8" x14ac:dyDescent="0.25">
      <c r="A431" t="s">
        <v>481</v>
      </c>
      <c r="C431" t="s">
        <v>854</v>
      </c>
      <c r="D431" t="str">
        <f t="shared" si="6"/>
        <v>Core Vocabularies RDF Schemas / dcterms:identifier</v>
      </c>
      <c r="E431" t="s">
        <v>671</v>
      </c>
      <c r="F431" s="2" t="s">
        <v>672</v>
      </c>
      <c r="G431" s="16" t="s">
        <v>651</v>
      </c>
      <c r="H431" s="47"/>
    </row>
    <row r="432" spans="1:8" x14ac:dyDescent="0.25">
      <c r="A432" t="s">
        <v>270</v>
      </c>
      <c r="C432" t="s">
        <v>853</v>
      </c>
      <c r="D432" t="str">
        <f t="shared" si="6"/>
        <v>Core Vocabularies RDF Schemas / foaf:name</v>
      </c>
      <c r="E432" t="s">
        <v>671</v>
      </c>
      <c r="F432" s="30" t="s">
        <v>693</v>
      </c>
      <c r="G432" s="16" t="s">
        <v>651</v>
      </c>
      <c r="H432" s="47"/>
    </row>
    <row r="433" spans="1:8" x14ac:dyDescent="0.25">
      <c r="A433" t="s">
        <v>271</v>
      </c>
      <c r="C433" t="s">
        <v>853</v>
      </c>
      <c r="D433" t="str">
        <f t="shared" si="6"/>
        <v>Core Vocabularies RDF Schemas / foaf:givenName</v>
      </c>
      <c r="E433" t="s">
        <v>671</v>
      </c>
      <c r="F433" s="30" t="s">
        <v>694</v>
      </c>
      <c r="G433" s="16" t="s">
        <v>651</v>
      </c>
      <c r="H433" s="47"/>
    </row>
    <row r="434" spans="1:8" x14ac:dyDescent="0.25">
      <c r="A434" t="s">
        <v>272</v>
      </c>
      <c r="C434" t="s">
        <v>853</v>
      </c>
      <c r="D434" t="str">
        <f t="shared" si="6"/>
        <v>Core Vocabularies RDF Schemas / foaf:familyName</v>
      </c>
      <c r="E434" t="s">
        <v>671</v>
      </c>
      <c r="F434" s="30" t="s">
        <v>695</v>
      </c>
      <c r="G434" s="16" t="s">
        <v>651</v>
      </c>
      <c r="H434" s="47"/>
    </row>
    <row r="435" spans="1:8" x14ac:dyDescent="0.25">
      <c r="A435" t="s">
        <v>570</v>
      </c>
      <c r="C435" t="s">
        <v>853</v>
      </c>
      <c r="D435" t="str">
        <f t="shared" si="6"/>
        <v>Core Vocabularies RDF Schemas / person:patronymicName</v>
      </c>
      <c r="E435" t="s">
        <v>671</v>
      </c>
      <c r="F435" s="2" t="s">
        <v>653</v>
      </c>
      <c r="G435" s="16" t="s">
        <v>651</v>
      </c>
      <c r="H435" s="47"/>
    </row>
    <row r="436" spans="1:8" x14ac:dyDescent="0.25">
      <c r="A436" t="s">
        <v>273</v>
      </c>
      <c r="C436" t="s">
        <v>854</v>
      </c>
      <c r="D436" t="str">
        <f t="shared" si="6"/>
        <v>Core Vocabularies RDF Schemas / dcterms:alternative</v>
      </c>
      <c r="E436" t="s">
        <v>671</v>
      </c>
      <c r="F436" s="2" t="s">
        <v>696</v>
      </c>
      <c r="G436" s="16" t="s">
        <v>651</v>
      </c>
      <c r="H436" s="47"/>
    </row>
    <row r="437" spans="1:8" x14ac:dyDescent="0.25">
      <c r="A437" t="s">
        <v>274</v>
      </c>
      <c r="C437" t="s">
        <v>853</v>
      </c>
      <c r="D437" t="str">
        <f t="shared" si="6"/>
        <v>Core Vocabularies RDF Schemas / schema:gender</v>
      </c>
      <c r="E437" t="s">
        <v>671</v>
      </c>
      <c r="F437" s="30" t="s">
        <v>697</v>
      </c>
      <c r="G437" s="16" t="s">
        <v>651</v>
      </c>
      <c r="H437" s="47"/>
    </row>
    <row r="438" spans="1:8" x14ac:dyDescent="0.25">
      <c r="A438" t="s">
        <v>275</v>
      </c>
      <c r="C438" t="s">
        <v>853</v>
      </c>
      <c r="D438" t="str">
        <f t="shared" si="6"/>
        <v>Core Vocabularies RDF Schemas / person:birthName</v>
      </c>
      <c r="E438" t="s">
        <v>671</v>
      </c>
      <c r="F438" s="2" t="s">
        <v>654</v>
      </c>
      <c r="G438" s="16" t="s">
        <v>651</v>
      </c>
      <c r="H438" s="47"/>
    </row>
    <row r="439" spans="1:8" x14ac:dyDescent="0.25">
      <c r="A439" t="s">
        <v>276</v>
      </c>
      <c r="C439" t="s">
        <v>853</v>
      </c>
      <c r="D439" t="str">
        <f t="shared" si="6"/>
        <v>Core Vocabularies RDF Schemas / schema:birthDate</v>
      </c>
      <c r="E439" t="s">
        <v>671</v>
      </c>
      <c r="F439" s="30" t="s">
        <v>691</v>
      </c>
      <c r="G439" s="16" t="s">
        <v>651</v>
      </c>
      <c r="H439" s="47"/>
    </row>
    <row r="440" spans="1:8" x14ac:dyDescent="0.25">
      <c r="A440" t="s">
        <v>277</v>
      </c>
      <c r="C440" t="s">
        <v>853</v>
      </c>
      <c r="D440" t="str">
        <f t="shared" si="6"/>
        <v xml:space="preserve">Core Vocabularies RDF Schemas / schema:deathDate </v>
      </c>
      <c r="E440" t="s">
        <v>671</v>
      </c>
      <c r="F440" s="30" t="s">
        <v>692</v>
      </c>
      <c r="G440" s="16" t="s">
        <v>651</v>
      </c>
      <c r="H440" s="47"/>
    </row>
    <row r="441" spans="1:8" x14ac:dyDescent="0.25">
      <c r="A441" t="s">
        <v>278</v>
      </c>
      <c r="C441" t="s">
        <v>853</v>
      </c>
      <c r="D441" t="str">
        <f t="shared" si="6"/>
        <v>Core Vocabularies RDF Schemas / person:countryOfBirth</v>
      </c>
      <c r="E441" t="s">
        <v>671</v>
      </c>
      <c r="F441" s="2" t="s">
        <v>657</v>
      </c>
      <c r="G441" s="16" t="s">
        <v>651</v>
      </c>
      <c r="H441" s="47"/>
    </row>
    <row r="442" spans="1:8" x14ac:dyDescent="0.25">
      <c r="A442" t="s">
        <v>571</v>
      </c>
      <c r="C442" t="s">
        <v>853</v>
      </c>
      <c r="D442" t="str">
        <f t="shared" si="6"/>
        <v>Core Vocabularies RDF Schemas / person:countryOfDeath</v>
      </c>
      <c r="E442" t="s">
        <v>671</v>
      </c>
      <c r="F442" s="2" t="s">
        <v>658</v>
      </c>
      <c r="G442" s="16" t="s">
        <v>651</v>
      </c>
      <c r="H442" s="47"/>
    </row>
    <row r="443" spans="1:8" x14ac:dyDescent="0.25">
      <c r="A443" t="s">
        <v>279</v>
      </c>
      <c r="C443" t="s">
        <v>853</v>
      </c>
      <c r="D443" t="str">
        <f t="shared" si="6"/>
        <v>Core Vocabularies RDF Schemas / person:placeOfBirth</v>
      </c>
      <c r="E443" t="s">
        <v>671</v>
      </c>
      <c r="F443" s="2" t="s">
        <v>655</v>
      </c>
      <c r="G443" s="16" t="s">
        <v>651</v>
      </c>
      <c r="H443" s="47"/>
    </row>
    <row r="444" spans="1:8" x14ac:dyDescent="0.25">
      <c r="A444" t="s">
        <v>505</v>
      </c>
      <c r="C444" t="s">
        <v>853</v>
      </c>
      <c r="D444" t="str">
        <f t="shared" si="6"/>
        <v>Core Vocabularies RDF Schemas / person:placeOfDeath</v>
      </c>
      <c r="E444" t="s">
        <v>671</v>
      </c>
      <c r="F444" s="2" t="s">
        <v>656</v>
      </c>
      <c r="G444" s="16" t="s">
        <v>651</v>
      </c>
      <c r="H444" s="47"/>
    </row>
    <row r="445" spans="1:8" x14ac:dyDescent="0.25">
      <c r="A445" t="s">
        <v>280</v>
      </c>
      <c r="C445" t="s">
        <v>853</v>
      </c>
      <c r="D445" t="str">
        <f t="shared" si="6"/>
        <v>Core Vocabularies RDF Schemas / person:citizenship</v>
      </c>
      <c r="E445" t="s">
        <v>671</v>
      </c>
      <c r="F445" s="2" t="s">
        <v>659</v>
      </c>
      <c r="G445" s="16" t="s">
        <v>651</v>
      </c>
      <c r="H445" s="47"/>
    </row>
    <row r="446" spans="1:8" x14ac:dyDescent="0.25">
      <c r="A446" t="s">
        <v>281</v>
      </c>
      <c r="C446" t="s">
        <v>853</v>
      </c>
      <c r="D446" t="str">
        <f t="shared" si="6"/>
        <v>Core Vocabularies RDF Schemas / person:residency</v>
      </c>
      <c r="E446" t="s">
        <v>671</v>
      </c>
      <c r="F446" s="2" t="s">
        <v>660</v>
      </c>
      <c r="G446" s="16" t="s">
        <v>651</v>
      </c>
      <c r="H446" s="47"/>
    </row>
    <row r="447" spans="1:8" x14ac:dyDescent="0.25">
      <c r="A447" t="s">
        <v>489</v>
      </c>
      <c r="C447" t="s">
        <v>853</v>
      </c>
      <c r="D447" t="str">
        <f t="shared" si="6"/>
        <v>Core Vocabularies RDF Schemas / locn:address</v>
      </c>
      <c r="E447" t="s">
        <v>671</v>
      </c>
      <c r="F447" s="30" t="s">
        <v>625</v>
      </c>
      <c r="G447" s="16" t="s">
        <v>651</v>
      </c>
      <c r="H447" s="47"/>
    </row>
    <row r="448" spans="1:8" x14ac:dyDescent="0.25">
      <c r="A448" t="s">
        <v>282</v>
      </c>
      <c r="C448" t="s">
        <v>853</v>
      </c>
      <c r="D448" t="str">
        <f t="shared" si="6"/>
        <v>Core Vocabularies RDF Schemas / cpsv:PublicService</v>
      </c>
      <c r="E448" t="s">
        <v>671</v>
      </c>
      <c r="F448" s="2" t="s">
        <v>661</v>
      </c>
      <c r="G448" s="16" t="s">
        <v>662</v>
      </c>
      <c r="H448" s="47"/>
    </row>
    <row r="449" spans="1:8" x14ac:dyDescent="0.25">
      <c r="A449" t="s">
        <v>283</v>
      </c>
      <c r="C449" t="s">
        <v>853</v>
      </c>
      <c r="D449" t="str">
        <f t="shared" si="6"/>
        <v>Core Vocabularies RDF Schemas / skos:prefLabel</v>
      </c>
      <c r="E449" t="s">
        <v>671</v>
      </c>
      <c r="F449" s="30" t="s">
        <v>711</v>
      </c>
      <c r="G449" s="16" t="s">
        <v>662</v>
      </c>
      <c r="H449" s="47"/>
    </row>
    <row r="450" spans="1:8" x14ac:dyDescent="0.25">
      <c r="A450" t="s">
        <v>283</v>
      </c>
      <c r="C450" t="s">
        <v>853</v>
      </c>
      <c r="D450" t="str">
        <f t="shared" ref="D450:D513" si="7">CONCATENATE(E450, " / ", F450)</f>
        <v>Core Vocabularies RDF Schemas / dcterms:title</v>
      </c>
      <c r="E450" t="s">
        <v>671</v>
      </c>
      <c r="F450" s="30" t="s">
        <v>685</v>
      </c>
      <c r="G450" s="16" t="s">
        <v>662</v>
      </c>
      <c r="H450" s="47"/>
    </row>
    <row r="451" spans="1:8" x14ac:dyDescent="0.25">
      <c r="A451" t="s">
        <v>284</v>
      </c>
      <c r="C451" t="s">
        <v>853</v>
      </c>
      <c r="D451" t="str">
        <f t="shared" si="7"/>
        <v>Core Vocabularies RDF Schemas / dcterms:description</v>
      </c>
      <c r="E451" t="s">
        <v>671</v>
      </c>
      <c r="F451" s="30" t="s">
        <v>681</v>
      </c>
      <c r="G451" s="16" t="s">
        <v>662</v>
      </c>
      <c r="H451" s="47"/>
    </row>
    <row r="452" spans="1:8" x14ac:dyDescent="0.25">
      <c r="A452" t="s">
        <v>285</v>
      </c>
      <c r="C452" t="s">
        <v>853</v>
      </c>
      <c r="D452" t="str">
        <f t="shared" si="7"/>
        <v>Core Vocabularies RDF Schemas / dcterms:type</v>
      </c>
      <c r="E452" t="s">
        <v>671</v>
      </c>
      <c r="F452" s="30" t="s">
        <v>680</v>
      </c>
      <c r="G452" s="16" t="s">
        <v>662</v>
      </c>
      <c r="H452" s="47"/>
    </row>
    <row r="453" spans="1:8" x14ac:dyDescent="0.25">
      <c r="A453" t="s">
        <v>572</v>
      </c>
      <c r="C453" t="s">
        <v>853</v>
      </c>
      <c r="D453" t="str">
        <f t="shared" si="7"/>
        <v>Core Vocabularies RDF Schemas / dcterms:language</v>
      </c>
      <c r="E453" t="s">
        <v>671</v>
      </c>
      <c r="F453" s="30" t="s">
        <v>679</v>
      </c>
      <c r="G453" s="16" t="s">
        <v>662</v>
      </c>
      <c r="H453" s="47"/>
    </row>
    <row r="454" spans="1:8" x14ac:dyDescent="0.25">
      <c r="A454" t="s">
        <v>286</v>
      </c>
      <c r="C454" t="s">
        <v>853</v>
      </c>
      <c r="D454" t="str">
        <f t="shared" si="7"/>
        <v>Core Vocabularies RDF Schemas / foaf:homepage</v>
      </c>
      <c r="E454" t="s">
        <v>671</v>
      </c>
      <c r="F454" s="30" t="s">
        <v>682</v>
      </c>
      <c r="G454" s="16" t="s">
        <v>662</v>
      </c>
      <c r="H454" s="47"/>
    </row>
    <row r="455" spans="1:8" x14ac:dyDescent="0.25">
      <c r="A455" t="s">
        <v>622</v>
      </c>
      <c r="C455" t="s">
        <v>853</v>
      </c>
      <c r="D455" t="str">
        <f t="shared" si="7"/>
        <v>Core Vocabularies RDF Schemas / cpsv:hasChannel</v>
      </c>
      <c r="E455" t="s">
        <v>671</v>
      </c>
      <c r="F455" s="2" t="s">
        <v>664</v>
      </c>
      <c r="G455" s="16" t="s">
        <v>662</v>
      </c>
      <c r="H455" s="47"/>
    </row>
    <row r="456" spans="1:8" x14ac:dyDescent="0.25">
      <c r="A456" t="s">
        <v>573</v>
      </c>
      <c r="C456" t="s">
        <v>853</v>
      </c>
      <c r="D456" t="str">
        <f t="shared" si="7"/>
        <v>Core Vocabularies RDF Schemas / cpsv:physicallyAvailableAt</v>
      </c>
      <c r="E456" t="s">
        <v>671</v>
      </c>
      <c r="F456" s="2" t="s">
        <v>665</v>
      </c>
      <c r="G456" s="16" t="s">
        <v>662</v>
      </c>
      <c r="H456" s="47"/>
    </row>
    <row r="457" spans="1:8" x14ac:dyDescent="0.25">
      <c r="A457" t="s">
        <v>574</v>
      </c>
      <c r="C457" t="s">
        <v>853</v>
      </c>
      <c r="D457" t="str">
        <f t="shared" si="7"/>
        <v>Core Vocabularies RDF Schemas / dcterms:requires</v>
      </c>
      <c r="E457" t="s">
        <v>671</v>
      </c>
      <c r="F457" s="30" t="s">
        <v>698</v>
      </c>
      <c r="G457" s="16" t="s">
        <v>662</v>
      </c>
      <c r="H457" s="47"/>
    </row>
    <row r="458" spans="1:8" x14ac:dyDescent="0.25">
      <c r="A458" t="s">
        <v>575</v>
      </c>
      <c r="C458" t="s">
        <v>853</v>
      </c>
      <c r="D458" t="str">
        <f t="shared" si="7"/>
        <v>Core Vocabularies RDF Schemas / dcterms:relation</v>
      </c>
      <c r="E458" t="s">
        <v>671</v>
      </c>
      <c r="F458" s="30" t="s">
        <v>1293</v>
      </c>
      <c r="G458" s="16" t="s">
        <v>662</v>
      </c>
      <c r="H458" s="47"/>
    </row>
    <row r="459" spans="1:8" x14ac:dyDescent="0.25">
      <c r="A459" t="s">
        <v>623</v>
      </c>
      <c r="C459" t="s">
        <v>853</v>
      </c>
      <c r="D459" t="str">
        <f t="shared" si="7"/>
        <v>Core Vocabularies RDF Schemas / cpsv:hasInput</v>
      </c>
      <c r="E459" t="s">
        <v>671</v>
      </c>
      <c r="F459" s="2" t="s">
        <v>666</v>
      </c>
      <c r="G459" s="16" t="s">
        <v>662</v>
      </c>
      <c r="H459" s="47"/>
    </row>
    <row r="460" spans="1:8" x14ac:dyDescent="0.25">
      <c r="A460" t="s">
        <v>576</v>
      </c>
      <c r="C460" t="s">
        <v>853</v>
      </c>
      <c r="D460" t="str">
        <f t="shared" si="7"/>
        <v>Core Vocabularies RDF Schemas / cpsv:produces</v>
      </c>
      <c r="E460" t="s">
        <v>671</v>
      </c>
      <c r="F460" s="2" t="s">
        <v>667</v>
      </c>
      <c r="G460" s="16" t="s">
        <v>662</v>
      </c>
      <c r="H460" s="47"/>
    </row>
    <row r="461" spans="1:8" x14ac:dyDescent="0.25">
      <c r="A461" t="s">
        <v>577</v>
      </c>
      <c r="C461" t="s">
        <v>853</v>
      </c>
      <c r="D461" t="str">
        <f t="shared" si="7"/>
        <v>Core Vocabularies RDF Schemas / cpsv:follows</v>
      </c>
      <c r="E461" t="s">
        <v>671</v>
      </c>
      <c r="F461" s="2" t="s">
        <v>668</v>
      </c>
      <c r="G461" s="16" t="s">
        <v>662</v>
      </c>
      <c r="H461" s="47"/>
    </row>
    <row r="462" spans="1:8" x14ac:dyDescent="0.25">
      <c r="A462" t="s">
        <v>578</v>
      </c>
      <c r="C462" t="s">
        <v>854</v>
      </c>
      <c r="D462" t="str">
        <f t="shared" si="7"/>
        <v>Core Vocabularies RDF Schemas / dcterms:spatial</v>
      </c>
      <c r="E462" t="s">
        <v>671</v>
      </c>
      <c r="F462" s="2" t="s">
        <v>699</v>
      </c>
      <c r="G462" s="16" t="s">
        <v>662</v>
      </c>
      <c r="H462" s="47"/>
    </row>
    <row r="463" spans="1:8" x14ac:dyDescent="0.25">
      <c r="A463" t="s">
        <v>287</v>
      </c>
      <c r="C463" t="s">
        <v>854</v>
      </c>
      <c r="D463" t="str">
        <f t="shared" si="7"/>
        <v>Core Vocabularies RDF Schemas / dcterms:temporal</v>
      </c>
      <c r="E463" t="s">
        <v>671</v>
      </c>
      <c r="F463" s="2" t="s">
        <v>700</v>
      </c>
      <c r="G463" s="16" t="s">
        <v>662</v>
      </c>
      <c r="H463" s="47"/>
    </row>
    <row r="464" spans="1:8" x14ac:dyDescent="0.25">
      <c r="A464" t="s">
        <v>27</v>
      </c>
      <c r="C464" t="s">
        <v>853</v>
      </c>
      <c r="D464" t="str">
        <f t="shared" si="7"/>
        <v>Core Vocabularies RDF Schemas / cpsv:Rule</v>
      </c>
      <c r="E464" t="s">
        <v>671</v>
      </c>
      <c r="F464" s="2" t="s">
        <v>663</v>
      </c>
      <c r="G464" s="16" t="s">
        <v>662</v>
      </c>
      <c r="H464" s="47"/>
    </row>
    <row r="465" spans="1:8" x14ac:dyDescent="0.25">
      <c r="A465" t="s">
        <v>288</v>
      </c>
      <c r="C465" t="s">
        <v>853</v>
      </c>
      <c r="D465" t="str">
        <f t="shared" si="7"/>
        <v>Core Vocabularies RDF Schemas / cpsv:produces</v>
      </c>
      <c r="E465" t="s">
        <v>671</v>
      </c>
      <c r="F465" s="2" t="s">
        <v>667</v>
      </c>
      <c r="G465" s="16" t="s">
        <v>662</v>
      </c>
      <c r="H465" s="47"/>
    </row>
    <row r="466" spans="1:8" x14ac:dyDescent="0.25">
      <c r="A466" t="s">
        <v>579</v>
      </c>
      <c r="C466" t="s">
        <v>853</v>
      </c>
      <c r="D466" t="str">
        <f t="shared" si="7"/>
        <v>Core Vocabularies RDF Schemas / cpsv:implements</v>
      </c>
      <c r="E466" t="s">
        <v>671</v>
      </c>
      <c r="F466" s="2" t="s">
        <v>669</v>
      </c>
      <c r="G466" s="16" t="s">
        <v>662</v>
      </c>
      <c r="H466" s="47"/>
    </row>
    <row r="467" spans="1:8" x14ac:dyDescent="0.25">
      <c r="A467" t="s">
        <v>37</v>
      </c>
      <c r="C467" t="s">
        <v>853</v>
      </c>
      <c r="D467" t="str">
        <f t="shared" si="7"/>
        <v>Core Vocabularies RDF Schemas / skos:Concept</v>
      </c>
      <c r="E467" t="s">
        <v>671</v>
      </c>
      <c r="F467" s="2" t="s">
        <v>701</v>
      </c>
      <c r="G467" s="16" t="s">
        <v>651</v>
      </c>
      <c r="H467" s="47"/>
    </row>
    <row r="468" spans="1:8" x14ac:dyDescent="0.25">
      <c r="A468" t="s">
        <v>514</v>
      </c>
      <c r="C468" t="s">
        <v>853</v>
      </c>
      <c r="D468" t="str">
        <f t="shared" si="7"/>
        <v>Core Vocabularies RDF Schemas / skos:notation</v>
      </c>
      <c r="E468" t="s">
        <v>671</v>
      </c>
      <c r="F468" s="2" t="s">
        <v>702</v>
      </c>
      <c r="G468" s="16" t="s">
        <v>651</v>
      </c>
      <c r="H468" s="47"/>
    </row>
    <row r="469" spans="1:8" x14ac:dyDescent="0.25">
      <c r="A469" t="s">
        <v>515</v>
      </c>
      <c r="C469" t="s">
        <v>853</v>
      </c>
      <c r="D469" t="str">
        <f t="shared" si="7"/>
        <v>Core Vocabularies RDF Schemas / skos:inScheme</v>
      </c>
      <c r="E469" t="s">
        <v>671</v>
      </c>
      <c r="F469" s="2" t="s">
        <v>703</v>
      </c>
      <c r="G469" s="16" t="s">
        <v>651</v>
      </c>
      <c r="H469" s="47"/>
    </row>
    <row r="470" spans="1:8" x14ac:dyDescent="0.25">
      <c r="A470" t="s">
        <v>516</v>
      </c>
      <c r="C470" t="s">
        <v>854</v>
      </c>
      <c r="D470" t="str">
        <f t="shared" si="7"/>
        <v>Core Vocabularies RDF Schemas / dcterms:publisher</v>
      </c>
      <c r="E470" t="s">
        <v>671</v>
      </c>
      <c r="F470" s="2" t="s">
        <v>704</v>
      </c>
      <c r="G470" s="16" t="s">
        <v>651</v>
      </c>
      <c r="H470" s="47"/>
    </row>
    <row r="471" spans="1:8" x14ac:dyDescent="0.25">
      <c r="A471" t="s">
        <v>517</v>
      </c>
      <c r="C471" t="s">
        <v>854</v>
      </c>
      <c r="D471" t="str">
        <f t="shared" si="7"/>
        <v>Core Vocabularies RDF Schemas / owl:versionInfo</v>
      </c>
      <c r="E471" t="s">
        <v>671</v>
      </c>
      <c r="F471" s="2" t="s">
        <v>710</v>
      </c>
      <c r="G471" s="16" t="s">
        <v>651</v>
      </c>
      <c r="H471" s="47"/>
    </row>
    <row r="472" spans="1:8" x14ac:dyDescent="0.25">
      <c r="A472" t="s">
        <v>518</v>
      </c>
      <c r="C472" t="s">
        <v>853</v>
      </c>
      <c r="D472" t="str">
        <f t="shared" si="7"/>
        <v>Core Vocabularies RDF Schemas / xs:dateTime</v>
      </c>
      <c r="E472" t="s">
        <v>671</v>
      </c>
      <c r="F472" s="2" t="s">
        <v>707</v>
      </c>
      <c r="G472" s="37"/>
      <c r="H472" s="47"/>
    </row>
    <row r="473" spans="1:8" x14ac:dyDescent="0.25">
      <c r="A473" t="s">
        <v>1</v>
      </c>
      <c r="C473" t="s">
        <v>853</v>
      </c>
      <c r="D473" t="str">
        <f t="shared" si="7"/>
        <v>Core Vocabularies RDF Schemas / dcterms:identifier</v>
      </c>
      <c r="E473" t="s">
        <v>671</v>
      </c>
      <c r="F473" s="2" t="s">
        <v>672</v>
      </c>
      <c r="G473" s="16" t="s">
        <v>651</v>
      </c>
      <c r="H473" s="47"/>
    </row>
    <row r="474" spans="1:8" x14ac:dyDescent="0.25">
      <c r="A474" t="s">
        <v>558</v>
      </c>
      <c r="C474" t="s">
        <v>853</v>
      </c>
      <c r="D474" t="str">
        <f t="shared" si="7"/>
        <v>Core Vocabularies RDF Schemas / dcterms:identifier</v>
      </c>
      <c r="E474" t="s">
        <v>671</v>
      </c>
      <c r="F474" s="30" t="s">
        <v>672</v>
      </c>
      <c r="G474" s="16" t="s">
        <v>651</v>
      </c>
      <c r="H474" s="47"/>
    </row>
    <row r="475" spans="1:8" x14ac:dyDescent="0.25">
      <c r="A475" t="s">
        <v>519</v>
      </c>
      <c r="C475" t="s">
        <v>854</v>
      </c>
      <c r="D475" t="str">
        <f t="shared" si="7"/>
        <v>Core Vocabularies RDF Schemas / dcterms:type</v>
      </c>
      <c r="E475" t="s">
        <v>671</v>
      </c>
      <c r="F475" s="2" t="s">
        <v>680</v>
      </c>
      <c r="G475" s="16" t="s">
        <v>651</v>
      </c>
      <c r="H475" s="47"/>
    </row>
    <row r="476" spans="1:8" x14ac:dyDescent="0.25">
      <c r="A476" t="s">
        <v>520</v>
      </c>
      <c r="C476" t="s">
        <v>854</v>
      </c>
      <c r="D476" t="str">
        <f t="shared" si="7"/>
        <v>Core Vocabularies RDF Schemas / dcterms:issued</v>
      </c>
      <c r="E476" t="s">
        <v>671</v>
      </c>
      <c r="F476" s="2" t="s">
        <v>705</v>
      </c>
      <c r="G476" s="16" t="s">
        <v>651</v>
      </c>
      <c r="H476" s="47"/>
    </row>
    <row r="477" spans="1:8" x14ac:dyDescent="0.25">
      <c r="A477" t="s">
        <v>521</v>
      </c>
      <c r="C477" t="s">
        <v>854</v>
      </c>
      <c r="D477" t="str">
        <f t="shared" si="7"/>
        <v>Core Vocabularies RDF Schemas / dcterms:publisher</v>
      </c>
      <c r="E477" t="s">
        <v>671</v>
      </c>
      <c r="F477" s="2" t="s">
        <v>704</v>
      </c>
      <c r="G477" s="16" t="s">
        <v>651</v>
      </c>
      <c r="H477" s="47"/>
    </row>
    <row r="478" spans="1:8" x14ac:dyDescent="0.25">
      <c r="A478" t="s">
        <v>522</v>
      </c>
      <c r="C478" t="s">
        <v>854</v>
      </c>
      <c r="D478" t="str">
        <f t="shared" si="7"/>
        <v>Core Vocabularies RDF Schemas / dcterms:creator</v>
      </c>
      <c r="E478" t="s">
        <v>671</v>
      </c>
      <c r="F478" s="2" t="s">
        <v>684</v>
      </c>
      <c r="G478" s="16" t="s">
        <v>651</v>
      </c>
      <c r="H478" s="47"/>
    </row>
    <row r="479" spans="1:8" x14ac:dyDescent="0.25">
      <c r="A479" t="s">
        <v>511</v>
      </c>
      <c r="C479" t="s">
        <v>854</v>
      </c>
      <c r="D479" t="str">
        <f t="shared" si="7"/>
        <v>Core Vocabularies RDF Schemas / rdf:datatype</v>
      </c>
      <c r="E479" t="s">
        <v>671</v>
      </c>
      <c r="F479" s="2" t="s">
        <v>673</v>
      </c>
      <c r="G479" s="16" t="s">
        <v>651</v>
      </c>
      <c r="H479" s="47"/>
    </row>
    <row r="480" spans="1:8" x14ac:dyDescent="0.25">
      <c r="A480" t="s">
        <v>9</v>
      </c>
      <c r="C480" t="s">
        <v>854</v>
      </c>
      <c r="D480" t="str">
        <f t="shared" si="7"/>
        <v>Core Vocabularies RDF Schemas / rdf:datatype</v>
      </c>
      <c r="E480" t="s">
        <v>671</v>
      </c>
      <c r="F480" s="2" t="s">
        <v>673</v>
      </c>
      <c r="G480" s="16" t="s">
        <v>651</v>
      </c>
      <c r="H480" s="47"/>
    </row>
    <row r="481" spans="1:8" x14ac:dyDescent="0.25">
      <c r="A481" t="s">
        <v>523</v>
      </c>
      <c r="C481" t="s">
        <v>853</v>
      </c>
      <c r="D481" t="str">
        <f t="shared" si="7"/>
        <v>Core Vocabularies RDF Schemas / xml:string</v>
      </c>
      <c r="E481" t="s">
        <v>671</v>
      </c>
      <c r="F481" s="2" t="s">
        <v>706</v>
      </c>
      <c r="G481" s="16" t="s">
        <v>651</v>
      </c>
      <c r="H481" s="47"/>
    </row>
    <row r="482" spans="1:8" x14ac:dyDescent="0.25">
      <c r="A482" t="s">
        <v>524</v>
      </c>
      <c r="C482" t="s">
        <v>853</v>
      </c>
      <c r="D482" t="str">
        <f t="shared" si="7"/>
        <v>Core Vocabularies RDF Schemas / xml:lang</v>
      </c>
      <c r="E482" t="s">
        <v>671</v>
      </c>
      <c r="F482" s="2" t="s">
        <v>670</v>
      </c>
      <c r="G482" s="16" t="s">
        <v>651</v>
      </c>
      <c r="H482" s="47"/>
    </row>
    <row r="483" spans="1:8" ht="15.75" thickBot="1" x14ac:dyDescent="0.3">
      <c r="A483" s="19" t="s">
        <v>22</v>
      </c>
      <c r="B483" s="19"/>
      <c r="C483" s="19" t="s">
        <v>853</v>
      </c>
      <c r="D483" s="19" t="str">
        <f t="shared" si="7"/>
        <v>Core Vocabularies RDF Schemas / xsd:anyURI</v>
      </c>
      <c r="E483" s="19" t="s">
        <v>671</v>
      </c>
      <c r="F483" s="29" t="s">
        <v>709</v>
      </c>
      <c r="G483" s="20" t="s">
        <v>651</v>
      </c>
      <c r="H483" s="47"/>
    </row>
    <row r="484" spans="1:8" x14ac:dyDescent="0.25">
      <c r="A484" s="17" t="s">
        <v>6</v>
      </c>
      <c r="B484" s="17"/>
      <c r="C484" s="17" t="s">
        <v>853</v>
      </c>
      <c r="D484" s="12" t="str">
        <f t="shared" si="7"/>
        <v>Swedish Company data model / Postadress</v>
      </c>
      <c r="E484" s="3" t="s">
        <v>713</v>
      </c>
      <c r="F484" s="33" t="s">
        <v>716</v>
      </c>
      <c r="G484" s="37"/>
      <c r="H484" s="47"/>
    </row>
    <row r="485" spans="1:8" x14ac:dyDescent="0.25">
      <c r="A485" s="17" t="s">
        <v>6</v>
      </c>
      <c r="B485" s="17"/>
      <c r="C485" s="10" t="s">
        <v>853</v>
      </c>
      <c r="D485" s="12" t="str">
        <f t="shared" si="7"/>
        <v>Swedish Company data model / Belägenhetadress</v>
      </c>
      <c r="E485" s="3" t="s">
        <v>713</v>
      </c>
      <c r="F485" s="25" t="s">
        <v>714</v>
      </c>
      <c r="G485" s="37"/>
      <c r="H485" s="47"/>
    </row>
    <row r="486" spans="1:8" x14ac:dyDescent="0.25">
      <c r="A486" s="10" t="s">
        <v>241</v>
      </c>
      <c r="B486" s="10"/>
      <c r="C486" s="10" t="s">
        <v>858</v>
      </c>
      <c r="D486" s="12" t="str">
        <f t="shared" si="7"/>
        <v xml:space="preserve">Swedish Company data model / </v>
      </c>
      <c r="E486" s="3" t="s">
        <v>713</v>
      </c>
      <c r="F486" s="25"/>
      <c r="G486" s="37"/>
      <c r="H486" s="47"/>
    </row>
    <row r="487" spans="1:8" x14ac:dyDescent="0.25">
      <c r="A487" s="10" t="s">
        <v>242</v>
      </c>
      <c r="B487" s="10"/>
      <c r="C487" s="10" t="s">
        <v>858</v>
      </c>
      <c r="D487" s="12" t="str">
        <f t="shared" si="7"/>
        <v xml:space="preserve">Swedish Company data model / </v>
      </c>
      <c r="E487" s="3" t="s">
        <v>713</v>
      </c>
      <c r="F487" s="25"/>
      <c r="G487" s="37"/>
      <c r="H487" s="47"/>
    </row>
    <row r="488" spans="1:8" x14ac:dyDescent="0.25">
      <c r="A488" s="10" t="s">
        <v>243</v>
      </c>
      <c r="B488" s="10"/>
      <c r="C488" s="10" t="s">
        <v>858</v>
      </c>
      <c r="D488" s="12" t="str">
        <f t="shared" si="7"/>
        <v xml:space="preserve">Swedish Company data model / </v>
      </c>
      <c r="E488" s="3" t="s">
        <v>713</v>
      </c>
      <c r="F488" s="25"/>
      <c r="G488" s="37"/>
      <c r="H488" s="47"/>
    </row>
    <row r="489" spans="1:8" x14ac:dyDescent="0.25">
      <c r="A489" s="10" t="s">
        <v>244</v>
      </c>
      <c r="B489" s="10"/>
      <c r="C489" s="10" t="s">
        <v>858</v>
      </c>
      <c r="D489" s="12" t="str">
        <f t="shared" si="7"/>
        <v xml:space="preserve">Swedish Company data model / </v>
      </c>
      <c r="E489" s="3" t="s">
        <v>713</v>
      </c>
      <c r="F489" s="25"/>
      <c r="G489" s="37"/>
      <c r="H489" s="47"/>
    </row>
    <row r="490" spans="1:8" x14ac:dyDescent="0.25">
      <c r="A490" s="10" t="s">
        <v>245</v>
      </c>
      <c r="B490" s="10"/>
      <c r="C490" s="10" t="s">
        <v>858</v>
      </c>
      <c r="D490" s="12" t="str">
        <f t="shared" si="7"/>
        <v xml:space="preserve">Swedish Company data model / </v>
      </c>
      <c r="E490" s="3" t="s">
        <v>713</v>
      </c>
      <c r="F490" s="25"/>
      <c r="G490" s="37"/>
      <c r="H490" s="47"/>
    </row>
    <row r="491" spans="1:8" x14ac:dyDescent="0.25">
      <c r="A491" s="10" t="s">
        <v>246</v>
      </c>
      <c r="B491" s="10"/>
      <c r="C491" s="10" t="s">
        <v>855</v>
      </c>
      <c r="D491" s="12" t="str">
        <f t="shared" si="7"/>
        <v>Swedish Company data model / belägenhetsadress adressområde</v>
      </c>
      <c r="E491" s="3" t="s">
        <v>713</v>
      </c>
      <c r="F491" s="25" t="s">
        <v>759</v>
      </c>
      <c r="G491" s="37"/>
      <c r="H491" s="47"/>
    </row>
    <row r="492" spans="1:8" x14ac:dyDescent="0.25">
      <c r="A492" s="10" t="s">
        <v>247</v>
      </c>
      <c r="B492" s="10"/>
      <c r="C492" s="10" t="s">
        <v>855</v>
      </c>
      <c r="D492" s="12" t="str">
        <f t="shared" si="7"/>
        <v xml:space="preserve">Swedish Company data model / postadress postort </v>
      </c>
      <c r="E492" s="3" t="s">
        <v>713</v>
      </c>
      <c r="F492" s="25" t="s">
        <v>755</v>
      </c>
      <c r="G492" s="37"/>
      <c r="H492" s="47"/>
    </row>
    <row r="493" spans="1:8" x14ac:dyDescent="0.25">
      <c r="A493" s="10" t="s">
        <v>248</v>
      </c>
      <c r="B493" s="10"/>
      <c r="C493" s="10" t="s">
        <v>858</v>
      </c>
      <c r="D493" s="12" t="str">
        <f t="shared" si="7"/>
        <v xml:space="preserve">Swedish Company data model / </v>
      </c>
      <c r="E493" s="3" t="s">
        <v>713</v>
      </c>
      <c r="F493" s="25"/>
      <c r="G493" s="37"/>
      <c r="H493" s="47"/>
    </row>
    <row r="494" spans="1:8" x14ac:dyDescent="0.25">
      <c r="A494" s="10" t="s">
        <v>249</v>
      </c>
      <c r="B494" s="10"/>
      <c r="C494" s="10" t="s">
        <v>858</v>
      </c>
      <c r="D494" s="12" t="str">
        <f t="shared" si="7"/>
        <v xml:space="preserve">Swedish Company data model / </v>
      </c>
      <c r="E494" s="3" t="s">
        <v>713</v>
      </c>
      <c r="F494" s="25"/>
      <c r="G494" s="37"/>
      <c r="H494" s="47"/>
    </row>
    <row r="495" spans="1:8" x14ac:dyDescent="0.25">
      <c r="A495" s="10" t="s">
        <v>250</v>
      </c>
      <c r="B495" s="10"/>
      <c r="C495" s="10" t="s">
        <v>853</v>
      </c>
      <c r="D495" s="12" t="str">
        <f t="shared" si="7"/>
        <v>Swedish Company data model / postadress postnummer</v>
      </c>
      <c r="E495" s="3" t="s">
        <v>713</v>
      </c>
      <c r="F495" s="25" t="s">
        <v>757</v>
      </c>
      <c r="G495" s="37"/>
      <c r="H495" s="47"/>
    </row>
    <row r="496" spans="1:8" x14ac:dyDescent="0.25">
      <c r="A496" s="10" t="s">
        <v>251</v>
      </c>
      <c r="B496" s="10"/>
      <c r="C496" s="10" t="s">
        <v>858</v>
      </c>
      <c r="D496" s="12" t="str">
        <f t="shared" si="7"/>
        <v xml:space="preserve">Swedish Company data model / </v>
      </c>
      <c r="E496" s="3" t="s">
        <v>713</v>
      </c>
      <c r="F496" s="25"/>
      <c r="G496" s="37"/>
      <c r="H496" s="47"/>
    </row>
    <row r="497" spans="1:8" x14ac:dyDescent="0.25">
      <c r="A497" s="10" t="s">
        <v>23</v>
      </c>
      <c r="B497" s="10"/>
      <c r="C497" s="10" t="s">
        <v>855</v>
      </c>
      <c r="D497" s="12" t="str">
        <f t="shared" si="7"/>
        <v>Swedish Company data model / Person</v>
      </c>
      <c r="E497" s="3" t="s">
        <v>713</v>
      </c>
      <c r="F497" s="25" t="s">
        <v>43</v>
      </c>
      <c r="G497" s="37"/>
      <c r="H497" s="47"/>
    </row>
    <row r="498" spans="1:8" x14ac:dyDescent="0.25">
      <c r="A498" s="10" t="s">
        <v>561</v>
      </c>
      <c r="B498" s="10"/>
      <c r="C498" s="10" t="s">
        <v>857</v>
      </c>
      <c r="D498" s="12" t="str">
        <f t="shared" si="7"/>
        <v>Swedish Company data model / Enskild näringsidkare</v>
      </c>
      <c r="E498" s="3" t="s">
        <v>713</v>
      </c>
      <c r="F498" s="25" t="s">
        <v>724</v>
      </c>
      <c r="G498" s="37"/>
      <c r="H498" s="47"/>
    </row>
    <row r="499" spans="1:8" x14ac:dyDescent="0.25">
      <c r="A499" s="10" t="s">
        <v>252</v>
      </c>
      <c r="B499" s="10"/>
      <c r="C499" s="10" t="s">
        <v>858</v>
      </c>
      <c r="D499" s="12" t="str">
        <f t="shared" si="7"/>
        <v xml:space="preserve">Swedish Company data model / </v>
      </c>
      <c r="E499" s="3" t="s">
        <v>713</v>
      </c>
      <c r="F499" s="25"/>
      <c r="G499" s="37"/>
      <c r="H499" s="47"/>
    </row>
    <row r="500" spans="1:8" x14ac:dyDescent="0.25">
      <c r="A500" s="10" t="s">
        <v>562</v>
      </c>
      <c r="B500" s="10"/>
      <c r="C500" s="10" t="s">
        <v>858</v>
      </c>
      <c r="D500" s="12" t="str">
        <f t="shared" si="7"/>
        <v xml:space="preserve">Swedish Company data model / </v>
      </c>
      <c r="E500" s="3" t="s">
        <v>713</v>
      </c>
      <c r="F500" s="25"/>
      <c r="G500" s="37"/>
      <c r="H500" s="47"/>
    </row>
    <row r="501" spans="1:8" x14ac:dyDescent="0.25">
      <c r="A501" s="10" t="s">
        <v>26</v>
      </c>
      <c r="B501" s="10"/>
      <c r="C501" s="10" t="s">
        <v>856</v>
      </c>
      <c r="D501" s="12" t="str">
        <f t="shared" si="7"/>
        <v xml:space="preserve">Swedish Company data model / kontaktväg kanal </v>
      </c>
      <c r="E501" s="3" t="s">
        <v>713</v>
      </c>
      <c r="F501" s="25" t="s">
        <v>766</v>
      </c>
      <c r="G501" s="37"/>
      <c r="H501" s="47"/>
    </row>
    <row r="502" spans="1:8" x14ac:dyDescent="0.25">
      <c r="A502" s="10" t="s">
        <v>580</v>
      </c>
      <c r="B502" s="10"/>
      <c r="C502" s="10" t="s">
        <v>858</v>
      </c>
      <c r="D502" s="12" t="str">
        <f t="shared" si="7"/>
        <v xml:space="preserve">Swedish Company data model / </v>
      </c>
      <c r="E502" s="3" t="s">
        <v>713</v>
      </c>
      <c r="F502" s="25"/>
      <c r="G502" s="37"/>
      <c r="H502" s="47"/>
    </row>
    <row r="503" spans="1:8" x14ac:dyDescent="0.25">
      <c r="A503" s="10" t="s">
        <v>581</v>
      </c>
      <c r="B503" s="10"/>
      <c r="C503" s="10" t="s">
        <v>858</v>
      </c>
      <c r="D503" s="12" t="str">
        <f t="shared" si="7"/>
        <v xml:space="preserve">Swedish Company data model / </v>
      </c>
      <c r="E503" s="3" t="s">
        <v>713</v>
      </c>
      <c r="F503" s="25"/>
      <c r="G503" s="37"/>
      <c r="H503" s="47"/>
    </row>
    <row r="504" spans="1:8" x14ac:dyDescent="0.25">
      <c r="A504" s="10" t="s">
        <v>582</v>
      </c>
      <c r="B504" s="10"/>
      <c r="C504" s="10" t="s">
        <v>858</v>
      </c>
      <c r="D504" s="12" t="str">
        <f t="shared" si="7"/>
        <v xml:space="preserve">Swedish Company data model / </v>
      </c>
      <c r="E504" s="3" t="s">
        <v>713</v>
      </c>
      <c r="F504" s="25"/>
      <c r="G504" s="37"/>
      <c r="H504" s="47"/>
    </row>
    <row r="505" spans="1:8" x14ac:dyDescent="0.25">
      <c r="A505" s="10" t="s">
        <v>34</v>
      </c>
      <c r="B505" s="10"/>
      <c r="C505" s="10" t="s">
        <v>858</v>
      </c>
      <c r="D505" s="12" t="str">
        <f t="shared" si="7"/>
        <v xml:space="preserve">Swedish Company data model / </v>
      </c>
      <c r="E505" s="3" t="s">
        <v>713</v>
      </c>
      <c r="F505" s="25"/>
      <c r="G505" s="37"/>
      <c r="H505" s="47"/>
    </row>
    <row r="506" spans="1:8" x14ac:dyDescent="0.25">
      <c r="A506" s="10" t="s">
        <v>253</v>
      </c>
      <c r="B506" s="10"/>
      <c r="C506" s="10" t="s">
        <v>858</v>
      </c>
      <c r="D506" s="12" t="str">
        <f t="shared" si="7"/>
        <v xml:space="preserve">Swedish Company data model / </v>
      </c>
      <c r="E506" s="3" t="s">
        <v>713</v>
      </c>
      <c r="F506" s="25"/>
      <c r="G506" s="37"/>
      <c r="H506" s="47"/>
    </row>
    <row r="507" spans="1:8" x14ac:dyDescent="0.25">
      <c r="A507" s="10" t="s">
        <v>254</v>
      </c>
      <c r="B507" s="10"/>
      <c r="C507" s="10" t="s">
        <v>858</v>
      </c>
      <c r="D507" s="12" t="str">
        <f t="shared" si="7"/>
        <v xml:space="preserve">Swedish Company data model / </v>
      </c>
      <c r="E507" s="3" t="s">
        <v>713</v>
      </c>
      <c r="F507" s="25"/>
      <c r="G507" s="37"/>
      <c r="H507" s="47"/>
    </row>
    <row r="508" spans="1:8" x14ac:dyDescent="0.25">
      <c r="A508" s="10" t="s">
        <v>563</v>
      </c>
      <c r="B508" s="10"/>
      <c r="C508" s="10" t="s">
        <v>858</v>
      </c>
      <c r="D508" s="12" t="str">
        <f t="shared" si="7"/>
        <v xml:space="preserve">Swedish Company data model / </v>
      </c>
      <c r="E508" s="3" t="s">
        <v>713</v>
      </c>
      <c r="F508" s="25"/>
      <c r="G508" s="37"/>
      <c r="H508" s="47"/>
    </row>
    <row r="509" spans="1:8" x14ac:dyDescent="0.25">
      <c r="A509" s="10" t="s">
        <v>38</v>
      </c>
      <c r="B509" s="10"/>
      <c r="C509" s="10" t="s">
        <v>858</v>
      </c>
      <c r="D509" s="12" t="str">
        <f t="shared" si="7"/>
        <v xml:space="preserve">Swedish Company data model / </v>
      </c>
      <c r="E509" s="3" t="s">
        <v>713</v>
      </c>
      <c r="F509" s="25"/>
      <c r="G509" s="37"/>
      <c r="H509" s="47"/>
    </row>
    <row r="510" spans="1:8" x14ac:dyDescent="0.25">
      <c r="A510" s="10" t="s">
        <v>564</v>
      </c>
      <c r="B510" s="10"/>
      <c r="C510" s="10" t="s">
        <v>858</v>
      </c>
      <c r="D510" s="12" t="str">
        <f t="shared" si="7"/>
        <v xml:space="preserve">Swedish Company data model / </v>
      </c>
      <c r="E510" s="3" t="s">
        <v>713</v>
      </c>
      <c r="F510" s="25"/>
      <c r="G510" s="37"/>
      <c r="H510" s="47"/>
    </row>
    <row r="511" spans="1:8" x14ac:dyDescent="0.25">
      <c r="A511" s="10" t="s">
        <v>565</v>
      </c>
      <c r="B511" s="10"/>
      <c r="C511" s="10" t="s">
        <v>858</v>
      </c>
      <c r="D511" s="12" t="str">
        <f t="shared" si="7"/>
        <v xml:space="preserve">Swedish Company data model / </v>
      </c>
      <c r="E511" s="3" t="s">
        <v>713</v>
      </c>
      <c r="F511" s="25"/>
      <c r="G511" s="37"/>
      <c r="H511" s="47"/>
    </row>
    <row r="512" spans="1:8" x14ac:dyDescent="0.25">
      <c r="A512" s="10" t="s">
        <v>566</v>
      </c>
      <c r="B512" s="10"/>
      <c r="C512" s="10" t="s">
        <v>858</v>
      </c>
      <c r="D512" s="12" t="str">
        <f t="shared" si="7"/>
        <v xml:space="preserve">Swedish Company data model / </v>
      </c>
      <c r="E512" s="3" t="s">
        <v>713</v>
      </c>
      <c r="F512" s="25"/>
      <c r="G512" s="37"/>
      <c r="H512" s="47"/>
    </row>
    <row r="513" spans="1:8" x14ac:dyDescent="0.25">
      <c r="A513" s="10" t="s">
        <v>42</v>
      </c>
      <c r="B513" s="10"/>
      <c r="C513" s="10" t="s">
        <v>858</v>
      </c>
      <c r="D513" s="12" t="str">
        <f t="shared" si="7"/>
        <v xml:space="preserve">Swedish Company data model / </v>
      </c>
      <c r="E513" s="3" t="s">
        <v>713</v>
      </c>
      <c r="F513" s="25"/>
      <c r="G513" s="37"/>
      <c r="H513" s="47"/>
    </row>
    <row r="514" spans="1:8" x14ac:dyDescent="0.25">
      <c r="A514" s="10" t="s">
        <v>255</v>
      </c>
      <c r="B514" s="10"/>
      <c r="C514" s="10" t="s">
        <v>858</v>
      </c>
      <c r="D514" s="12" t="str">
        <f t="shared" ref="D514:D577" si="8">CONCATENATE(E514, " / ", F514)</f>
        <v xml:space="preserve">Swedish Company data model / </v>
      </c>
      <c r="E514" s="3" t="s">
        <v>713</v>
      </c>
      <c r="F514" s="25"/>
      <c r="G514" s="37"/>
      <c r="H514" s="47"/>
    </row>
    <row r="515" spans="1:8" x14ac:dyDescent="0.25">
      <c r="A515" s="10" t="s">
        <v>256</v>
      </c>
      <c r="B515" s="10"/>
      <c r="C515" s="10" t="s">
        <v>858</v>
      </c>
      <c r="D515" s="12" t="str">
        <f t="shared" si="8"/>
        <v xml:space="preserve">Swedish Company data model / </v>
      </c>
      <c r="E515" s="3" t="s">
        <v>713</v>
      </c>
      <c r="F515" s="25"/>
      <c r="G515" s="37"/>
      <c r="H515" s="47"/>
    </row>
    <row r="516" spans="1:8" x14ac:dyDescent="0.25">
      <c r="A516" s="10" t="s">
        <v>257</v>
      </c>
      <c r="B516" s="10"/>
      <c r="C516" s="10" t="s">
        <v>853</v>
      </c>
      <c r="D516" s="12" t="str">
        <f t="shared" si="8"/>
        <v>Swedish Company data model / Juridisk person</v>
      </c>
      <c r="E516" s="3" t="s">
        <v>713</v>
      </c>
      <c r="F516" s="25" t="s">
        <v>726</v>
      </c>
      <c r="G516" s="37"/>
      <c r="H516" s="47"/>
    </row>
    <row r="517" spans="1:8" x14ac:dyDescent="0.25">
      <c r="A517" s="10" t="s">
        <v>263</v>
      </c>
      <c r="B517" s="10"/>
      <c r="C517" s="10" t="s">
        <v>855</v>
      </c>
      <c r="D517" s="12" t="str">
        <f t="shared" si="8"/>
        <v>Swedish Company data model / Godkänd för F-skatt hos Skatteverket</v>
      </c>
      <c r="E517" s="3" t="s">
        <v>713</v>
      </c>
      <c r="F517" s="25" t="s">
        <v>728</v>
      </c>
      <c r="G517" s="37"/>
      <c r="H517" s="47"/>
    </row>
    <row r="518" spans="1:8" x14ac:dyDescent="0.25">
      <c r="A518" s="10" t="s">
        <v>263</v>
      </c>
      <c r="B518" s="10"/>
      <c r="C518" s="10" t="s">
        <v>855</v>
      </c>
      <c r="D518" s="12" t="str">
        <f t="shared" si="8"/>
        <v>Swedish Company data model / Registrerat företag hos Bolagsverket</v>
      </c>
      <c r="E518" s="3" t="s">
        <v>713</v>
      </c>
      <c r="F518" s="25" t="s">
        <v>730</v>
      </c>
      <c r="G518" s="37"/>
      <c r="H518" s="47"/>
    </row>
    <row r="519" spans="1:8" x14ac:dyDescent="0.25">
      <c r="A519" s="10" t="s">
        <v>263</v>
      </c>
      <c r="B519" s="10"/>
      <c r="C519" s="10" t="s">
        <v>855</v>
      </c>
      <c r="D519" s="12" t="str">
        <f t="shared" si="8"/>
        <v>Swedish Company data model / Arbetsgivarregistrerad hos Skatteverket</v>
      </c>
      <c r="E519" s="3" t="s">
        <v>713</v>
      </c>
      <c r="F519" s="25" t="s">
        <v>732</v>
      </c>
      <c r="G519" s="37"/>
      <c r="H519" s="47"/>
    </row>
    <row r="520" spans="1:8" x14ac:dyDescent="0.25">
      <c r="A520" s="10" t="s">
        <v>263</v>
      </c>
      <c r="B520" s="10"/>
      <c r="C520" s="10" t="s">
        <v>855</v>
      </c>
      <c r="D520" s="12" t="str">
        <f t="shared" si="8"/>
        <v>Swedish Company data model / Momsregistrerad hos Skatteverket</v>
      </c>
      <c r="E520" s="3" t="s">
        <v>713</v>
      </c>
      <c r="F520" s="25" t="s">
        <v>734</v>
      </c>
      <c r="G520" s="37"/>
      <c r="H520" s="47"/>
    </row>
    <row r="521" spans="1:8" x14ac:dyDescent="0.25">
      <c r="A521" s="10" t="s">
        <v>475</v>
      </c>
      <c r="B521" s="10"/>
      <c r="C521" s="10" t="s">
        <v>853</v>
      </c>
      <c r="D521" s="12" t="str">
        <f t="shared" si="8"/>
        <v>Swedish Company data model / Registrering som företag</v>
      </c>
      <c r="E521" s="3" t="s">
        <v>713</v>
      </c>
      <c r="F521" s="25" t="s">
        <v>736</v>
      </c>
      <c r="G521" s="37"/>
      <c r="H521" s="47"/>
    </row>
    <row r="522" spans="1:8" x14ac:dyDescent="0.25">
      <c r="A522" s="10" t="s">
        <v>258</v>
      </c>
      <c r="B522" s="10"/>
      <c r="C522" s="10" t="s">
        <v>853</v>
      </c>
      <c r="D522" s="12" t="str">
        <f t="shared" si="8"/>
        <v>Swedish Company data model / företagsnamn</v>
      </c>
      <c r="E522" s="3" t="s">
        <v>713</v>
      </c>
      <c r="F522" s="25" t="s">
        <v>765</v>
      </c>
      <c r="G522" s="37"/>
      <c r="H522" s="47"/>
    </row>
    <row r="523" spans="1:8" x14ac:dyDescent="0.25">
      <c r="A523" s="10" t="s">
        <v>259</v>
      </c>
      <c r="B523" s="10"/>
      <c r="C523" s="10" t="s">
        <v>858</v>
      </c>
      <c r="D523" s="12" t="str">
        <f t="shared" si="8"/>
        <v xml:space="preserve">Swedish Company data model / </v>
      </c>
      <c r="E523" s="3" t="s">
        <v>713</v>
      </c>
      <c r="F523" s="25"/>
      <c r="G523" s="37"/>
      <c r="H523" s="47"/>
    </row>
    <row r="524" spans="1:8" x14ac:dyDescent="0.25">
      <c r="A524" s="10" t="s">
        <v>260</v>
      </c>
      <c r="B524" s="10"/>
      <c r="C524" s="10" t="s">
        <v>853</v>
      </c>
      <c r="D524" s="12" t="str">
        <f t="shared" si="8"/>
        <v>Swedish Company data model / företag företagsform</v>
      </c>
      <c r="E524" s="3" t="s">
        <v>713</v>
      </c>
      <c r="F524" s="25" t="s">
        <v>768</v>
      </c>
      <c r="G524" s="37"/>
      <c r="H524" s="47"/>
    </row>
    <row r="525" spans="1:8" x14ac:dyDescent="0.25">
      <c r="A525" s="10" t="s">
        <v>261</v>
      </c>
      <c r="B525" s="10"/>
      <c r="C525" s="10" t="s">
        <v>855</v>
      </c>
      <c r="D525" s="12" t="str">
        <f t="shared" si="8"/>
        <v>Swedish Company data model / Avvecklingsförfarande</v>
      </c>
      <c r="E525" s="3" t="s">
        <v>713</v>
      </c>
      <c r="F525" s="25" t="s">
        <v>770</v>
      </c>
      <c r="G525" s="37"/>
      <c r="H525" s="47"/>
    </row>
    <row r="526" spans="1:8" x14ac:dyDescent="0.25">
      <c r="A526" s="10" t="s">
        <v>261</v>
      </c>
      <c r="B526" s="10"/>
      <c r="C526" s="10" t="s">
        <v>856</v>
      </c>
      <c r="D526" s="12" t="str">
        <f t="shared" si="8"/>
        <v>Swedish Company data model / Likvidation</v>
      </c>
      <c r="E526" s="3" t="s">
        <v>713</v>
      </c>
      <c r="F526" s="25" t="s">
        <v>739</v>
      </c>
      <c r="G526" s="37"/>
      <c r="H526" s="47"/>
    </row>
    <row r="527" spans="1:8" x14ac:dyDescent="0.25">
      <c r="A527" s="10" t="s">
        <v>261</v>
      </c>
      <c r="B527" s="10"/>
      <c r="C527" s="10" t="s">
        <v>856</v>
      </c>
      <c r="D527" s="12" t="str">
        <f t="shared" si="8"/>
        <v>Swedish Company data model / Företagsrekonstruktion</v>
      </c>
      <c r="E527" s="3" t="s">
        <v>713</v>
      </c>
      <c r="F527" s="25" t="s">
        <v>741</v>
      </c>
      <c r="G527" s="37"/>
      <c r="H527" s="47"/>
    </row>
    <row r="528" spans="1:8" x14ac:dyDescent="0.25">
      <c r="A528" s="10" t="s">
        <v>261</v>
      </c>
      <c r="B528" s="10"/>
      <c r="C528" s="10" t="s">
        <v>856</v>
      </c>
      <c r="D528" s="12" t="str">
        <f t="shared" si="8"/>
        <v>Swedish Company data model / Fusion</v>
      </c>
      <c r="E528" s="3" t="s">
        <v>713</v>
      </c>
      <c r="F528" s="25" t="s">
        <v>743</v>
      </c>
      <c r="G528" s="37"/>
      <c r="H528" s="47"/>
    </row>
    <row r="529" spans="1:8" x14ac:dyDescent="0.25">
      <c r="A529" s="10" t="s">
        <v>261</v>
      </c>
      <c r="B529" s="10"/>
      <c r="C529" s="10" t="s">
        <v>856</v>
      </c>
      <c r="D529" s="12" t="str">
        <f t="shared" si="8"/>
        <v>Swedish Company data model / Delning</v>
      </c>
      <c r="E529" s="3" t="s">
        <v>713</v>
      </c>
      <c r="F529" s="25" t="s">
        <v>745</v>
      </c>
      <c r="G529" s="37"/>
      <c r="H529" s="47"/>
    </row>
    <row r="530" spans="1:8" x14ac:dyDescent="0.25">
      <c r="A530" s="10" t="s">
        <v>261</v>
      </c>
      <c r="B530" s="10"/>
      <c r="C530" s="10" t="s">
        <v>856</v>
      </c>
      <c r="D530" s="12" t="str">
        <f t="shared" si="8"/>
        <v>Swedish Company data model / Konkurs</v>
      </c>
      <c r="E530" s="3" t="s">
        <v>713</v>
      </c>
      <c r="F530" s="25" t="s">
        <v>747</v>
      </c>
      <c r="G530" s="37"/>
      <c r="H530" s="47"/>
    </row>
    <row r="531" spans="1:8" x14ac:dyDescent="0.25">
      <c r="A531" s="10" t="s">
        <v>262</v>
      </c>
      <c r="B531" s="10"/>
      <c r="C531" s="10" t="s">
        <v>853</v>
      </c>
      <c r="D531" s="12" t="str">
        <f t="shared" si="8"/>
        <v xml:space="preserve">Swedish Company data model / företag verksamhetsbeskrivning </v>
      </c>
      <c r="E531" s="3" t="s">
        <v>713</v>
      </c>
      <c r="F531" s="25" t="s">
        <v>772</v>
      </c>
      <c r="G531" s="37"/>
      <c r="H531" s="47"/>
    </row>
    <row r="532" spans="1:8" x14ac:dyDescent="0.25">
      <c r="A532" s="10" t="s">
        <v>264</v>
      </c>
      <c r="B532" s="10"/>
      <c r="C532" s="10" t="s">
        <v>853</v>
      </c>
      <c r="D532" s="12" t="str">
        <f t="shared" si="8"/>
        <v>Swedish Company data model / Arbetsställe</v>
      </c>
      <c r="E532" s="3" t="s">
        <v>713</v>
      </c>
      <c r="F532" s="25" t="s">
        <v>749</v>
      </c>
      <c r="G532" s="37"/>
      <c r="H532" s="47"/>
    </row>
    <row r="533" spans="1:8" x14ac:dyDescent="0.25">
      <c r="A533" s="10" t="s">
        <v>264</v>
      </c>
      <c r="B533" s="10"/>
      <c r="C533" s="10" t="s">
        <v>855</v>
      </c>
      <c r="D533" s="12" t="str">
        <f t="shared" si="8"/>
        <v>Swedish Company data model / Huvudarbetsställe</v>
      </c>
      <c r="E533" s="3" t="s">
        <v>713</v>
      </c>
      <c r="F533" s="25" t="s">
        <v>751</v>
      </c>
      <c r="G533" s="37"/>
      <c r="H533" s="47"/>
    </row>
    <row r="534" spans="1:8" x14ac:dyDescent="0.25">
      <c r="A534" s="10" t="s">
        <v>476</v>
      </c>
      <c r="B534" s="10"/>
      <c r="C534" s="10" t="s">
        <v>856</v>
      </c>
      <c r="D534" s="12" t="str">
        <f t="shared" si="8"/>
        <v>Swedish Company data model / Kan nås via</v>
      </c>
      <c r="E534" s="3" t="s">
        <v>713</v>
      </c>
      <c r="F534" s="25" t="s">
        <v>1396</v>
      </c>
      <c r="G534" s="37"/>
      <c r="H534" s="47"/>
    </row>
    <row r="535" spans="1:8" x14ac:dyDescent="0.25">
      <c r="A535" s="10" t="s">
        <v>478</v>
      </c>
      <c r="B535" s="10"/>
      <c r="C535" s="10" t="s">
        <v>856</v>
      </c>
      <c r="D535" s="12" t="str">
        <f t="shared" si="8"/>
        <v>Swedish Company data model / Kan nås via</v>
      </c>
      <c r="E535" s="3" t="s">
        <v>713</v>
      </c>
      <c r="F535" s="25" t="s">
        <v>1396</v>
      </c>
      <c r="G535" s="37"/>
      <c r="H535" s="47"/>
    </row>
    <row r="536" spans="1:8" x14ac:dyDescent="0.25">
      <c r="A536" s="10" t="s">
        <v>53</v>
      </c>
      <c r="B536" s="10"/>
      <c r="C536" s="10" t="s">
        <v>853</v>
      </c>
      <c r="D536" s="12" t="str">
        <f t="shared" si="8"/>
        <v>Swedish Company data model / Belägenhetadress</v>
      </c>
      <c r="E536" s="3" t="s">
        <v>713</v>
      </c>
      <c r="F536" s="25" t="s">
        <v>714</v>
      </c>
      <c r="G536" s="37"/>
      <c r="H536" s="47"/>
    </row>
    <row r="537" spans="1:8" x14ac:dyDescent="0.25">
      <c r="A537" s="10" t="s">
        <v>265</v>
      </c>
      <c r="B537" s="10"/>
      <c r="C537" s="10" t="s">
        <v>855</v>
      </c>
      <c r="D537" s="12" t="str">
        <f t="shared" si="8"/>
        <v xml:space="preserve">Swedish Company data model / belägenhetsadress populärnamn </v>
      </c>
      <c r="E537" s="3" t="s">
        <v>713</v>
      </c>
      <c r="F537" s="25" t="s">
        <v>761</v>
      </c>
      <c r="G537" s="37"/>
      <c r="H537" s="47"/>
    </row>
    <row r="538" spans="1:8" x14ac:dyDescent="0.25">
      <c r="A538" s="10" t="s">
        <v>265</v>
      </c>
      <c r="B538" s="10"/>
      <c r="C538" s="10" t="s">
        <v>855</v>
      </c>
      <c r="D538" s="12" t="str">
        <f t="shared" si="8"/>
        <v xml:space="preserve">Swedish Company data model / belägenhetsadress kommunnamn </v>
      </c>
      <c r="E538" s="3" t="s">
        <v>713</v>
      </c>
      <c r="F538" s="25" t="s">
        <v>763</v>
      </c>
      <c r="G538" s="37"/>
      <c r="H538" s="47"/>
    </row>
    <row r="539" spans="1:8" x14ac:dyDescent="0.25">
      <c r="A539" s="10" t="s">
        <v>266</v>
      </c>
      <c r="B539" s="10"/>
      <c r="C539" s="10" t="s">
        <v>858</v>
      </c>
      <c r="D539" s="12" t="str">
        <f t="shared" si="8"/>
        <v xml:space="preserve">Swedish Company data model / </v>
      </c>
      <c r="E539" s="3" t="s">
        <v>713</v>
      </c>
      <c r="F539" s="25"/>
      <c r="G539" s="37"/>
      <c r="H539" s="47"/>
    </row>
    <row r="540" spans="1:8" x14ac:dyDescent="0.25">
      <c r="A540" s="10" t="s">
        <v>267</v>
      </c>
      <c r="B540" s="10"/>
      <c r="C540" s="10" t="s">
        <v>853</v>
      </c>
      <c r="D540" s="12" t="str">
        <f t="shared" si="8"/>
        <v>Swedish Company data model / Belägenhetadress</v>
      </c>
      <c r="E540" s="3" t="s">
        <v>713</v>
      </c>
      <c r="F540" s="25" t="s">
        <v>714</v>
      </c>
      <c r="G540" s="37"/>
      <c r="H540" s="47"/>
    </row>
    <row r="541" spans="1:8" x14ac:dyDescent="0.25">
      <c r="A541" s="10" t="s">
        <v>268</v>
      </c>
      <c r="B541" s="10"/>
      <c r="C541" s="10" t="s">
        <v>858</v>
      </c>
      <c r="D541" s="12" t="str">
        <f t="shared" si="8"/>
        <v xml:space="preserve">Swedish Company data model / </v>
      </c>
      <c r="E541" s="3" t="s">
        <v>713</v>
      </c>
      <c r="F541" s="25"/>
      <c r="G541" s="37"/>
      <c r="H541" s="47"/>
    </row>
    <row r="542" spans="1:8" x14ac:dyDescent="0.25">
      <c r="A542" s="10" t="s">
        <v>57</v>
      </c>
      <c r="B542" s="10"/>
      <c r="C542" s="10" t="s">
        <v>858</v>
      </c>
      <c r="D542" s="12" t="str">
        <f t="shared" si="8"/>
        <v xml:space="preserve">Swedish Company data model / </v>
      </c>
      <c r="E542" s="3" t="s">
        <v>713</v>
      </c>
      <c r="F542" s="25"/>
      <c r="G542" s="37"/>
      <c r="H542" s="47"/>
    </row>
    <row r="543" spans="1:8" x14ac:dyDescent="0.25">
      <c r="A543" s="10" t="s">
        <v>567</v>
      </c>
      <c r="B543" s="10"/>
      <c r="C543" s="10" t="s">
        <v>858</v>
      </c>
      <c r="D543" s="12" t="str">
        <f t="shared" si="8"/>
        <v xml:space="preserve">Swedish Company data model / </v>
      </c>
      <c r="E543" s="3" t="s">
        <v>713</v>
      </c>
      <c r="F543" s="25"/>
      <c r="G543" s="37"/>
      <c r="H543" s="47"/>
    </row>
    <row r="544" spans="1:8" x14ac:dyDescent="0.25">
      <c r="A544" s="10" t="s">
        <v>568</v>
      </c>
      <c r="B544" s="10"/>
      <c r="C544" s="10" t="s">
        <v>858</v>
      </c>
      <c r="D544" s="12" t="str">
        <f t="shared" si="8"/>
        <v xml:space="preserve">Swedish Company data model / </v>
      </c>
      <c r="E544" s="3" t="s">
        <v>713</v>
      </c>
      <c r="F544" s="25"/>
      <c r="G544" s="37"/>
      <c r="H544" s="47"/>
    </row>
    <row r="545" spans="1:8" x14ac:dyDescent="0.25">
      <c r="A545" s="10" t="s">
        <v>569</v>
      </c>
      <c r="B545" s="10"/>
      <c r="C545" s="10" t="s">
        <v>858</v>
      </c>
      <c r="D545" s="12" t="str">
        <f t="shared" si="8"/>
        <v xml:space="preserve">Swedish Company data model / </v>
      </c>
      <c r="E545" s="3" t="s">
        <v>713</v>
      </c>
      <c r="F545" s="25"/>
      <c r="G545" s="37"/>
      <c r="H545" s="47"/>
    </row>
    <row r="546" spans="1:8" x14ac:dyDescent="0.25">
      <c r="A546" s="10" t="s">
        <v>269</v>
      </c>
      <c r="B546" s="10"/>
      <c r="C546" s="10" t="s">
        <v>858</v>
      </c>
      <c r="D546" s="12" t="str">
        <f t="shared" si="8"/>
        <v xml:space="preserve">Swedish Company data model / </v>
      </c>
      <c r="E546" s="3" t="s">
        <v>713</v>
      </c>
      <c r="F546" s="25"/>
      <c r="G546" s="37"/>
      <c r="H546" s="47"/>
    </row>
    <row r="547" spans="1:8" x14ac:dyDescent="0.25">
      <c r="A547" s="10" t="s">
        <v>43</v>
      </c>
      <c r="B547" s="10"/>
      <c r="C547" s="10" t="s">
        <v>853</v>
      </c>
      <c r="D547" s="12" t="str">
        <f t="shared" si="8"/>
        <v>Swedish Company data model / Fysisk person</v>
      </c>
      <c r="E547" s="3" t="s">
        <v>713</v>
      </c>
      <c r="F547" s="25" t="s">
        <v>753</v>
      </c>
      <c r="G547" s="37"/>
      <c r="H547" s="47"/>
    </row>
    <row r="548" spans="1:8" x14ac:dyDescent="0.25">
      <c r="A548" s="10" t="s">
        <v>481</v>
      </c>
      <c r="B548" s="10"/>
      <c r="C548" s="10" t="s">
        <v>853</v>
      </c>
      <c r="D548" s="12" t="str">
        <f t="shared" si="8"/>
        <v>Swedish Company data model / person teknisk identitet (UUID)</v>
      </c>
      <c r="E548" s="3" t="s">
        <v>713</v>
      </c>
      <c r="F548" s="25" t="s">
        <v>717</v>
      </c>
      <c r="G548" s="37"/>
      <c r="H548" s="47"/>
    </row>
    <row r="549" spans="1:8" x14ac:dyDescent="0.25">
      <c r="A549" s="10" t="s">
        <v>270</v>
      </c>
      <c r="B549" s="10"/>
      <c r="C549" s="10" t="s">
        <v>853</v>
      </c>
      <c r="D549" s="12" t="str">
        <f t="shared" si="8"/>
        <v>Swedish Company data model / Namn på fysisk person</v>
      </c>
      <c r="E549" s="3" t="s">
        <v>713</v>
      </c>
      <c r="F549" s="25" t="s">
        <v>1182</v>
      </c>
      <c r="G549" s="37"/>
      <c r="H549" s="47"/>
    </row>
    <row r="550" spans="1:8" x14ac:dyDescent="0.25">
      <c r="A550" s="10" t="s">
        <v>271</v>
      </c>
      <c r="B550" s="10"/>
      <c r="C550" s="10" t="s">
        <v>858</v>
      </c>
      <c r="D550" s="12" t="str">
        <f t="shared" si="8"/>
        <v xml:space="preserve">Swedish Company data model / </v>
      </c>
      <c r="E550" s="3" t="s">
        <v>713</v>
      </c>
      <c r="F550" s="25"/>
      <c r="G550" s="37"/>
      <c r="H550" s="47"/>
    </row>
    <row r="551" spans="1:8" x14ac:dyDescent="0.25">
      <c r="A551" s="10" t="s">
        <v>272</v>
      </c>
      <c r="B551" s="10"/>
      <c r="C551" s="10" t="s">
        <v>858</v>
      </c>
      <c r="D551" s="12" t="str">
        <f t="shared" si="8"/>
        <v xml:space="preserve">Swedish Company data model / </v>
      </c>
      <c r="E551" s="3" t="s">
        <v>713</v>
      </c>
      <c r="F551" s="25"/>
      <c r="G551" s="37"/>
      <c r="H551" s="47"/>
    </row>
    <row r="552" spans="1:8" x14ac:dyDescent="0.25">
      <c r="A552" s="10" t="s">
        <v>570</v>
      </c>
      <c r="B552" s="10"/>
      <c r="C552" s="10" t="s">
        <v>858</v>
      </c>
      <c r="D552" s="12" t="str">
        <f t="shared" si="8"/>
        <v xml:space="preserve">Swedish Company data model / </v>
      </c>
      <c r="E552" s="3" t="s">
        <v>713</v>
      </c>
      <c r="F552" s="25"/>
      <c r="G552" s="37"/>
      <c r="H552" s="47"/>
    </row>
    <row r="553" spans="1:8" x14ac:dyDescent="0.25">
      <c r="A553" s="10" t="s">
        <v>273</v>
      </c>
      <c r="B553" s="10"/>
      <c r="C553" s="10" t="s">
        <v>858</v>
      </c>
      <c r="D553" s="12" t="str">
        <f t="shared" si="8"/>
        <v xml:space="preserve">Swedish Company data model / </v>
      </c>
      <c r="E553" s="3" t="s">
        <v>713</v>
      </c>
      <c r="F553" s="25"/>
      <c r="G553" s="37"/>
      <c r="H553" s="47"/>
    </row>
    <row r="554" spans="1:8" x14ac:dyDescent="0.25">
      <c r="A554" s="10" t="s">
        <v>274</v>
      </c>
      <c r="B554" s="10"/>
      <c r="C554" s="10" t="s">
        <v>858</v>
      </c>
      <c r="D554" s="12" t="str">
        <f t="shared" si="8"/>
        <v xml:space="preserve">Swedish Company data model / </v>
      </c>
      <c r="E554" s="3" t="s">
        <v>713</v>
      </c>
      <c r="F554" s="25"/>
      <c r="G554" s="37"/>
      <c r="H554" s="47"/>
    </row>
    <row r="555" spans="1:8" x14ac:dyDescent="0.25">
      <c r="A555" s="10" t="s">
        <v>275</v>
      </c>
      <c r="B555" s="10"/>
      <c r="C555" s="10" t="s">
        <v>858</v>
      </c>
      <c r="D555" s="12" t="str">
        <f t="shared" si="8"/>
        <v xml:space="preserve">Swedish Company data model / </v>
      </c>
      <c r="E555" s="3" t="s">
        <v>713</v>
      </c>
      <c r="F555" s="25"/>
      <c r="G555" s="37"/>
      <c r="H555" s="47"/>
    </row>
    <row r="556" spans="1:8" x14ac:dyDescent="0.25">
      <c r="A556" s="10" t="s">
        <v>276</v>
      </c>
      <c r="B556" s="10"/>
      <c r="C556" s="10" t="s">
        <v>858</v>
      </c>
      <c r="D556" s="12" t="str">
        <f t="shared" si="8"/>
        <v xml:space="preserve">Swedish Company data model / </v>
      </c>
      <c r="E556" s="3" t="s">
        <v>713</v>
      </c>
      <c r="F556" s="25"/>
      <c r="G556" s="37"/>
      <c r="H556" s="47"/>
    </row>
    <row r="557" spans="1:8" x14ac:dyDescent="0.25">
      <c r="A557" s="10" t="s">
        <v>277</v>
      </c>
      <c r="B557" s="10"/>
      <c r="C557" s="10" t="s">
        <v>853</v>
      </c>
      <c r="D557" s="12" t="str">
        <f t="shared" si="8"/>
        <v xml:space="preserve">Swedish Company data model / fysisk p dödförklarad </v>
      </c>
      <c r="E557" s="3" t="s">
        <v>713</v>
      </c>
      <c r="F557" s="25" t="s">
        <v>720</v>
      </c>
      <c r="G557" s="37"/>
      <c r="H557" s="47"/>
    </row>
    <row r="558" spans="1:8" x14ac:dyDescent="0.25">
      <c r="A558" s="10" t="s">
        <v>277</v>
      </c>
      <c r="B558" s="10"/>
      <c r="C558" s="10" t="s">
        <v>853</v>
      </c>
      <c r="D558" s="12" t="str">
        <f t="shared" si="8"/>
        <v>Swedish Company data model / fysisk p avliden</v>
      </c>
      <c r="E558" s="3" t="s">
        <v>713</v>
      </c>
      <c r="F558" s="25" t="s">
        <v>721</v>
      </c>
      <c r="G558" s="37"/>
      <c r="H558" s="47"/>
    </row>
    <row r="559" spans="1:8" x14ac:dyDescent="0.25">
      <c r="A559" s="10" t="s">
        <v>278</v>
      </c>
      <c r="B559" s="10"/>
      <c r="C559" s="10" t="s">
        <v>858</v>
      </c>
      <c r="D559" s="12" t="str">
        <f t="shared" si="8"/>
        <v xml:space="preserve">Swedish Company data model / </v>
      </c>
      <c r="E559" s="3" t="s">
        <v>713</v>
      </c>
      <c r="F559" s="25"/>
      <c r="G559" s="37"/>
      <c r="H559" s="47"/>
    </row>
    <row r="560" spans="1:8" x14ac:dyDescent="0.25">
      <c r="A560" s="10" t="s">
        <v>571</v>
      </c>
      <c r="B560" s="10"/>
      <c r="C560" s="10" t="s">
        <v>858</v>
      </c>
      <c r="D560" s="12" t="str">
        <f t="shared" si="8"/>
        <v xml:space="preserve">Swedish Company data model / </v>
      </c>
      <c r="E560" s="3" t="s">
        <v>713</v>
      </c>
      <c r="F560" s="25"/>
      <c r="G560" s="37"/>
      <c r="H560" s="47"/>
    </row>
    <row r="561" spans="1:8" x14ac:dyDescent="0.25">
      <c r="A561" s="10" t="s">
        <v>279</v>
      </c>
      <c r="B561" s="10"/>
      <c r="C561" s="10" t="s">
        <v>858</v>
      </c>
      <c r="D561" s="12" t="str">
        <f t="shared" si="8"/>
        <v xml:space="preserve">Swedish Company data model / </v>
      </c>
      <c r="E561" s="3" t="s">
        <v>713</v>
      </c>
      <c r="F561" s="25"/>
      <c r="G561" s="37"/>
      <c r="H561" s="47"/>
    </row>
    <row r="562" spans="1:8" x14ac:dyDescent="0.25">
      <c r="A562" s="10" t="s">
        <v>505</v>
      </c>
      <c r="B562" s="10"/>
      <c r="C562" s="10" t="s">
        <v>858</v>
      </c>
      <c r="D562" s="12" t="str">
        <f t="shared" si="8"/>
        <v xml:space="preserve">Swedish Company data model / </v>
      </c>
      <c r="E562" s="3" t="s">
        <v>713</v>
      </c>
      <c r="F562" s="25"/>
      <c r="G562" s="37"/>
      <c r="H562" s="47"/>
    </row>
    <row r="563" spans="1:8" x14ac:dyDescent="0.25">
      <c r="A563" s="10" t="s">
        <v>280</v>
      </c>
      <c r="B563" s="10"/>
      <c r="C563" s="10" t="s">
        <v>858</v>
      </c>
      <c r="D563" s="12" t="str">
        <f t="shared" si="8"/>
        <v xml:space="preserve">Swedish Company data model / </v>
      </c>
      <c r="E563" s="3" t="s">
        <v>713</v>
      </c>
      <c r="F563" s="25"/>
      <c r="G563" s="37"/>
      <c r="H563" s="47"/>
    </row>
    <row r="564" spans="1:8" x14ac:dyDescent="0.25">
      <c r="A564" s="10" t="s">
        <v>281</v>
      </c>
      <c r="B564" s="10"/>
      <c r="C564" s="10" t="s">
        <v>858</v>
      </c>
      <c r="D564" s="12" t="str">
        <f t="shared" si="8"/>
        <v xml:space="preserve">Swedish Company data model / </v>
      </c>
      <c r="E564" s="3" t="s">
        <v>713</v>
      </c>
      <c r="F564" s="25"/>
      <c r="G564" s="37"/>
      <c r="H564" s="47"/>
    </row>
    <row r="565" spans="1:8" x14ac:dyDescent="0.25">
      <c r="A565" s="10" t="s">
        <v>489</v>
      </c>
      <c r="B565" s="10"/>
      <c r="C565" s="10" t="s">
        <v>856</v>
      </c>
      <c r="D565" s="12" t="str">
        <f t="shared" si="8"/>
        <v>Swedish Company data model / Kan nås via</v>
      </c>
      <c r="E565" s="3" t="s">
        <v>713</v>
      </c>
      <c r="F565" s="25" t="s">
        <v>1396</v>
      </c>
      <c r="G565" s="37"/>
      <c r="H565" s="47"/>
    </row>
    <row r="566" spans="1:8" x14ac:dyDescent="0.25">
      <c r="A566" s="10" t="s">
        <v>489</v>
      </c>
      <c r="B566" s="10"/>
      <c r="C566" s="10" t="s">
        <v>856</v>
      </c>
      <c r="D566" s="12" t="str">
        <f t="shared" si="8"/>
        <v>Swedish Company data model / Kan nås via</v>
      </c>
      <c r="E566" s="3" t="s">
        <v>713</v>
      </c>
      <c r="F566" s="25" t="s">
        <v>1396</v>
      </c>
      <c r="G566" s="37"/>
      <c r="H566" s="47"/>
    </row>
    <row r="567" spans="1:8" x14ac:dyDescent="0.25">
      <c r="A567" s="10" t="s">
        <v>282</v>
      </c>
      <c r="B567" s="10"/>
      <c r="C567" s="10" t="s">
        <v>858</v>
      </c>
      <c r="D567" s="12" t="str">
        <f t="shared" si="8"/>
        <v xml:space="preserve">Swedish Company data model / </v>
      </c>
      <c r="E567" s="3" t="s">
        <v>713</v>
      </c>
      <c r="F567" s="25"/>
      <c r="G567" s="37"/>
      <c r="H567" s="47"/>
    </row>
    <row r="568" spans="1:8" x14ac:dyDescent="0.25">
      <c r="A568" s="10" t="s">
        <v>283</v>
      </c>
      <c r="B568" s="10"/>
      <c r="C568" s="10" t="s">
        <v>858</v>
      </c>
      <c r="D568" s="12" t="str">
        <f t="shared" si="8"/>
        <v xml:space="preserve">Swedish Company data model / </v>
      </c>
      <c r="E568" s="3" t="s">
        <v>713</v>
      </c>
      <c r="F568" s="25"/>
      <c r="G568" s="37"/>
      <c r="H568" s="47"/>
    </row>
    <row r="569" spans="1:8" x14ac:dyDescent="0.25">
      <c r="A569" s="10" t="s">
        <v>284</v>
      </c>
      <c r="B569" s="10"/>
      <c r="C569" s="10" t="s">
        <v>858</v>
      </c>
      <c r="D569" s="12" t="str">
        <f t="shared" si="8"/>
        <v xml:space="preserve">Swedish Company data model / </v>
      </c>
      <c r="E569" s="3" t="s">
        <v>713</v>
      </c>
      <c r="F569" s="25"/>
      <c r="G569" s="37"/>
      <c r="H569" s="47"/>
    </row>
    <row r="570" spans="1:8" x14ac:dyDescent="0.25">
      <c r="A570" s="10" t="s">
        <v>285</v>
      </c>
      <c r="B570" s="10"/>
      <c r="C570" s="10" t="s">
        <v>858</v>
      </c>
      <c r="D570" s="12" t="str">
        <f t="shared" si="8"/>
        <v xml:space="preserve">Swedish Company data model / </v>
      </c>
      <c r="E570" s="3" t="s">
        <v>713</v>
      </c>
      <c r="F570" s="25"/>
      <c r="G570" s="37"/>
      <c r="H570" s="47"/>
    </row>
    <row r="571" spans="1:8" x14ac:dyDescent="0.25">
      <c r="A571" s="10" t="s">
        <v>572</v>
      </c>
      <c r="B571" s="10"/>
      <c r="C571" s="10" t="s">
        <v>858</v>
      </c>
      <c r="D571" s="12" t="str">
        <f t="shared" si="8"/>
        <v xml:space="preserve">Swedish Company data model / </v>
      </c>
      <c r="E571" s="3" t="s">
        <v>713</v>
      </c>
      <c r="F571" s="25"/>
      <c r="G571" s="37"/>
      <c r="H571" s="47"/>
    </row>
    <row r="572" spans="1:8" x14ac:dyDescent="0.25">
      <c r="A572" s="10" t="s">
        <v>286</v>
      </c>
      <c r="B572" s="10"/>
      <c r="C572" s="10" t="s">
        <v>856</v>
      </c>
      <c r="D572" s="12" t="str">
        <f t="shared" si="8"/>
        <v>Swedish Company data model / Kan nås via</v>
      </c>
      <c r="E572" s="3" t="s">
        <v>713</v>
      </c>
      <c r="F572" s="25" t="s">
        <v>1396</v>
      </c>
      <c r="G572" s="37"/>
      <c r="H572" s="47"/>
    </row>
    <row r="573" spans="1:8" x14ac:dyDescent="0.25">
      <c r="A573" s="10" t="s">
        <v>622</v>
      </c>
      <c r="B573" s="10"/>
      <c r="C573" s="10" t="s">
        <v>858</v>
      </c>
      <c r="D573" s="12" t="str">
        <f t="shared" si="8"/>
        <v xml:space="preserve">Swedish Company data model / </v>
      </c>
      <c r="E573" s="3" t="s">
        <v>713</v>
      </c>
      <c r="F573" s="25"/>
      <c r="G573" s="37"/>
      <c r="H573" s="47"/>
    </row>
    <row r="574" spans="1:8" x14ac:dyDescent="0.25">
      <c r="A574" s="10" t="s">
        <v>573</v>
      </c>
      <c r="B574" s="10"/>
      <c r="C574" s="10" t="s">
        <v>858</v>
      </c>
      <c r="D574" s="12" t="str">
        <f t="shared" si="8"/>
        <v xml:space="preserve">Swedish Company data model / </v>
      </c>
      <c r="E574" s="3" t="s">
        <v>713</v>
      </c>
      <c r="F574" s="25"/>
      <c r="G574" s="37"/>
      <c r="H574" s="47"/>
    </row>
    <row r="575" spans="1:8" x14ac:dyDescent="0.25">
      <c r="A575" s="10" t="s">
        <v>574</v>
      </c>
      <c r="B575" s="10"/>
      <c r="C575" s="10" t="s">
        <v>858</v>
      </c>
      <c r="D575" s="12" t="str">
        <f t="shared" si="8"/>
        <v xml:space="preserve">Swedish Company data model / </v>
      </c>
      <c r="E575" s="3" t="s">
        <v>713</v>
      </c>
      <c r="F575" s="25"/>
      <c r="G575" s="37"/>
      <c r="H575" s="47"/>
    </row>
    <row r="576" spans="1:8" x14ac:dyDescent="0.25">
      <c r="A576" s="10" t="s">
        <v>575</v>
      </c>
      <c r="B576" s="10"/>
      <c r="C576" s="10" t="s">
        <v>858</v>
      </c>
      <c r="D576" s="12" t="str">
        <f t="shared" si="8"/>
        <v xml:space="preserve">Swedish Company data model / </v>
      </c>
      <c r="E576" s="3" t="s">
        <v>713</v>
      </c>
      <c r="F576" s="25"/>
      <c r="G576" s="37"/>
      <c r="H576" s="47"/>
    </row>
    <row r="577" spans="1:8" x14ac:dyDescent="0.25">
      <c r="A577" s="10" t="s">
        <v>623</v>
      </c>
      <c r="B577" s="10"/>
      <c r="C577" s="10" t="s">
        <v>858</v>
      </c>
      <c r="D577" s="12" t="str">
        <f t="shared" si="8"/>
        <v xml:space="preserve">Swedish Company data model / </v>
      </c>
      <c r="E577" s="3" t="s">
        <v>713</v>
      </c>
      <c r="F577" s="25"/>
      <c r="G577" s="37"/>
      <c r="H577" s="47"/>
    </row>
    <row r="578" spans="1:8" x14ac:dyDescent="0.25">
      <c r="A578" s="10" t="s">
        <v>576</v>
      </c>
      <c r="B578" s="10"/>
      <c r="C578" s="10" t="s">
        <v>858</v>
      </c>
      <c r="D578" s="12" t="str">
        <f t="shared" ref="D578:D641" si="9">CONCATENATE(E578, " / ", F578)</f>
        <v xml:space="preserve">Swedish Company data model / </v>
      </c>
      <c r="E578" s="3" t="s">
        <v>713</v>
      </c>
      <c r="F578" s="25"/>
      <c r="G578" s="37"/>
      <c r="H578" s="47"/>
    </row>
    <row r="579" spans="1:8" x14ac:dyDescent="0.25">
      <c r="A579" s="10" t="s">
        <v>577</v>
      </c>
      <c r="B579" s="10"/>
      <c r="C579" s="10" t="s">
        <v>858</v>
      </c>
      <c r="D579" s="12" t="str">
        <f t="shared" si="9"/>
        <v xml:space="preserve">Swedish Company data model / </v>
      </c>
      <c r="E579" s="3" t="s">
        <v>713</v>
      </c>
      <c r="F579" s="25"/>
      <c r="G579" s="37"/>
      <c r="H579" s="47"/>
    </row>
    <row r="580" spans="1:8" x14ac:dyDescent="0.25">
      <c r="A580" s="10" t="s">
        <v>578</v>
      </c>
      <c r="B580" s="10"/>
      <c r="C580" s="10" t="s">
        <v>858</v>
      </c>
      <c r="D580" s="12" t="str">
        <f t="shared" si="9"/>
        <v xml:space="preserve">Swedish Company data model / </v>
      </c>
      <c r="E580" s="3" t="s">
        <v>713</v>
      </c>
      <c r="F580" s="25"/>
      <c r="G580" s="37"/>
      <c r="H580" s="47"/>
    </row>
    <row r="581" spans="1:8" x14ac:dyDescent="0.25">
      <c r="A581" s="10" t="s">
        <v>287</v>
      </c>
      <c r="B581" s="10"/>
      <c r="C581" s="10" t="s">
        <v>858</v>
      </c>
      <c r="D581" s="12" t="str">
        <f t="shared" si="9"/>
        <v xml:space="preserve">Swedish Company data model / </v>
      </c>
      <c r="E581" s="3" t="s">
        <v>713</v>
      </c>
      <c r="F581" s="25"/>
      <c r="G581" s="37"/>
      <c r="H581" s="47"/>
    </row>
    <row r="582" spans="1:8" x14ac:dyDescent="0.25">
      <c r="A582" s="10" t="s">
        <v>27</v>
      </c>
      <c r="B582" s="10"/>
      <c r="C582" s="10" t="s">
        <v>858</v>
      </c>
      <c r="D582" s="12" t="str">
        <f t="shared" si="9"/>
        <v xml:space="preserve">Swedish Company data model / </v>
      </c>
      <c r="E582" s="3" t="s">
        <v>713</v>
      </c>
      <c r="F582" s="25"/>
      <c r="G582" s="37"/>
      <c r="H582" s="47"/>
    </row>
    <row r="583" spans="1:8" x14ac:dyDescent="0.25">
      <c r="A583" s="10" t="s">
        <v>288</v>
      </c>
      <c r="B583" s="10"/>
      <c r="C583" s="10" t="s">
        <v>858</v>
      </c>
      <c r="D583" s="12" t="str">
        <f t="shared" si="9"/>
        <v xml:space="preserve">Swedish Company data model / </v>
      </c>
      <c r="E583" s="3" t="s">
        <v>713</v>
      </c>
      <c r="F583" s="25"/>
      <c r="G583" s="37"/>
      <c r="H583" s="47"/>
    </row>
    <row r="584" spans="1:8" x14ac:dyDescent="0.25">
      <c r="A584" s="10" t="s">
        <v>579</v>
      </c>
      <c r="B584" s="10"/>
      <c r="C584" s="10" t="s">
        <v>858</v>
      </c>
      <c r="D584" s="12" t="str">
        <f t="shared" si="9"/>
        <v xml:space="preserve">Swedish Company data model / </v>
      </c>
      <c r="E584" s="3" t="s">
        <v>713</v>
      </c>
      <c r="F584" s="25"/>
      <c r="G584" s="37"/>
      <c r="H584" s="47"/>
    </row>
    <row r="585" spans="1:8" x14ac:dyDescent="0.25">
      <c r="A585" s="10" t="s">
        <v>37</v>
      </c>
      <c r="B585" s="10"/>
      <c r="C585" s="10" t="s">
        <v>858</v>
      </c>
      <c r="D585" s="12" t="str">
        <f t="shared" si="9"/>
        <v xml:space="preserve">Swedish Company data model / </v>
      </c>
      <c r="E585" s="3" t="s">
        <v>713</v>
      </c>
      <c r="F585" s="25"/>
      <c r="G585" s="37"/>
      <c r="H585" s="47"/>
    </row>
    <row r="586" spans="1:8" x14ac:dyDescent="0.25">
      <c r="A586" s="10" t="s">
        <v>514</v>
      </c>
      <c r="B586" s="10"/>
      <c r="C586" s="10" t="s">
        <v>858</v>
      </c>
      <c r="D586" s="12" t="str">
        <f t="shared" si="9"/>
        <v xml:space="preserve">Swedish Company data model / </v>
      </c>
      <c r="E586" s="3" t="s">
        <v>713</v>
      </c>
      <c r="F586" s="25"/>
      <c r="G586" s="37"/>
      <c r="H586" s="47"/>
    </row>
    <row r="587" spans="1:8" x14ac:dyDescent="0.25">
      <c r="A587" s="10" t="s">
        <v>515</v>
      </c>
      <c r="B587" s="10"/>
      <c r="C587" s="10" t="s">
        <v>858</v>
      </c>
      <c r="D587" s="12" t="str">
        <f t="shared" si="9"/>
        <v xml:space="preserve">Swedish Company data model / </v>
      </c>
      <c r="E587" s="3" t="s">
        <v>713</v>
      </c>
      <c r="F587" s="25"/>
      <c r="G587" s="37"/>
      <c r="H587" s="47"/>
    </row>
    <row r="588" spans="1:8" x14ac:dyDescent="0.25">
      <c r="A588" s="10" t="s">
        <v>516</v>
      </c>
      <c r="B588" s="10"/>
      <c r="C588" s="10" t="s">
        <v>858</v>
      </c>
      <c r="D588" s="12" t="str">
        <f t="shared" si="9"/>
        <v xml:space="preserve">Swedish Company data model / </v>
      </c>
      <c r="E588" s="3" t="s">
        <v>713</v>
      </c>
      <c r="F588" s="25"/>
      <c r="G588" s="37"/>
      <c r="H588" s="47"/>
    </row>
    <row r="589" spans="1:8" x14ac:dyDescent="0.25">
      <c r="A589" s="10" t="s">
        <v>517</v>
      </c>
      <c r="B589" s="10"/>
      <c r="C589" s="10" t="s">
        <v>858</v>
      </c>
      <c r="D589" s="12" t="str">
        <f t="shared" si="9"/>
        <v xml:space="preserve">Swedish Company data model / </v>
      </c>
      <c r="E589" s="3" t="s">
        <v>713</v>
      </c>
      <c r="F589" s="25"/>
      <c r="G589" s="37"/>
      <c r="H589" s="47"/>
    </row>
    <row r="590" spans="1:8" x14ac:dyDescent="0.25">
      <c r="A590" s="10" t="s">
        <v>518</v>
      </c>
      <c r="B590" s="10"/>
      <c r="C590" s="10" t="s">
        <v>858</v>
      </c>
      <c r="D590" s="12" t="str">
        <f t="shared" si="9"/>
        <v xml:space="preserve">Swedish Company data model / </v>
      </c>
      <c r="E590" s="3" t="s">
        <v>713</v>
      </c>
      <c r="F590" s="25"/>
      <c r="G590" s="37"/>
      <c r="H590" s="47"/>
    </row>
    <row r="591" spans="1:8" x14ac:dyDescent="0.25">
      <c r="A591" s="10" t="s">
        <v>1</v>
      </c>
      <c r="B591" s="10"/>
      <c r="C591" s="10" t="s">
        <v>858</v>
      </c>
      <c r="D591" s="12" t="str">
        <f t="shared" si="9"/>
        <v xml:space="preserve">Swedish Company data model / </v>
      </c>
      <c r="E591" s="3" t="s">
        <v>713</v>
      </c>
      <c r="F591" s="25"/>
      <c r="G591" s="37"/>
      <c r="H591" s="47"/>
    </row>
    <row r="592" spans="1:8" x14ac:dyDescent="0.25">
      <c r="A592" s="10" t="s">
        <v>558</v>
      </c>
      <c r="B592" s="10"/>
      <c r="C592" s="10" t="s">
        <v>858</v>
      </c>
      <c r="D592" s="12" t="str">
        <f t="shared" si="9"/>
        <v xml:space="preserve">Swedish Company data model / </v>
      </c>
      <c r="E592" s="3" t="s">
        <v>713</v>
      </c>
      <c r="F592" s="25"/>
      <c r="G592" s="37"/>
      <c r="H592" s="47"/>
    </row>
    <row r="593" spans="1:8" x14ac:dyDescent="0.25">
      <c r="A593" s="10" t="s">
        <v>519</v>
      </c>
      <c r="B593" s="10"/>
      <c r="C593" s="10" t="s">
        <v>858</v>
      </c>
      <c r="D593" s="12" t="str">
        <f t="shared" si="9"/>
        <v xml:space="preserve">Swedish Company data model / </v>
      </c>
      <c r="E593" s="3" t="s">
        <v>713</v>
      </c>
      <c r="F593" s="25"/>
      <c r="G593" s="37"/>
      <c r="H593" s="47"/>
    </row>
    <row r="594" spans="1:8" x14ac:dyDescent="0.25">
      <c r="A594" s="10" t="s">
        <v>520</v>
      </c>
      <c r="B594" s="10"/>
      <c r="C594" s="10" t="s">
        <v>858</v>
      </c>
      <c r="D594" s="12" t="str">
        <f t="shared" si="9"/>
        <v xml:space="preserve">Swedish Company data model / </v>
      </c>
      <c r="E594" s="3" t="s">
        <v>713</v>
      </c>
      <c r="F594" s="25"/>
      <c r="G594" s="37"/>
      <c r="H594" s="47"/>
    </row>
    <row r="595" spans="1:8" x14ac:dyDescent="0.25">
      <c r="A595" s="10" t="s">
        <v>521</v>
      </c>
      <c r="B595" s="10"/>
      <c r="C595" s="10" t="s">
        <v>858</v>
      </c>
      <c r="D595" s="12" t="str">
        <f t="shared" si="9"/>
        <v xml:space="preserve">Swedish Company data model / </v>
      </c>
      <c r="E595" s="3" t="s">
        <v>713</v>
      </c>
      <c r="F595" s="25"/>
      <c r="G595" s="37"/>
      <c r="H595" s="47"/>
    </row>
    <row r="596" spans="1:8" x14ac:dyDescent="0.25">
      <c r="A596" s="10" t="s">
        <v>522</v>
      </c>
      <c r="B596" s="10"/>
      <c r="C596" s="10" t="s">
        <v>858</v>
      </c>
      <c r="D596" s="12" t="str">
        <f t="shared" si="9"/>
        <v xml:space="preserve">Swedish Company data model / </v>
      </c>
      <c r="E596" s="3" t="s">
        <v>713</v>
      </c>
      <c r="F596" s="25"/>
      <c r="G596" s="37"/>
      <c r="H596" s="47"/>
    </row>
    <row r="597" spans="1:8" x14ac:dyDescent="0.25">
      <c r="A597" s="10" t="s">
        <v>511</v>
      </c>
      <c r="B597" s="10"/>
      <c r="C597" s="10" t="s">
        <v>858</v>
      </c>
      <c r="D597" s="12" t="str">
        <f t="shared" si="9"/>
        <v xml:space="preserve">Swedish Company data model / </v>
      </c>
      <c r="E597" s="3" t="s">
        <v>713</v>
      </c>
      <c r="F597" s="25"/>
      <c r="G597" s="37"/>
      <c r="H597" s="47"/>
    </row>
    <row r="598" spans="1:8" x14ac:dyDescent="0.25">
      <c r="A598" s="10" t="s">
        <v>9</v>
      </c>
      <c r="B598" s="10"/>
      <c r="C598" s="10" t="s">
        <v>858</v>
      </c>
      <c r="D598" s="12" t="str">
        <f t="shared" si="9"/>
        <v xml:space="preserve">Swedish Company data model / </v>
      </c>
      <c r="E598" s="3" t="s">
        <v>713</v>
      </c>
      <c r="F598" s="25"/>
      <c r="G598" s="37"/>
      <c r="H598" s="47"/>
    </row>
    <row r="599" spans="1:8" x14ac:dyDescent="0.25">
      <c r="A599" s="10" t="s">
        <v>523</v>
      </c>
      <c r="B599" s="10"/>
      <c r="C599" s="10" t="s">
        <v>858</v>
      </c>
      <c r="D599" s="12" t="str">
        <f t="shared" si="9"/>
        <v xml:space="preserve">Swedish Company data model / </v>
      </c>
      <c r="E599" s="3" t="s">
        <v>713</v>
      </c>
      <c r="F599" s="25"/>
      <c r="G599" s="37"/>
      <c r="H599" s="47"/>
    </row>
    <row r="600" spans="1:8" x14ac:dyDescent="0.25">
      <c r="A600" s="13" t="s">
        <v>524</v>
      </c>
      <c r="B600" s="13"/>
      <c r="C600" s="13" t="s">
        <v>858</v>
      </c>
      <c r="D600" s="12" t="str">
        <f t="shared" si="9"/>
        <v xml:space="preserve">Swedish Company data model / </v>
      </c>
      <c r="E600" s="3" t="s">
        <v>713</v>
      </c>
      <c r="F600" s="28"/>
      <c r="G600" s="37"/>
      <c r="H600" s="47"/>
    </row>
    <row r="601" spans="1:8" ht="15.75" thickBot="1" x14ac:dyDescent="0.3">
      <c r="A601" s="18" t="s">
        <v>22</v>
      </c>
      <c r="B601" s="18"/>
      <c r="C601" s="18" t="s">
        <v>858</v>
      </c>
      <c r="D601" s="19" t="str">
        <f t="shared" si="9"/>
        <v xml:space="preserve">Swedish Company data model / </v>
      </c>
      <c r="E601" s="44" t="s">
        <v>713</v>
      </c>
      <c r="F601" s="34"/>
      <c r="G601" s="37"/>
      <c r="H601" s="47"/>
    </row>
    <row r="602" spans="1:8" ht="30" x14ac:dyDescent="0.25">
      <c r="A602" s="17" t="s">
        <v>6</v>
      </c>
      <c r="B602" s="17"/>
      <c r="C602" s="17" t="s">
        <v>853</v>
      </c>
      <c r="D602" s="17" t="str">
        <f t="shared" si="9"/>
        <v>Stelselcatalogus / http://data.stelselvanbasisregistraties.nl/crd/id/concept/Adres</v>
      </c>
      <c r="E602" s="17" t="s">
        <v>1160</v>
      </c>
      <c r="F602" s="35" t="s">
        <v>790</v>
      </c>
      <c r="G602" s="37"/>
      <c r="H602" s="47"/>
    </row>
    <row r="603" spans="1:8" ht="30" x14ac:dyDescent="0.25">
      <c r="A603" s="10" t="s">
        <v>241</v>
      </c>
      <c r="B603" s="10"/>
      <c r="C603" s="10" t="s">
        <v>853</v>
      </c>
      <c r="D603" s="10" t="str">
        <f t="shared" si="9"/>
        <v>Stelselcatalogus / http://data.stelselvanbasisregistraties.nl/nhr/id/concept/Adres</v>
      </c>
      <c r="E603" s="10" t="s">
        <v>1160</v>
      </c>
      <c r="F603" s="15" t="s">
        <v>791</v>
      </c>
      <c r="G603" s="37"/>
      <c r="H603" s="47"/>
    </row>
    <row r="604" spans="1:8" ht="30" x14ac:dyDescent="0.25">
      <c r="A604" s="10" t="s">
        <v>242</v>
      </c>
      <c r="B604" s="10"/>
      <c r="C604" s="10" t="s">
        <v>853</v>
      </c>
      <c r="D604" s="10" t="str">
        <f t="shared" si="9"/>
        <v>Stelselcatalogus / http://brk.kadaster.nl/def/gegevenselement/PostbusLocatie/postbusnummer</v>
      </c>
      <c r="E604" s="10" t="s">
        <v>1160</v>
      </c>
      <c r="F604" s="15" t="s">
        <v>852</v>
      </c>
      <c r="G604" s="37"/>
      <c r="H604" s="47"/>
    </row>
    <row r="605" spans="1:8" x14ac:dyDescent="0.25">
      <c r="A605" s="10" t="s">
        <v>243</v>
      </c>
      <c r="B605" s="10"/>
      <c r="C605" s="10" t="s">
        <v>858</v>
      </c>
      <c r="D605" s="10" t="str">
        <f t="shared" si="9"/>
        <v xml:space="preserve">Stelselcatalogus / </v>
      </c>
      <c r="E605" s="10" t="s">
        <v>1160</v>
      </c>
      <c r="F605" s="25"/>
      <c r="G605" s="37"/>
      <c r="H605" s="47"/>
    </row>
    <row r="606" spans="1:8" ht="45" x14ac:dyDescent="0.25">
      <c r="A606" s="10" t="s">
        <v>244</v>
      </c>
      <c r="B606" s="10"/>
      <c r="C606" s="10" t="s">
        <v>856</v>
      </c>
      <c r="D606" s="10" t="str">
        <f t="shared" si="9"/>
        <v>Stelselcatalogus / http://data.stelselvanbasisregistraties.nl/nhr/id/gegevenselement/straatHuisnummer-Buitenlandsadres</v>
      </c>
      <c r="E606" s="10" t="s">
        <v>1160</v>
      </c>
      <c r="F606" s="15" t="s">
        <v>1398</v>
      </c>
      <c r="G606" s="37"/>
      <c r="H606" s="47"/>
    </row>
    <row r="607" spans="1:8" ht="45" x14ac:dyDescent="0.25">
      <c r="A607" s="10" t="s">
        <v>244</v>
      </c>
      <c r="B607" s="10"/>
      <c r="C607" s="10" t="s">
        <v>856</v>
      </c>
      <c r="D607" s="10" t="str">
        <f t="shared" si="9"/>
        <v>Stelselcatalogus / http://data.stelselvanbasisregistraties.nl/nhr/id/gegevenselement/huisnummer-Binnenlandsadres</v>
      </c>
      <c r="E607" s="10" t="s">
        <v>1160</v>
      </c>
      <c r="F607" s="15" t="s">
        <v>1400</v>
      </c>
      <c r="G607" s="37"/>
      <c r="H607" s="47"/>
    </row>
    <row r="608" spans="1:8" ht="45" x14ac:dyDescent="0.25">
      <c r="A608" s="10" t="s">
        <v>244</v>
      </c>
      <c r="B608" s="10"/>
      <c r="C608" s="10" t="s">
        <v>856</v>
      </c>
      <c r="D608" s="10" t="str">
        <f t="shared" si="9"/>
        <v>Stelselcatalogus / http://data.stelselvanbasisregistraties.nl/nhr/id/gegevenselement/huisnummerToevoeging-Binnenlandsadres</v>
      </c>
      <c r="E608" s="10" t="s">
        <v>1160</v>
      </c>
      <c r="F608" s="15" t="s">
        <v>1402</v>
      </c>
      <c r="G608" s="37"/>
      <c r="H608" s="47"/>
    </row>
    <row r="609" spans="1:8" ht="45" x14ac:dyDescent="0.25">
      <c r="A609" s="10" t="s">
        <v>244</v>
      </c>
      <c r="B609" s="10"/>
      <c r="C609" s="10" t="s">
        <v>856</v>
      </c>
      <c r="D609" s="10" t="str">
        <f t="shared" si="9"/>
        <v>Stelselcatalogus / http://data.stelselvanbasisregistraties.nl/gba/id/gegevenselement/Huisnummer-Briefadres_in_Nederland</v>
      </c>
      <c r="E609" s="10" t="s">
        <v>1160</v>
      </c>
      <c r="F609" s="15" t="s">
        <v>1404</v>
      </c>
      <c r="G609" s="37"/>
      <c r="H609" s="47"/>
    </row>
    <row r="610" spans="1:8" ht="45" x14ac:dyDescent="0.25">
      <c r="A610" s="10" t="s">
        <v>244</v>
      </c>
      <c r="B610" s="10"/>
      <c r="C610" s="10" t="s">
        <v>856</v>
      </c>
      <c r="D610" s="10" t="str">
        <f t="shared" si="9"/>
        <v>Stelselcatalogus / http://data.stelselvanbasisregistraties.nl/gba/id/gegevenselement/Huisnummer-Woonadres_in_Nederland</v>
      </c>
      <c r="E610" s="10" t="s">
        <v>1160</v>
      </c>
      <c r="F610" s="15" t="s">
        <v>1405</v>
      </c>
      <c r="G610" s="37"/>
      <c r="H610" s="47"/>
    </row>
    <row r="611" spans="1:8" ht="45" x14ac:dyDescent="0.25">
      <c r="A611" s="10" t="s">
        <v>244</v>
      </c>
      <c r="B611" s="10"/>
      <c r="C611" s="10" t="s">
        <v>856</v>
      </c>
      <c r="D611" s="10" t="str">
        <f t="shared" si="9"/>
        <v>Stelselcatalogus / http://data.stelselvanbasisregistraties.nl/gba/id/gegevenselement/Huisnummertoevoeging-Briefadres_in_Nederland</v>
      </c>
      <c r="E611" s="10" t="s">
        <v>1160</v>
      </c>
      <c r="F611" s="15" t="s">
        <v>1406</v>
      </c>
      <c r="G611" s="37"/>
      <c r="H611" s="47"/>
    </row>
    <row r="612" spans="1:8" ht="45" x14ac:dyDescent="0.25">
      <c r="A612" s="10" t="s">
        <v>244</v>
      </c>
      <c r="B612" s="10"/>
      <c r="C612" s="10" t="s">
        <v>856</v>
      </c>
      <c r="D612" s="10" t="str">
        <f t="shared" si="9"/>
        <v>Stelselcatalogus / http://data.stelselvanbasisregistraties.nl/gba/id/gegevenselement/Huisnummertoevoeging-Woonadres_in_Nederland</v>
      </c>
      <c r="E612" s="10" t="s">
        <v>1160</v>
      </c>
      <c r="F612" s="15" t="s">
        <v>1408</v>
      </c>
      <c r="G612" s="37"/>
      <c r="H612" s="47"/>
    </row>
    <row r="613" spans="1:8" x14ac:dyDescent="0.25">
      <c r="A613" s="10" t="s">
        <v>245</v>
      </c>
      <c r="B613" s="10"/>
      <c r="C613" s="10" t="s">
        <v>858</v>
      </c>
      <c r="D613" s="10" t="str">
        <f t="shared" si="9"/>
        <v xml:space="preserve">Stelselcatalogus / </v>
      </c>
      <c r="E613" s="10" t="s">
        <v>1160</v>
      </c>
      <c r="F613" s="25"/>
      <c r="G613" s="37"/>
      <c r="H613" s="47"/>
    </row>
    <row r="614" spans="1:8" ht="45" x14ac:dyDescent="0.25">
      <c r="A614" s="10" t="s">
        <v>246</v>
      </c>
      <c r="B614" s="10"/>
      <c r="C614" s="10" t="s">
        <v>853</v>
      </c>
      <c r="D614" s="10" t="str">
        <f t="shared" si="9"/>
        <v>Stelselcatalogus / http://data.stelselvanbasisregistraties.nl/gba/id/gegevenselement/Gemeentedeel-Briefadres_in_Nederland</v>
      </c>
      <c r="E614" s="10" t="s">
        <v>1160</v>
      </c>
      <c r="F614" s="15" t="s">
        <v>837</v>
      </c>
      <c r="G614" s="37"/>
      <c r="H614" s="47"/>
    </row>
    <row r="615" spans="1:8" ht="60" x14ac:dyDescent="0.25">
      <c r="A615" s="10" t="s">
        <v>247</v>
      </c>
      <c r="B615" s="10"/>
      <c r="C615" s="10" t="s">
        <v>853</v>
      </c>
      <c r="D615" s="10" t="str">
        <f t="shared" si="9"/>
        <v>Stelselcatalogus / http://data.stelselvanbasisregistraties.nl/gba/id/gegevenselement/Gemeente_van_inschrijving-Woonadres_in_Nederland</v>
      </c>
      <c r="E615" s="10" t="s">
        <v>1160</v>
      </c>
      <c r="F615" s="15" t="s">
        <v>795</v>
      </c>
      <c r="G615" s="37"/>
      <c r="H615" s="47"/>
    </row>
    <row r="616" spans="1:8" ht="60" x14ac:dyDescent="0.25">
      <c r="A616" s="10" t="s">
        <v>247</v>
      </c>
      <c r="B616" s="10"/>
      <c r="C616" s="10" t="s">
        <v>853</v>
      </c>
      <c r="D616" s="10" t="str">
        <f t="shared" si="9"/>
        <v>Stelselcatalogus / http://data.stelselvanbasisregistraties.nl/gba/id/gegevenselement/Gemeente_van_inschrijving-Briefadres_in_Nederland</v>
      </c>
      <c r="E616" s="10" t="s">
        <v>1160</v>
      </c>
      <c r="F616" s="15" t="s">
        <v>1409</v>
      </c>
      <c r="G616" s="37"/>
      <c r="H616" s="47"/>
    </row>
    <row r="617" spans="1:8" x14ac:dyDescent="0.25">
      <c r="A617" s="10" t="s">
        <v>248</v>
      </c>
      <c r="B617" s="10"/>
      <c r="C617" s="10" t="s">
        <v>858</v>
      </c>
      <c r="D617" s="10" t="str">
        <f t="shared" si="9"/>
        <v xml:space="preserve">Stelselcatalogus / </v>
      </c>
      <c r="E617" s="10" t="s">
        <v>1160</v>
      </c>
      <c r="F617" s="25"/>
      <c r="G617" s="37"/>
      <c r="H617" s="47"/>
    </row>
    <row r="618" spans="1:8" x14ac:dyDescent="0.25">
      <c r="A618" s="10" t="s">
        <v>249</v>
      </c>
      <c r="B618" s="10"/>
      <c r="C618" s="10" t="s">
        <v>858</v>
      </c>
      <c r="D618" s="10" t="str">
        <f t="shared" si="9"/>
        <v xml:space="preserve">Stelselcatalogus / </v>
      </c>
      <c r="E618" s="10" t="s">
        <v>1160</v>
      </c>
      <c r="F618" s="25"/>
      <c r="G618" s="37"/>
      <c r="H618" s="47"/>
    </row>
    <row r="619" spans="1:8" ht="45" x14ac:dyDescent="0.25">
      <c r="A619" s="10" t="s">
        <v>250</v>
      </c>
      <c r="B619" s="10"/>
      <c r="C619" s="10" t="s">
        <v>853</v>
      </c>
      <c r="D619" s="10" t="str">
        <f t="shared" si="9"/>
        <v>Stelselcatalogus / http://data.stelselvanbasisregistraties.nl/nhr/id/gegevenselement/postcode-Binnenlandsadres</v>
      </c>
      <c r="E619" s="10" t="s">
        <v>1160</v>
      </c>
      <c r="F619" s="15" t="s">
        <v>1410</v>
      </c>
      <c r="G619" s="37"/>
      <c r="H619" s="47"/>
    </row>
    <row r="620" spans="1:8" ht="45" x14ac:dyDescent="0.25">
      <c r="A620" s="10" t="s">
        <v>250</v>
      </c>
      <c r="B620" s="10"/>
      <c r="C620" s="10" t="s">
        <v>853</v>
      </c>
      <c r="D620" s="10" t="str">
        <f t="shared" si="9"/>
        <v>Stelselcatalogus / http://data.stelselvanbasisregistraties.nl/nhr/id/gegevenselement/postcodeWoonplaats-Buitenlandsadres</v>
      </c>
      <c r="E620" s="10" t="s">
        <v>1160</v>
      </c>
      <c r="F620" s="15" t="s">
        <v>1412</v>
      </c>
      <c r="G620" s="37"/>
      <c r="H620" s="47"/>
    </row>
    <row r="621" spans="1:8" ht="45" x14ac:dyDescent="0.25">
      <c r="A621" s="10" t="s">
        <v>250</v>
      </c>
      <c r="B621" s="10"/>
      <c r="C621" s="10" t="s">
        <v>853</v>
      </c>
      <c r="D621" s="10" t="str">
        <f t="shared" si="9"/>
        <v>Stelselcatalogus / http://data.stelselvanbasisregistraties.nl/gba/id/gegevenselement/Postcode-Briefadres_in_Nederland</v>
      </c>
      <c r="E621" s="10" t="s">
        <v>1160</v>
      </c>
      <c r="F621" s="15" t="s">
        <v>819</v>
      </c>
      <c r="G621" s="37"/>
      <c r="H621" s="47"/>
    </row>
    <row r="622" spans="1:8" ht="45" x14ac:dyDescent="0.25">
      <c r="A622" s="10" t="s">
        <v>250</v>
      </c>
      <c r="B622" s="10"/>
      <c r="C622" s="10" t="s">
        <v>853</v>
      </c>
      <c r="D622" s="10" t="str">
        <f t="shared" si="9"/>
        <v>Stelselcatalogus / http://data.stelselvanbasisregistraties.nl/gba/id/gegevenselement/Postcode-Woonadres_in_Nederland</v>
      </c>
      <c r="E622" s="10" t="s">
        <v>1160</v>
      </c>
      <c r="F622" s="15" t="s">
        <v>1414</v>
      </c>
      <c r="G622" s="37"/>
      <c r="H622" s="47"/>
    </row>
    <row r="623" spans="1:8" x14ac:dyDescent="0.25">
      <c r="A623" s="10" t="s">
        <v>251</v>
      </c>
      <c r="B623" s="10"/>
      <c r="C623" s="10" t="s">
        <v>858</v>
      </c>
      <c r="D623" s="10" t="str">
        <f t="shared" si="9"/>
        <v xml:space="preserve">Stelselcatalogus / </v>
      </c>
      <c r="E623" s="10" t="s">
        <v>1160</v>
      </c>
      <c r="F623" s="25"/>
      <c r="G623" s="37"/>
      <c r="H623" s="47"/>
    </row>
    <row r="624" spans="1:8" x14ac:dyDescent="0.25">
      <c r="A624" s="10" t="s">
        <v>23</v>
      </c>
      <c r="B624" s="10"/>
      <c r="C624" s="10" t="s">
        <v>858</v>
      </c>
      <c r="D624" s="10" t="str">
        <f t="shared" si="9"/>
        <v xml:space="preserve">Stelselcatalogus / </v>
      </c>
      <c r="E624" s="10" t="s">
        <v>1160</v>
      </c>
      <c r="F624" s="25"/>
      <c r="G624" s="37"/>
      <c r="H624" s="47"/>
    </row>
    <row r="625" spans="1:8" x14ac:dyDescent="0.25">
      <c r="A625" s="10" t="s">
        <v>561</v>
      </c>
      <c r="B625" s="10"/>
      <c r="C625" s="10" t="s">
        <v>858</v>
      </c>
      <c r="D625" s="10" t="str">
        <f t="shared" si="9"/>
        <v xml:space="preserve">Stelselcatalogus / </v>
      </c>
      <c r="E625" s="10" t="s">
        <v>1160</v>
      </c>
      <c r="F625" s="25"/>
      <c r="G625" s="37"/>
      <c r="H625" s="47"/>
    </row>
    <row r="626" spans="1:8" x14ac:dyDescent="0.25">
      <c r="A626" s="10" t="s">
        <v>252</v>
      </c>
      <c r="B626" s="10"/>
      <c r="C626" s="10" t="s">
        <v>858</v>
      </c>
      <c r="D626" s="10" t="str">
        <f t="shared" si="9"/>
        <v xml:space="preserve">Stelselcatalogus / </v>
      </c>
      <c r="E626" s="10" t="s">
        <v>1160</v>
      </c>
      <c r="F626" s="25"/>
      <c r="G626" s="37"/>
      <c r="H626" s="47"/>
    </row>
    <row r="627" spans="1:8" x14ac:dyDescent="0.25">
      <c r="A627" s="10" t="s">
        <v>562</v>
      </c>
      <c r="B627" s="10"/>
      <c r="C627" s="10" t="s">
        <v>858</v>
      </c>
      <c r="D627" s="10" t="str">
        <f t="shared" si="9"/>
        <v xml:space="preserve">Stelselcatalogus / </v>
      </c>
      <c r="E627" s="10" t="s">
        <v>1160</v>
      </c>
      <c r="F627" s="25"/>
      <c r="G627" s="37"/>
      <c r="H627" s="47"/>
    </row>
    <row r="628" spans="1:8" x14ac:dyDescent="0.25">
      <c r="A628" s="10" t="s">
        <v>26</v>
      </c>
      <c r="B628" s="10"/>
      <c r="C628" s="10" t="s">
        <v>858</v>
      </c>
      <c r="D628" s="10" t="str">
        <f t="shared" si="9"/>
        <v xml:space="preserve">Stelselcatalogus / </v>
      </c>
      <c r="E628" s="10" t="s">
        <v>1160</v>
      </c>
      <c r="F628" s="25"/>
      <c r="G628" s="37"/>
      <c r="H628" s="47"/>
    </row>
    <row r="629" spans="1:8" x14ac:dyDescent="0.25">
      <c r="A629" s="10" t="s">
        <v>580</v>
      </c>
      <c r="B629" s="10"/>
      <c r="C629" s="10" t="s">
        <v>858</v>
      </c>
      <c r="D629" s="10" t="str">
        <f t="shared" si="9"/>
        <v xml:space="preserve">Stelselcatalogus / </v>
      </c>
      <c r="E629" s="10" t="s">
        <v>1160</v>
      </c>
      <c r="F629" s="25"/>
      <c r="G629" s="37"/>
      <c r="H629" s="47"/>
    </row>
    <row r="630" spans="1:8" x14ac:dyDescent="0.25">
      <c r="A630" s="10" t="s">
        <v>581</v>
      </c>
      <c r="B630" s="10"/>
      <c r="C630" s="10" t="s">
        <v>858</v>
      </c>
      <c r="D630" s="10" t="str">
        <f t="shared" si="9"/>
        <v xml:space="preserve">Stelselcatalogus / </v>
      </c>
      <c r="E630" s="10" t="s">
        <v>1160</v>
      </c>
      <c r="F630" s="25"/>
      <c r="G630" s="37"/>
      <c r="H630" s="47"/>
    </row>
    <row r="631" spans="1:8" x14ac:dyDescent="0.25">
      <c r="A631" s="10" t="s">
        <v>582</v>
      </c>
      <c r="B631" s="10"/>
      <c r="C631" s="10" t="s">
        <v>858</v>
      </c>
      <c r="D631" s="10" t="str">
        <f t="shared" si="9"/>
        <v xml:space="preserve">Stelselcatalogus / </v>
      </c>
      <c r="E631" s="10" t="s">
        <v>1160</v>
      </c>
      <c r="F631" s="25"/>
      <c r="G631" s="37"/>
      <c r="H631" s="47"/>
    </row>
    <row r="632" spans="1:8" x14ac:dyDescent="0.25">
      <c r="A632" s="10" t="s">
        <v>34</v>
      </c>
      <c r="B632" s="10"/>
      <c r="C632" s="10" t="s">
        <v>858</v>
      </c>
      <c r="D632" s="10" t="str">
        <f t="shared" si="9"/>
        <v xml:space="preserve">Stelselcatalogus / </v>
      </c>
      <c r="E632" s="10" t="s">
        <v>1160</v>
      </c>
      <c r="F632" s="25"/>
      <c r="G632" s="37"/>
      <c r="H632" s="47"/>
    </row>
    <row r="633" spans="1:8" x14ac:dyDescent="0.25">
      <c r="A633" s="10" t="s">
        <v>253</v>
      </c>
      <c r="B633" s="10"/>
      <c r="C633" s="10" t="s">
        <v>858</v>
      </c>
      <c r="D633" s="10" t="str">
        <f t="shared" si="9"/>
        <v xml:space="preserve">Stelselcatalogus / </v>
      </c>
      <c r="E633" s="10" t="s">
        <v>1160</v>
      </c>
      <c r="F633" s="25"/>
      <c r="G633" s="37"/>
      <c r="H633" s="47"/>
    </row>
    <row r="634" spans="1:8" x14ac:dyDescent="0.25">
      <c r="A634" s="10" t="s">
        <v>254</v>
      </c>
      <c r="B634" s="10"/>
      <c r="C634" s="10" t="s">
        <v>858</v>
      </c>
      <c r="D634" s="10" t="str">
        <f t="shared" si="9"/>
        <v xml:space="preserve">Stelselcatalogus / </v>
      </c>
      <c r="E634" s="10" t="s">
        <v>1160</v>
      </c>
      <c r="F634" s="25"/>
      <c r="G634" s="37"/>
      <c r="H634" s="47"/>
    </row>
    <row r="635" spans="1:8" x14ac:dyDescent="0.25">
      <c r="A635" s="10" t="s">
        <v>563</v>
      </c>
      <c r="B635" s="10"/>
      <c r="C635" s="10" t="s">
        <v>858</v>
      </c>
      <c r="D635" s="10" t="str">
        <f t="shared" si="9"/>
        <v xml:space="preserve">Stelselcatalogus / </v>
      </c>
      <c r="E635" s="10" t="s">
        <v>1160</v>
      </c>
      <c r="F635" s="25"/>
      <c r="G635" s="37"/>
      <c r="H635" s="47"/>
    </row>
    <row r="636" spans="1:8" x14ac:dyDescent="0.25">
      <c r="A636" s="10" t="s">
        <v>38</v>
      </c>
      <c r="B636" s="10"/>
      <c r="C636" s="10" t="s">
        <v>858</v>
      </c>
      <c r="D636" s="10" t="str">
        <f t="shared" si="9"/>
        <v xml:space="preserve">Stelselcatalogus / </v>
      </c>
      <c r="E636" s="10" t="s">
        <v>1160</v>
      </c>
      <c r="F636" s="25"/>
      <c r="G636" s="37"/>
      <c r="H636" s="47"/>
    </row>
    <row r="637" spans="1:8" x14ac:dyDescent="0.25">
      <c r="A637" s="10" t="s">
        <v>564</v>
      </c>
      <c r="B637" s="10"/>
      <c r="C637" s="10" t="s">
        <v>858</v>
      </c>
      <c r="D637" s="10" t="str">
        <f t="shared" si="9"/>
        <v xml:space="preserve">Stelselcatalogus / </v>
      </c>
      <c r="E637" s="10" t="s">
        <v>1160</v>
      </c>
      <c r="F637" s="25"/>
      <c r="G637" s="37"/>
      <c r="H637" s="47"/>
    </row>
    <row r="638" spans="1:8" x14ac:dyDescent="0.25">
      <c r="A638" s="10" t="s">
        <v>565</v>
      </c>
      <c r="B638" s="10"/>
      <c r="C638" s="10" t="s">
        <v>858</v>
      </c>
      <c r="D638" s="10" t="str">
        <f t="shared" si="9"/>
        <v xml:space="preserve">Stelselcatalogus / </v>
      </c>
      <c r="E638" s="10" t="s">
        <v>1160</v>
      </c>
      <c r="F638" s="25"/>
      <c r="G638" s="37"/>
      <c r="H638" s="47"/>
    </row>
    <row r="639" spans="1:8" x14ac:dyDescent="0.25">
      <c r="A639" s="10" t="s">
        <v>566</v>
      </c>
      <c r="B639" s="10"/>
      <c r="C639" s="10" t="s">
        <v>858</v>
      </c>
      <c r="D639" s="10" t="str">
        <f t="shared" si="9"/>
        <v xml:space="preserve">Stelselcatalogus / </v>
      </c>
      <c r="E639" s="10" t="s">
        <v>1160</v>
      </c>
      <c r="F639" s="25"/>
      <c r="G639" s="37"/>
      <c r="H639" s="47"/>
    </row>
    <row r="640" spans="1:8" x14ac:dyDescent="0.25">
      <c r="A640" s="10" t="s">
        <v>42</v>
      </c>
      <c r="B640" s="10"/>
      <c r="C640" s="10" t="s">
        <v>858</v>
      </c>
      <c r="D640" s="10" t="str">
        <f t="shared" si="9"/>
        <v xml:space="preserve">Stelselcatalogus / </v>
      </c>
      <c r="E640" s="10" t="s">
        <v>1160</v>
      </c>
      <c r="F640" s="25"/>
      <c r="G640" s="37"/>
      <c r="H640" s="47"/>
    </row>
    <row r="641" spans="1:8" x14ac:dyDescent="0.25">
      <c r="A641" s="10" t="s">
        <v>255</v>
      </c>
      <c r="B641" s="10"/>
      <c r="C641" s="10" t="s">
        <v>858</v>
      </c>
      <c r="D641" s="10" t="str">
        <f t="shared" si="9"/>
        <v xml:space="preserve">Stelselcatalogus / </v>
      </c>
      <c r="E641" s="10" t="s">
        <v>1160</v>
      </c>
      <c r="F641" s="25"/>
      <c r="G641" s="37"/>
      <c r="H641" s="47"/>
    </row>
    <row r="642" spans="1:8" x14ac:dyDescent="0.25">
      <c r="A642" s="10" t="s">
        <v>256</v>
      </c>
      <c r="B642" s="10"/>
      <c r="C642" s="10" t="s">
        <v>858</v>
      </c>
      <c r="D642" s="10" t="str">
        <f t="shared" ref="D642:D705" si="10">CONCATENATE(E642, " / ", F642)</f>
        <v xml:space="preserve">Stelselcatalogus / </v>
      </c>
      <c r="E642" s="10" t="s">
        <v>1160</v>
      </c>
      <c r="F642" s="25"/>
      <c r="G642" s="37"/>
      <c r="H642" s="47"/>
    </row>
    <row r="643" spans="1:8" ht="30" x14ac:dyDescent="0.25">
      <c r="A643" s="10" t="s">
        <v>257</v>
      </c>
      <c r="B643" s="10"/>
      <c r="C643" s="10" t="s">
        <v>853</v>
      </c>
      <c r="D643" s="10" t="str">
        <f t="shared" si="10"/>
        <v>Stelselcatalogus / http://data.stelselvanbasisregistraties.nl/nhr/id/concept/Rechtspersoon</v>
      </c>
      <c r="E643" s="10" t="s">
        <v>1160</v>
      </c>
      <c r="F643" s="15" t="s">
        <v>830</v>
      </c>
      <c r="G643" s="37"/>
      <c r="H643" s="47"/>
    </row>
    <row r="644" spans="1:8" ht="45" x14ac:dyDescent="0.25">
      <c r="A644" s="10" t="s">
        <v>257</v>
      </c>
      <c r="B644" s="10"/>
      <c r="C644" s="10" t="s">
        <v>856</v>
      </c>
      <c r="D644" s="10" t="str">
        <f t="shared" si="10"/>
        <v>Stelselcatalogus / http://data.stelselvanbasisregistraties.nl/nhr/id/concept/Rechtspersoon_in_oprichting</v>
      </c>
      <c r="E644" s="10" t="s">
        <v>1160</v>
      </c>
      <c r="F644" s="15" t="s">
        <v>832</v>
      </c>
      <c r="G644" s="37"/>
      <c r="H644" s="47"/>
    </row>
    <row r="645" spans="1:8" ht="45" x14ac:dyDescent="0.25">
      <c r="A645" s="10" t="s">
        <v>257</v>
      </c>
      <c r="B645" s="10"/>
      <c r="C645" s="10" t="s">
        <v>856</v>
      </c>
      <c r="D645" s="10" t="str">
        <f t="shared" si="10"/>
        <v>Stelselcatalogus / http://data.stelselvanbasisregistraties.nl/nhr/id/concept/Niet_Natuurlijk_Persoon</v>
      </c>
      <c r="E645" s="10" t="s">
        <v>1160</v>
      </c>
      <c r="F645" s="15" t="s">
        <v>828</v>
      </c>
      <c r="G645" s="37"/>
      <c r="H645" s="47"/>
    </row>
    <row r="646" spans="1:8" ht="45" x14ac:dyDescent="0.25">
      <c r="A646" s="10" t="s">
        <v>263</v>
      </c>
      <c r="B646" s="10"/>
      <c r="C646" s="10" t="s">
        <v>853</v>
      </c>
      <c r="D646" s="10" t="str">
        <f t="shared" si="10"/>
        <v>Stelselcatalogus / http://data.stelselvanbasisregistraties.nl/nhr/id/gegevenselement/RSIN-Niet_Natuurlijk_Persoon</v>
      </c>
      <c r="E646" s="10" t="s">
        <v>1160</v>
      </c>
      <c r="F646" s="15" t="s">
        <v>814</v>
      </c>
      <c r="G646" s="37"/>
      <c r="H646" s="47"/>
    </row>
    <row r="647" spans="1:8" ht="45" x14ac:dyDescent="0.25">
      <c r="A647" s="10" t="s">
        <v>475</v>
      </c>
      <c r="B647" s="10"/>
      <c r="C647" s="10" t="s">
        <v>855</v>
      </c>
      <c r="D647" s="10" t="str">
        <f t="shared" si="10"/>
        <v>Stelselcatalogus / http://data.stelselvanbasisregistraties.nl/nhr/id/gegevenselement/vestigingsnummer-Vestiging</v>
      </c>
      <c r="E647" s="10" t="s">
        <v>1160</v>
      </c>
      <c r="F647" s="15" t="s">
        <v>846</v>
      </c>
      <c r="G647" s="37"/>
      <c r="H647" s="47"/>
    </row>
    <row r="648" spans="1:8" ht="45" x14ac:dyDescent="0.25">
      <c r="A648" s="10" t="s">
        <v>258</v>
      </c>
      <c r="B648" s="10"/>
      <c r="C648" s="10" t="s">
        <v>853</v>
      </c>
      <c r="D648" s="10" t="str">
        <f t="shared" si="10"/>
        <v>Stelselcatalogus / http://data.stelselvanbasisregistraties.nl/nhr/id/gegevenselement/statutairenaam-Niet_Natuurlijk_Persoon</v>
      </c>
      <c r="E648" s="10" t="s">
        <v>1160</v>
      </c>
      <c r="F648" s="15" t="s">
        <v>812</v>
      </c>
      <c r="G648" s="37"/>
      <c r="H648" s="47"/>
    </row>
    <row r="649" spans="1:8" ht="45" x14ac:dyDescent="0.25">
      <c r="A649" s="10" t="s">
        <v>258</v>
      </c>
      <c r="B649" s="10"/>
      <c r="C649" s="10" t="s">
        <v>853</v>
      </c>
      <c r="D649" s="10" t="str">
        <f t="shared" si="10"/>
        <v>Stelselcatalogus / http://data.stelselvanbasisregistraties.nl/nhr/id/gegevenselement/handelsnaamen-Onderneming</v>
      </c>
      <c r="E649" s="10" t="s">
        <v>1160</v>
      </c>
      <c r="F649" s="15" t="s">
        <v>810</v>
      </c>
      <c r="G649" s="37"/>
      <c r="H649" s="47"/>
    </row>
    <row r="650" spans="1:8" ht="45" x14ac:dyDescent="0.25">
      <c r="A650" s="10" t="s">
        <v>258</v>
      </c>
      <c r="B650" s="10"/>
      <c r="C650" s="10" t="s">
        <v>853</v>
      </c>
      <c r="D650" s="10" t="str">
        <f t="shared" si="10"/>
        <v>Stelselcatalogus / http://data.stelselvanbasisregistraties.nl/nhr/id/gegevenselement/handelsnaamen-Vestiging</v>
      </c>
      <c r="E650" s="10" t="s">
        <v>1160</v>
      </c>
      <c r="F650" s="15" t="s">
        <v>844</v>
      </c>
      <c r="G650" s="37"/>
      <c r="H650" s="47"/>
    </row>
    <row r="651" spans="1:8" ht="45" x14ac:dyDescent="0.25">
      <c r="A651" s="10" t="s">
        <v>259</v>
      </c>
      <c r="B651" s="10"/>
      <c r="C651" s="10" t="s">
        <v>855</v>
      </c>
      <c r="D651" s="10" t="str">
        <f t="shared" si="10"/>
        <v>Stelselcatalogus / http://data.stelselvanbasisregistraties.nl/nhr/id/gegevenselement/naam-Vestiging</v>
      </c>
      <c r="E651" s="10" t="s">
        <v>1160</v>
      </c>
      <c r="F651" s="15" t="s">
        <v>839</v>
      </c>
      <c r="G651" s="37"/>
      <c r="H651" s="47"/>
    </row>
    <row r="652" spans="1:8" ht="45" x14ac:dyDescent="0.25">
      <c r="A652" s="10" t="s">
        <v>260</v>
      </c>
      <c r="B652" s="10"/>
      <c r="C652" s="10" t="s">
        <v>853</v>
      </c>
      <c r="D652" s="10" t="str">
        <f t="shared" si="10"/>
        <v>Stelselcatalogus / http://data.stelselvanbasisregistraties.nl/nhr/id/gegevenselement/rechtsvorm-Rechtspersoon</v>
      </c>
      <c r="E652" s="10" t="s">
        <v>1160</v>
      </c>
      <c r="F652" s="15" t="s">
        <v>841</v>
      </c>
      <c r="G652" s="37"/>
      <c r="H652" s="47"/>
    </row>
    <row r="653" spans="1:8" x14ac:dyDescent="0.25">
      <c r="A653" s="10" t="s">
        <v>261</v>
      </c>
      <c r="B653" s="10"/>
      <c r="C653" s="10" t="s">
        <v>858</v>
      </c>
      <c r="D653" s="10" t="str">
        <f t="shared" si="10"/>
        <v xml:space="preserve">Stelselcatalogus / </v>
      </c>
      <c r="E653" s="10" t="s">
        <v>1160</v>
      </c>
      <c r="F653" s="25"/>
      <c r="G653" s="37"/>
      <c r="H653" s="47"/>
    </row>
    <row r="654" spans="1:8" ht="45" x14ac:dyDescent="0.25">
      <c r="A654" s="10" t="s">
        <v>262</v>
      </c>
      <c r="B654" s="10"/>
      <c r="C654" s="10" t="s">
        <v>853</v>
      </c>
      <c r="D654" s="10" t="str">
        <f t="shared" si="10"/>
        <v>Stelselcatalogus / http://data.stelselvanbasisregistraties.nl/nhr/id/concept/Maatschappelijke_Activiteit</v>
      </c>
      <c r="E654" s="10" t="s">
        <v>1160</v>
      </c>
      <c r="F654" s="15" t="s">
        <v>822</v>
      </c>
      <c r="G654" s="37"/>
      <c r="H654" s="47"/>
    </row>
    <row r="655" spans="1:8" ht="45" x14ac:dyDescent="0.25">
      <c r="A655" s="10" t="s">
        <v>262</v>
      </c>
      <c r="B655" s="10"/>
      <c r="C655" s="10" t="s">
        <v>853</v>
      </c>
      <c r="D655" s="10" t="str">
        <f t="shared" si="10"/>
        <v>Stelselcatalogus / http://data.stelselvanbasisregistraties.nl/nhr/id/gegevenselement/KvK-Nummer-Maatschappelijke_Activiteit</v>
      </c>
      <c r="E655" s="10" t="s">
        <v>1160</v>
      </c>
      <c r="F655" s="15" t="s">
        <v>825</v>
      </c>
      <c r="G655" s="37"/>
      <c r="H655" s="47"/>
    </row>
    <row r="656" spans="1:8" ht="45" x14ac:dyDescent="0.25">
      <c r="A656" s="10" t="s">
        <v>264</v>
      </c>
      <c r="B656" s="10"/>
      <c r="C656" s="10" t="s">
        <v>853</v>
      </c>
      <c r="D656" s="10" t="str">
        <f t="shared" si="10"/>
        <v>Stelselcatalogus / http://data.stelselvanbasisregistraties.nl/nhr/id/gegevenselement/postadres-Vestiging</v>
      </c>
      <c r="E656" s="10" t="s">
        <v>1160</v>
      </c>
      <c r="F656" s="15" t="s">
        <v>834</v>
      </c>
      <c r="G656" s="37"/>
      <c r="H656" s="47"/>
    </row>
    <row r="657" spans="1:8" ht="45" x14ac:dyDescent="0.25">
      <c r="A657" s="10" t="s">
        <v>476</v>
      </c>
      <c r="B657" s="10"/>
      <c r="C657" s="10" t="s">
        <v>853</v>
      </c>
      <c r="D657" s="10" t="str">
        <f t="shared" si="10"/>
        <v>Stelselcatalogus / http://data.stelselvanbasisregistraties.nl/nhr/id/gegevenselement/postadres-Vestiging</v>
      </c>
      <c r="E657" s="10" t="s">
        <v>1160</v>
      </c>
      <c r="F657" s="35" t="s">
        <v>834</v>
      </c>
      <c r="G657" s="37"/>
      <c r="H657" s="47"/>
    </row>
    <row r="658" spans="1:8" ht="30" x14ac:dyDescent="0.25">
      <c r="A658" s="10" t="s">
        <v>476</v>
      </c>
      <c r="B658" s="10"/>
      <c r="C658" s="10" t="s">
        <v>853</v>
      </c>
      <c r="D658" s="10" t="str">
        <f t="shared" si="10"/>
        <v>Stelselcatalogus / http://data.stelselvanbasisregistraties.nl/nhr/id/gegevenselement/adres-Adres</v>
      </c>
      <c r="E658" s="10" t="s">
        <v>1160</v>
      </c>
      <c r="F658" s="15" t="s">
        <v>811</v>
      </c>
      <c r="G658" s="37"/>
      <c r="H658" s="47"/>
    </row>
    <row r="659" spans="1:8" ht="45" x14ac:dyDescent="0.25">
      <c r="A659" s="10" t="s">
        <v>476</v>
      </c>
      <c r="B659" s="10"/>
      <c r="C659" s="10" t="s">
        <v>853</v>
      </c>
      <c r="D659" s="10" t="str">
        <f t="shared" si="10"/>
        <v>Stelselcatalogus / http://data.stelselvanbasisregistraties.nl/nhr/id/concept/Postadres_Rechtspersoon</v>
      </c>
      <c r="E659" s="10" t="s">
        <v>1160</v>
      </c>
      <c r="F659" s="15" t="s">
        <v>817</v>
      </c>
      <c r="G659" s="37"/>
      <c r="H659" s="47"/>
    </row>
    <row r="660" spans="1:8" ht="45" x14ac:dyDescent="0.25">
      <c r="A660" s="10" t="s">
        <v>476</v>
      </c>
      <c r="B660" s="10"/>
      <c r="C660" s="10" t="s">
        <v>855</v>
      </c>
      <c r="D660" s="10" t="str">
        <f t="shared" si="10"/>
        <v>Stelselcatalogus / http://data.stelselvanbasisregistraties.nl/nhr/id/concept/Postadres_Buitenlandse_Niet_Natuurlijk_Persoon</v>
      </c>
      <c r="E660" s="10" t="s">
        <v>1160</v>
      </c>
      <c r="F660" s="15" t="s">
        <v>826</v>
      </c>
      <c r="G660" s="37"/>
      <c r="H660" s="47"/>
    </row>
    <row r="661" spans="1:8" ht="30" x14ac:dyDescent="0.25">
      <c r="A661" s="10" t="s">
        <v>478</v>
      </c>
      <c r="B661" s="10"/>
      <c r="C661" s="10" t="s">
        <v>853</v>
      </c>
      <c r="D661" s="10" t="str">
        <f t="shared" si="10"/>
        <v>Stelselcatalogus / http://data.stelselvanbasisregistraties.nl/nhr/id/concept/Locatie</v>
      </c>
      <c r="E661" s="10" t="s">
        <v>1160</v>
      </c>
      <c r="F661" s="15" t="s">
        <v>815</v>
      </c>
      <c r="G661" s="37"/>
      <c r="H661" s="47"/>
    </row>
    <row r="662" spans="1:8" ht="30" x14ac:dyDescent="0.25">
      <c r="A662" s="10" t="s">
        <v>53</v>
      </c>
      <c r="B662" s="10"/>
      <c r="C662" s="10" t="s">
        <v>853</v>
      </c>
      <c r="D662" s="10" t="str">
        <f t="shared" si="10"/>
        <v>Stelselcatalogus / http://data.stelselvanbasisregistraties.nl/nhr/id/concept/Locatie</v>
      </c>
      <c r="E662" s="10" t="s">
        <v>1160</v>
      </c>
      <c r="F662" s="15" t="s">
        <v>815</v>
      </c>
      <c r="G662" s="37"/>
      <c r="H662" s="47"/>
    </row>
    <row r="663" spans="1:8" ht="45" x14ac:dyDescent="0.25">
      <c r="A663" s="10" t="s">
        <v>53</v>
      </c>
      <c r="B663" s="10"/>
      <c r="C663" s="10" t="s">
        <v>856</v>
      </c>
      <c r="D663" s="10" t="str">
        <f t="shared" si="10"/>
        <v>Stelselcatalogus / http://data.stelselvanbasisregistraties.nl/gba/id/gegevenselement/Locatiebeschrijving-Briefadres_in_Nederland</v>
      </c>
      <c r="E663" s="10" t="s">
        <v>1160</v>
      </c>
      <c r="F663" s="15" t="s">
        <v>1415</v>
      </c>
      <c r="G663" s="37"/>
      <c r="H663" s="47"/>
    </row>
    <row r="664" spans="1:8" ht="45" x14ac:dyDescent="0.25">
      <c r="A664" s="10" t="s">
        <v>53</v>
      </c>
      <c r="B664" s="10"/>
      <c r="C664" s="10" t="s">
        <v>856</v>
      </c>
      <c r="D664" s="10" t="str">
        <f t="shared" si="10"/>
        <v>Stelselcatalogus / http://data.stelselvanbasisregistraties.nl/gba/id/gegevenselement/Locatiebeschrijving-Woonadres_in_Nederland</v>
      </c>
      <c r="E664" s="10" t="s">
        <v>1160</v>
      </c>
      <c r="F664" s="15" t="s">
        <v>1416</v>
      </c>
      <c r="G664" s="37"/>
      <c r="H664" s="47"/>
    </row>
    <row r="665" spans="1:8" x14ac:dyDescent="0.25">
      <c r="A665" s="10" t="s">
        <v>265</v>
      </c>
      <c r="B665" s="10"/>
      <c r="C665" s="10" t="s">
        <v>858</v>
      </c>
      <c r="D665" s="10" t="str">
        <f t="shared" si="10"/>
        <v xml:space="preserve">Stelselcatalogus / </v>
      </c>
      <c r="E665" s="10" t="s">
        <v>1160</v>
      </c>
      <c r="F665" s="25"/>
      <c r="G665" s="37"/>
      <c r="H665" s="47"/>
    </row>
    <row r="666" spans="1:8" x14ac:dyDescent="0.25">
      <c r="A666" s="10" t="s">
        <v>266</v>
      </c>
      <c r="B666" s="10"/>
      <c r="C666" s="10" t="s">
        <v>858</v>
      </c>
      <c r="D666" s="10" t="str">
        <f t="shared" si="10"/>
        <v xml:space="preserve">Stelselcatalogus / </v>
      </c>
      <c r="E666" s="10" t="s">
        <v>1160</v>
      </c>
      <c r="F666" s="25"/>
      <c r="G666" s="37"/>
      <c r="H666" s="47"/>
    </row>
    <row r="667" spans="1:8" x14ac:dyDescent="0.25">
      <c r="A667" s="10" t="s">
        <v>267</v>
      </c>
      <c r="B667" s="10"/>
      <c r="C667" s="10" t="s">
        <v>858</v>
      </c>
      <c r="D667" s="10" t="str">
        <f t="shared" si="10"/>
        <v xml:space="preserve">Stelselcatalogus / </v>
      </c>
      <c r="E667" s="10" t="s">
        <v>1160</v>
      </c>
      <c r="F667" s="25"/>
      <c r="G667" s="37"/>
      <c r="H667" s="47"/>
    </row>
    <row r="668" spans="1:8" x14ac:dyDescent="0.25">
      <c r="A668" s="10" t="s">
        <v>268</v>
      </c>
      <c r="B668" s="10"/>
      <c r="C668" s="10" t="s">
        <v>858</v>
      </c>
      <c r="D668" s="10" t="str">
        <f t="shared" si="10"/>
        <v xml:space="preserve">Stelselcatalogus / </v>
      </c>
      <c r="E668" s="10" t="s">
        <v>1160</v>
      </c>
      <c r="F668" s="25"/>
      <c r="G668" s="37"/>
      <c r="H668" s="47"/>
    </row>
    <row r="669" spans="1:8" x14ac:dyDescent="0.25">
      <c r="A669" s="10" t="s">
        <v>57</v>
      </c>
      <c r="B669" s="10"/>
      <c r="C669" s="10" t="s">
        <v>858</v>
      </c>
      <c r="D669" s="10" t="str">
        <f t="shared" si="10"/>
        <v xml:space="preserve">Stelselcatalogus / </v>
      </c>
      <c r="E669" s="10" t="s">
        <v>1160</v>
      </c>
      <c r="F669" s="25"/>
      <c r="G669" s="37"/>
      <c r="H669" s="47"/>
    </row>
    <row r="670" spans="1:8" x14ac:dyDescent="0.25">
      <c r="A670" s="10" t="s">
        <v>567</v>
      </c>
      <c r="B670" s="10"/>
      <c r="C670" s="10" t="s">
        <v>858</v>
      </c>
      <c r="D670" s="10" t="str">
        <f t="shared" si="10"/>
        <v xml:space="preserve">Stelselcatalogus / </v>
      </c>
      <c r="E670" s="10" t="s">
        <v>1160</v>
      </c>
      <c r="F670" s="25"/>
      <c r="G670" s="37"/>
      <c r="H670" s="47"/>
    </row>
    <row r="671" spans="1:8" x14ac:dyDescent="0.25">
      <c r="A671" s="10" t="s">
        <v>568</v>
      </c>
      <c r="B671" s="10"/>
      <c r="C671" s="10" t="s">
        <v>858</v>
      </c>
      <c r="D671" s="10" t="str">
        <f t="shared" si="10"/>
        <v xml:space="preserve">Stelselcatalogus / </v>
      </c>
      <c r="E671" s="10" t="s">
        <v>1160</v>
      </c>
      <c r="F671" s="25"/>
      <c r="G671" s="37"/>
      <c r="H671" s="47"/>
    </row>
    <row r="672" spans="1:8" x14ac:dyDescent="0.25">
      <c r="A672" s="10" t="s">
        <v>569</v>
      </c>
      <c r="B672" s="10"/>
      <c r="C672" s="10" t="s">
        <v>858</v>
      </c>
      <c r="D672" s="10" t="str">
        <f t="shared" si="10"/>
        <v xml:space="preserve">Stelselcatalogus / </v>
      </c>
      <c r="E672" s="10" t="s">
        <v>1160</v>
      </c>
      <c r="F672" s="25"/>
      <c r="G672" s="37"/>
      <c r="H672" s="47"/>
    </row>
    <row r="673" spans="1:8" x14ac:dyDescent="0.25">
      <c r="A673" s="10" t="s">
        <v>269</v>
      </c>
      <c r="B673" s="10"/>
      <c r="C673" s="10" t="s">
        <v>858</v>
      </c>
      <c r="D673" s="10" t="str">
        <f t="shared" si="10"/>
        <v xml:space="preserve">Stelselcatalogus / </v>
      </c>
      <c r="E673" s="10" t="s">
        <v>1160</v>
      </c>
      <c r="F673" s="25"/>
      <c r="G673" s="37"/>
      <c r="H673" s="47"/>
    </row>
    <row r="674" spans="1:8" ht="30" x14ac:dyDescent="0.25">
      <c r="A674" s="10" t="s">
        <v>43</v>
      </c>
      <c r="B674" s="10"/>
      <c r="C674" s="10" t="s">
        <v>853</v>
      </c>
      <c r="D674" s="10" t="str">
        <f t="shared" si="10"/>
        <v>Stelselcatalogus / http://data.stelselvanbasisregistraties.nl/gba/id/concept/Natuurlijk_persoon</v>
      </c>
      <c r="E674" s="10" t="s">
        <v>1160</v>
      </c>
      <c r="F674" s="15" t="s">
        <v>789</v>
      </c>
      <c r="G674" s="37"/>
      <c r="H674" s="47"/>
    </row>
    <row r="675" spans="1:8" ht="45" x14ac:dyDescent="0.25">
      <c r="A675" s="10" t="s">
        <v>481</v>
      </c>
      <c r="B675" s="10"/>
      <c r="C675" s="10" t="s">
        <v>856</v>
      </c>
      <c r="D675" s="10" t="str">
        <f t="shared" si="10"/>
        <v>Stelselcatalogus / http://data.stelselvanbasisregistraties.nl/gba/id/gegevenselement/A-nummer_persoon-Natuurlijk_persoon</v>
      </c>
      <c r="E675" s="10" t="s">
        <v>1160</v>
      </c>
      <c r="F675" s="15" t="s">
        <v>796</v>
      </c>
      <c r="G675" s="37"/>
      <c r="H675" s="47"/>
    </row>
    <row r="676" spans="1:8" ht="60" x14ac:dyDescent="0.25">
      <c r="A676" s="10" t="s">
        <v>481</v>
      </c>
      <c r="B676" s="10"/>
      <c r="C676" s="10" t="s">
        <v>856</v>
      </c>
      <c r="D676" s="10" t="str">
        <f t="shared" si="10"/>
        <v>Stelselcatalogus / http://data.stelselvanbasisregistraties.nl/gba/id/gegevenselement/Burgerservicenummer_persoon-Natuurlijk_persoon</v>
      </c>
      <c r="E676" s="10" t="s">
        <v>1160</v>
      </c>
      <c r="F676" s="15" t="s">
        <v>799</v>
      </c>
      <c r="G676" s="37"/>
      <c r="H676" s="47"/>
    </row>
    <row r="677" spans="1:8" ht="45" x14ac:dyDescent="0.25">
      <c r="A677" s="10" t="s">
        <v>481</v>
      </c>
      <c r="B677" s="10"/>
      <c r="C677" s="10" t="s">
        <v>856</v>
      </c>
      <c r="D677" s="10" t="str">
        <f t="shared" si="10"/>
        <v>Stelselcatalogus / http://data.stelselvanbasisregistraties.nl/nhr/id/gegevenselement/BSN_Id-Natuurlijk_Persoon</v>
      </c>
      <c r="E677" s="10" t="s">
        <v>1160</v>
      </c>
      <c r="F677" s="15" t="s">
        <v>801</v>
      </c>
      <c r="G677" s="37"/>
      <c r="H677" s="47"/>
    </row>
    <row r="678" spans="1:8" x14ac:dyDescent="0.25">
      <c r="A678" s="10" t="s">
        <v>270</v>
      </c>
      <c r="B678" s="10"/>
      <c r="C678" s="10"/>
      <c r="D678" s="10" t="str">
        <f t="shared" si="10"/>
        <v xml:space="preserve">Stelselcatalogus / </v>
      </c>
      <c r="E678" s="10" t="s">
        <v>1160</v>
      </c>
      <c r="F678" s="25"/>
      <c r="G678" s="37"/>
      <c r="H678" s="47"/>
    </row>
    <row r="679" spans="1:8" ht="45" x14ac:dyDescent="0.25">
      <c r="A679" s="10" t="s">
        <v>271</v>
      </c>
      <c r="B679" s="10"/>
      <c r="C679" s="10" t="s">
        <v>853</v>
      </c>
      <c r="D679" s="10" t="str">
        <f t="shared" si="10"/>
        <v>Stelselcatalogus / http://data.stelselvanbasisregistraties.nl/gba/id/gegevenselement/Voornamen_persoon-Natuurlijk_persoon</v>
      </c>
      <c r="E679" s="10" t="s">
        <v>1160</v>
      </c>
      <c r="F679" s="15" t="s">
        <v>807</v>
      </c>
      <c r="G679" s="37"/>
      <c r="H679" s="47"/>
    </row>
    <row r="680" spans="1:8" ht="45" x14ac:dyDescent="0.25">
      <c r="A680" s="10" t="s">
        <v>272</v>
      </c>
      <c r="B680" s="10"/>
      <c r="C680" s="10" t="s">
        <v>853</v>
      </c>
      <c r="D680" s="10" t="str">
        <f t="shared" si="10"/>
        <v>Stelselcatalogus / http://data.stelselvanbasisregistraties.nl/gba/id/gegevenselement/Geslachtsnaam_persoon-Natuurlijk_persoon</v>
      </c>
      <c r="E680" s="10" t="s">
        <v>1160</v>
      </c>
      <c r="F680" s="15" t="s">
        <v>803</v>
      </c>
      <c r="G680" s="37"/>
      <c r="H680" s="47"/>
    </row>
    <row r="681" spans="1:8" x14ac:dyDescent="0.25">
      <c r="A681" s="10" t="s">
        <v>570</v>
      </c>
      <c r="B681" s="10"/>
      <c r="C681" s="10" t="s">
        <v>858</v>
      </c>
      <c r="D681" s="10" t="str">
        <f t="shared" si="10"/>
        <v xml:space="preserve">Stelselcatalogus / </v>
      </c>
      <c r="E681" s="10" t="s">
        <v>1160</v>
      </c>
      <c r="F681" s="25"/>
      <c r="G681" s="37"/>
      <c r="H681" s="47"/>
    </row>
    <row r="682" spans="1:8" x14ac:dyDescent="0.25">
      <c r="A682" s="10" t="s">
        <v>273</v>
      </c>
      <c r="B682" s="10"/>
      <c r="C682" s="10" t="s">
        <v>858</v>
      </c>
      <c r="D682" s="10" t="str">
        <f t="shared" si="10"/>
        <v xml:space="preserve">Stelselcatalogus / </v>
      </c>
      <c r="E682" s="10" t="s">
        <v>1160</v>
      </c>
      <c r="F682" s="25"/>
      <c r="G682" s="37"/>
      <c r="H682" s="47"/>
    </row>
    <row r="683" spans="1:8" ht="60" x14ac:dyDescent="0.25">
      <c r="A683" s="10" t="s">
        <v>274</v>
      </c>
      <c r="B683" s="10"/>
      <c r="C683" s="10" t="s">
        <v>853</v>
      </c>
      <c r="D683" s="10" t="str">
        <f t="shared" si="10"/>
        <v>Stelselcatalogus / http://data.stelselvanbasisregistraties.nl/gba/doc/gegevenselement/Geslachtsaanduiding_persoon-Natuurlijk_persoon</v>
      </c>
      <c r="E683" s="10" t="s">
        <v>1160</v>
      </c>
      <c r="F683" s="15" t="s">
        <v>804</v>
      </c>
      <c r="G683" s="37"/>
      <c r="H683" s="47"/>
    </row>
    <row r="684" spans="1:8" x14ac:dyDescent="0.25">
      <c r="A684" s="10" t="s">
        <v>275</v>
      </c>
      <c r="B684" s="10"/>
      <c r="C684" s="10" t="s">
        <v>858</v>
      </c>
      <c r="D684" s="10" t="str">
        <f t="shared" si="10"/>
        <v xml:space="preserve">Stelselcatalogus / </v>
      </c>
      <c r="E684" s="10" t="s">
        <v>1160</v>
      </c>
      <c r="F684" s="25"/>
      <c r="G684" s="37"/>
      <c r="H684" s="47"/>
    </row>
    <row r="685" spans="1:8" ht="45" x14ac:dyDescent="0.25">
      <c r="A685" s="10" t="s">
        <v>276</v>
      </c>
      <c r="B685" s="10"/>
      <c r="C685" s="10" t="s">
        <v>853</v>
      </c>
      <c r="D685" s="10" t="str">
        <f t="shared" si="10"/>
        <v>Stelselcatalogus / http://data.stelselvanbasisregistraties.nl/gba/id/gegevenselement/Geboortedatum_persoon-Natuurlijk_persoon</v>
      </c>
      <c r="E685" s="10" t="s">
        <v>1160</v>
      </c>
      <c r="F685" s="15" t="s">
        <v>779</v>
      </c>
      <c r="G685" s="37"/>
      <c r="H685" s="47"/>
    </row>
    <row r="686" spans="1:8" ht="45" x14ac:dyDescent="0.25">
      <c r="A686" s="10" t="s">
        <v>277</v>
      </c>
      <c r="B686" s="10"/>
      <c r="C686" s="10" t="s">
        <v>853</v>
      </c>
      <c r="D686" s="10" t="str">
        <f t="shared" si="10"/>
        <v>Stelselcatalogus / http://data.stelselvanbasisregistraties.nl/gba/id/gegevenselement/Datum_overlijden_persoon-Natuurlijk_persoon</v>
      </c>
      <c r="E686" s="10" t="s">
        <v>1160</v>
      </c>
      <c r="F686" s="15" t="s">
        <v>777</v>
      </c>
      <c r="G686" s="37"/>
      <c r="H686" s="47"/>
    </row>
    <row r="687" spans="1:8" ht="45" x14ac:dyDescent="0.25">
      <c r="A687" s="10" t="s">
        <v>278</v>
      </c>
      <c r="B687" s="10"/>
      <c r="C687" s="10" t="s">
        <v>853</v>
      </c>
      <c r="D687" s="10" t="str">
        <f t="shared" si="10"/>
        <v>Stelselcatalogus / http://data.stelselvanbasisregistraties.nl/gba/id/gegevenselement/Geboorteland_persoon-Natuurlijk_persoon</v>
      </c>
      <c r="E687" s="10" t="s">
        <v>1160</v>
      </c>
      <c r="F687" s="15" t="s">
        <v>781</v>
      </c>
      <c r="G687" s="37"/>
      <c r="H687" s="47"/>
    </row>
    <row r="688" spans="1:8" ht="45" x14ac:dyDescent="0.25">
      <c r="A688" s="10" t="s">
        <v>571</v>
      </c>
      <c r="B688" s="10"/>
      <c r="C688" s="10" t="s">
        <v>853</v>
      </c>
      <c r="D688" s="10" t="str">
        <f t="shared" si="10"/>
        <v>Stelselcatalogus / http://data.stelselvanbasisregistraties.nl/gba/id/gegevenselement/Land_overlijden_persoon-Natuurlijk_persoon</v>
      </c>
      <c r="E688" s="10" t="s">
        <v>1160</v>
      </c>
      <c r="F688" s="15" t="s">
        <v>784</v>
      </c>
      <c r="G688" s="37"/>
      <c r="H688" s="47"/>
    </row>
    <row r="689" spans="1:8" ht="45" x14ac:dyDescent="0.25">
      <c r="A689" s="10" t="s">
        <v>279</v>
      </c>
      <c r="B689" s="10"/>
      <c r="C689" s="10" t="s">
        <v>853</v>
      </c>
      <c r="D689" s="10" t="str">
        <f t="shared" si="10"/>
        <v>Stelselcatalogus / http://data.stelselvanbasisregistraties.nl/gba/id/gegevenselement/Geboorteplaats_persoon-Natuurlijk_persoon</v>
      </c>
      <c r="E689" s="10" t="s">
        <v>1160</v>
      </c>
      <c r="F689" s="15" t="s">
        <v>786</v>
      </c>
      <c r="G689" s="37"/>
      <c r="H689" s="47"/>
    </row>
    <row r="690" spans="1:8" ht="45" x14ac:dyDescent="0.25">
      <c r="A690" s="10" t="s">
        <v>505</v>
      </c>
      <c r="B690" s="10"/>
      <c r="C690" s="10" t="s">
        <v>853</v>
      </c>
      <c r="D690" s="10" t="str">
        <f t="shared" si="10"/>
        <v>Stelselcatalogus / http://data.stelselvanbasisregistraties.nl/gba/id/gegevenselement/Plaats_overlijden_persoon-Natuurlijk_persoon</v>
      </c>
      <c r="E690" s="10" t="s">
        <v>1160</v>
      </c>
      <c r="F690" s="15" t="s">
        <v>788</v>
      </c>
      <c r="G690" s="37"/>
      <c r="H690" s="47"/>
    </row>
    <row r="691" spans="1:8" ht="45" x14ac:dyDescent="0.25">
      <c r="A691" s="10" t="s">
        <v>280</v>
      </c>
      <c r="B691" s="10"/>
      <c r="C691" s="10" t="s">
        <v>853</v>
      </c>
      <c r="D691" s="10" t="str">
        <f t="shared" si="10"/>
        <v>Stelselcatalogus / http://data.stelselvanbasisregistraties.nl/gba/id/gegevenselement/Nationaliteit_persoon-Natuurlijk_persoon</v>
      </c>
      <c r="E691" s="10" t="s">
        <v>1160</v>
      </c>
      <c r="F691" s="15" t="s">
        <v>809</v>
      </c>
      <c r="G691" s="37"/>
      <c r="H691" s="47"/>
    </row>
    <row r="692" spans="1:8" x14ac:dyDescent="0.25">
      <c r="A692" s="10" t="s">
        <v>281</v>
      </c>
      <c r="B692" s="10"/>
      <c r="C692" s="10" t="s">
        <v>858</v>
      </c>
      <c r="D692" s="10" t="str">
        <f t="shared" si="10"/>
        <v xml:space="preserve">Stelselcatalogus / </v>
      </c>
      <c r="E692" s="10" t="s">
        <v>1160</v>
      </c>
      <c r="F692" s="25"/>
      <c r="G692" s="37"/>
      <c r="H692" s="47"/>
    </row>
    <row r="693" spans="1:8" ht="45" x14ac:dyDescent="0.25">
      <c r="A693" s="10" t="s">
        <v>489</v>
      </c>
      <c r="B693" s="10"/>
      <c r="C693" s="10" t="s">
        <v>853</v>
      </c>
      <c r="D693" s="10" t="str">
        <f t="shared" si="10"/>
        <v>Stelselcatalogus / http://data.stelselvanbasisregistraties.nl/gba/id/concept/Woonadres_in_Nederland</v>
      </c>
      <c r="E693" s="10" t="s">
        <v>1160</v>
      </c>
      <c r="F693" s="15" t="s">
        <v>851</v>
      </c>
      <c r="G693" s="37"/>
      <c r="H693" s="47"/>
    </row>
    <row r="694" spans="1:8" ht="45" x14ac:dyDescent="0.25">
      <c r="A694" s="10" t="s">
        <v>489</v>
      </c>
      <c r="B694" s="10"/>
      <c r="C694" s="10" t="s">
        <v>853</v>
      </c>
      <c r="D694" s="10" t="str">
        <f t="shared" si="10"/>
        <v>Stelselcatalogus / http://data.stelselvanbasisregistraties.nl/gba/id/concept/Briefadres_in_Nederland</v>
      </c>
      <c r="E694" s="10" t="s">
        <v>1160</v>
      </c>
      <c r="F694" s="15" t="s">
        <v>850</v>
      </c>
      <c r="G694" s="37"/>
      <c r="H694" s="47"/>
    </row>
    <row r="695" spans="1:8" x14ac:dyDescent="0.25">
      <c r="A695" s="10" t="s">
        <v>282</v>
      </c>
      <c r="B695" s="10"/>
      <c r="C695" s="10" t="s">
        <v>858</v>
      </c>
      <c r="D695" s="10" t="str">
        <f t="shared" si="10"/>
        <v xml:space="preserve">Stelselcatalogus / </v>
      </c>
      <c r="E695" s="10" t="s">
        <v>1160</v>
      </c>
      <c r="F695" s="25"/>
      <c r="G695" s="37"/>
      <c r="H695" s="47"/>
    </row>
    <row r="696" spans="1:8" x14ac:dyDescent="0.25">
      <c r="A696" s="10" t="s">
        <v>283</v>
      </c>
      <c r="B696" s="10"/>
      <c r="C696" s="10" t="s">
        <v>858</v>
      </c>
      <c r="D696" s="10" t="str">
        <f t="shared" si="10"/>
        <v xml:space="preserve">Stelselcatalogus / </v>
      </c>
      <c r="E696" s="10" t="s">
        <v>1160</v>
      </c>
      <c r="F696" s="25"/>
      <c r="G696" s="37"/>
      <c r="H696" s="47"/>
    </row>
    <row r="697" spans="1:8" x14ac:dyDescent="0.25">
      <c r="A697" s="10" t="s">
        <v>284</v>
      </c>
      <c r="B697" s="10"/>
      <c r="C697" s="10" t="s">
        <v>858</v>
      </c>
      <c r="D697" s="10" t="str">
        <f t="shared" si="10"/>
        <v xml:space="preserve">Stelselcatalogus / </v>
      </c>
      <c r="E697" s="10" t="s">
        <v>1160</v>
      </c>
      <c r="F697" s="25"/>
      <c r="G697" s="37"/>
      <c r="H697" s="47"/>
    </row>
    <row r="698" spans="1:8" x14ac:dyDescent="0.25">
      <c r="A698" s="10" t="s">
        <v>285</v>
      </c>
      <c r="B698" s="10"/>
      <c r="C698" s="10" t="s">
        <v>858</v>
      </c>
      <c r="D698" s="10" t="str">
        <f t="shared" si="10"/>
        <v xml:space="preserve">Stelselcatalogus / </v>
      </c>
      <c r="E698" s="10" t="s">
        <v>1160</v>
      </c>
      <c r="F698" s="25"/>
      <c r="G698" s="37"/>
      <c r="H698" s="47"/>
    </row>
    <row r="699" spans="1:8" x14ac:dyDescent="0.25">
      <c r="A699" s="10" t="s">
        <v>572</v>
      </c>
      <c r="B699" s="10"/>
      <c r="C699" s="10" t="s">
        <v>858</v>
      </c>
      <c r="D699" s="10" t="str">
        <f t="shared" si="10"/>
        <v xml:space="preserve">Stelselcatalogus / </v>
      </c>
      <c r="E699" s="10" t="s">
        <v>1160</v>
      </c>
      <c r="F699" s="25"/>
      <c r="G699" s="37"/>
      <c r="H699" s="47"/>
    </row>
    <row r="700" spans="1:8" x14ac:dyDescent="0.25">
      <c r="A700" s="10" t="s">
        <v>286</v>
      </c>
      <c r="B700" s="10"/>
      <c r="C700" s="10" t="s">
        <v>858</v>
      </c>
      <c r="D700" s="10" t="str">
        <f t="shared" si="10"/>
        <v xml:space="preserve">Stelselcatalogus / </v>
      </c>
      <c r="E700" s="10" t="s">
        <v>1160</v>
      </c>
      <c r="F700" s="25"/>
      <c r="G700" s="37"/>
      <c r="H700" s="47"/>
    </row>
    <row r="701" spans="1:8" x14ac:dyDescent="0.25">
      <c r="A701" s="10" t="s">
        <v>622</v>
      </c>
      <c r="B701" s="10"/>
      <c r="C701" s="10" t="s">
        <v>858</v>
      </c>
      <c r="D701" s="10" t="str">
        <f t="shared" si="10"/>
        <v xml:space="preserve">Stelselcatalogus / </v>
      </c>
      <c r="E701" s="10" t="s">
        <v>1160</v>
      </c>
      <c r="F701" s="25"/>
      <c r="G701" s="37"/>
      <c r="H701" s="47"/>
    </row>
    <row r="702" spans="1:8" x14ac:dyDescent="0.25">
      <c r="A702" s="10" t="s">
        <v>573</v>
      </c>
      <c r="B702" s="10"/>
      <c r="C702" s="10" t="s">
        <v>858</v>
      </c>
      <c r="D702" s="10" t="str">
        <f t="shared" si="10"/>
        <v xml:space="preserve">Stelselcatalogus / </v>
      </c>
      <c r="E702" s="10" t="s">
        <v>1160</v>
      </c>
      <c r="F702" s="25"/>
      <c r="G702" s="37"/>
      <c r="H702" s="47"/>
    </row>
    <row r="703" spans="1:8" x14ac:dyDescent="0.25">
      <c r="A703" s="10" t="s">
        <v>574</v>
      </c>
      <c r="B703" s="10"/>
      <c r="C703" s="10" t="s">
        <v>858</v>
      </c>
      <c r="D703" s="10" t="str">
        <f t="shared" si="10"/>
        <v xml:space="preserve">Stelselcatalogus / </v>
      </c>
      <c r="E703" s="10" t="s">
        <v>1160</v>
      </c>
      <c r="F703" s="25"/>
      <c r="G703" s="37"/>
      <c r="H703" s="47"/>
    </row>
    <row r="704" spans="1:8" x14ac:dyDescent="0.25">
      <c r="A704" s="10" t="s">
        <v>575</v>
      </c>
      <c r="B704" s="10"/>
      <c r="C704" s="10" t="s">
        <v>858</v>
      </c>
      <c r="D704" s="10" t="str">
        <f t="shared" si="10"/>
        <v xml:space="preserve">Stelselcatalogus / </v>
      </c>
      <c r="E704" s="10" t="s">
        <v>1160</v>
      </c>
      <c r="F704" s="25"/>
      <c r="G704" s="37"/>
      <c r="H704" s="47"/>
    </row>
    <row r="705" spans="1:8" x14ac:dyDescent="0.25">
      <c r="A705" s="10" t="s">
        <v>623</v>
      </c>
      <c r="B705" s="10"/>
      <c r="C705" s="10" t="s">
        <v>858</v>
      </c>
      <c r="D705" s="10" t="str">
        <f t="shared" si="10"/>
        <v xml:space="preserve">Stelselcatalogus / </v>
      </c>
      <c r="E705" s="10" t="s">
        <v>1160</v>
      </c>
      <c r="F705" s="25"/>
      <c r="G705" s="37"/>
      <c r="H705" s="47"/>
    </row>
    <row r="706" spans="1:8" x14ac:dyDescent="0.25">
      <c r="A706" s="10" t="s">
        <v>576</v>
      </c>
      <c r="B706" s="10"/>
      <c r="C706" s="10" t="s">
        <v>858</v>
      </c>
      <c r="D706" s="10" t="str">
        <f t="shared" ref="D706:D769" si="11">CONCATENATE(E706, " / ", F706)</f>
        <v xml:space="preserve">Stelselcatalogus / </v>
      </c>
      <c r="E706" s="10" t="s">
        <v>1160</v>
      </c>
      <c r="F706" s="25"/>
      <c r="G706" s="37"/>
      <c r="H706" s="47"/>
    </row>
    <row r="707" spans="1:8" x14ac:dyDescent="0.25">
      <c r="A707" s="10" t="s">
        <v>577</v>
      </c>
      <c r="B707" s="10"/>
      <c r="C707" s="10" t="s">
        <v>858</v>
      </c>
      <c r="D707" s="10" t="str">
        <f t="shared" si="11"/>
        <v xml:space="preserve">Stelselcatalogus / </v>
      </c>
      <c r="E707" s="10" t="s">
        <v>1160</v>
      </c>
      <c r="F707" s="25"/>
      <c r="G707" s="37"/>
      <c r="H707" s="47"/>
    </row>
    <row r="708" spans="1:8" x14ac:dyDescent="0.25">
      <c r="A708" s="10" t="s">
        <v>578</v>
      </c>
      <c r="B708" s="10"/>
      <c r="C708" s="10" t="s">
        <v>858</v>
      </c>
      <c r="D708" s="10" t="str">
        <f t="shared" si="11"/>
        <v xml:space="preserve">Stelselcatalogus / </v>
      </c>
      <c r="E708" s="10" t="s">
        <v>1160</v>
      </c>
      <c r="F708" s="25"/>
      <c r="G708" s="37"/>
      <c r="H708" s="47"/>
    </row>
    <row r="709" spans="1:8" x14ac:dyDescent="0.25">
      <c r="A709" s="10" t="s">
        <v>287</v>
      </c>
      <c r="B709" s="10"/>
      <c r="C709" s="10" t="s">
        <v>858</v>
      </c>
      <c r="D709" s="10" t="str">
        <f t="shared" si="11"/>
        <v xml:space="preserve">Stelselcatalogus / </v>
      </c>
      <c r="E709" s="10" t="s">
        <v>1160</v>
      </c>
      <c r="F709" s="25"/>
      <c r="G709" s="37"/>
      <c r="H709" s="47"/>
    </row>
    <row r="710" spans="1:8" x14ac:dyDescent="0.25">
      <c r="A710" s="10" t="s">
        <v>27</v>
      </c>
      <c r="B710" s="10"/>
      <c r="C710" s="10" t="s">
        <v>858</v>
      </c>
      <c r="D710" s="10" t="str">
        <f t="shared" si="11"/>
        <v xml:space="preserve">Stelselcatalogus / </v>
      </c>
      <c r="E710" s="10" t="s">
        <v>1160</v>
      </c>
      <c r="F710" s="25"/>
      <c r="G710" s="37"/>
      <c r="H710" s="47"/>
    </row>
    <row r="711" spans="1:8" x14ac:dyDescent="0.25">
      <c r="A711" s="10" t="s">
        <v>288</v>
      </c>
      <c r="B711" s="10"/>
      <c r="C711" s="10" t="s">
        <v>858</v>
      </c>
      <c r="D711" s="10" t="str">
        <f t="shared" si="11"/>
        <v xml:space="preserve">Stelselcatalogus / </v>
      </c>
      <c r="E711" s="10" t="s">
        <v>1160</v>
      </c>
      <c r="F711" s="25"/>
      <c r="G711" s="37"/>
      <c r="H711" s="47"/>
    </row>
    <row r="712" spans="1:8" x14ac:dyDescent="0.25">
      <c r="A712" s="10" t="s">
        <v>579</v>
      </c>
      <c r="B712" s="10"/>
      <c r="C712" s="10" t="s">
        <v>858</v>
      </c>
      <c r="D712" s="10" t="str">
        <f t="shared" si="11"/>
        <v xml:space="preserve">Stelselcatalogus / </v>
      </c>
      <c r="E712" s="10" t="s">
        <v>1160</v>
      </c>
      <c r="F712" s="25"/>
      <c r="G712" s="37"/>
      <c r="H712" s="47"/>
    </row>
    <row r="713" spans="1:8" x14ac:dyDescent="0.25">
      <c r="A713" s="10" t="s">
        <v>37</v>
      </c>
      <c r="B713" s="10"/>
      <c r="C713" s="10" t="s">
        <v>858</v>
      </c>
      <c r="D713" s="10" t="str">
        <f t="shared" si="11"/>
        <v xml:space="preserve">Stelselcatalogus / </v>
      </c>
      <c r="E713" s="10" t="s">
        <v>1160</v>
      </c>
      <c r="F713" s="25"/>
      <c r="G713" s="37"/>
      <c r="H713" s="47"/>
    </row>
    <row r="714" spans="1:8" x14ac:dyDescent="0.25">
      <c r="A714" s="10" t="s">
        <v>514</v>
      </c>
      <c r="B714" s="10"/>
      <c r="C714" s="10" t="s">
        <v>858</v>
      </c>
      <c r="D714" s="10" t="str">
        <f t="shared" si="11"/>
        <v xml:space="preserve">Stelselcatalogus / </v>
      </c>
      <c r="E714" s="10" t="s">
        <v>1160</v>
      </c>
      <c r="F714" s="25"/>
      <c r="G714" s="37"/>
      <c r="H714" s="47"/>
    </row>
    <row r="715" spans="1:8" x14ac:dyDescent="0.25">
      <c r="A715" s="10" t="s">
        <v>515</v>
      </c>
      <c r="B715" s="10"/>
      <c r="C715" s="10" t="s">
        <v>858</v>
      </c>
      <c r="D715" s="10" t="str">
        <f t="shared" si="11"/>
        <v xml:space="preserve">Stelselcatalogus / </v>
      </c>
      <c r="E715" s="10" t="s">
        <v>1160</v>
      </c>
      <c r="F715" s="25"/>
      <c r="G715" s="37"/>
      <c r="H715" s="47"/>
    </row>
    <row r="716" spans="1:8" x14ac:dyDescent="0.25">
      <c r="A716" s="10" t="s">
        <v>516</v>
      </c>
      <c r="B716" s="10"/>
      <c r="C716" s="10" t="s">
        <v>858</v>
      </c>
      <c r="D716" s="10" t="str">
        <f t="shared" si="11"/>
        <v xml:space="preserve">Stelselcatalogus / </v>
      </c>
      <c r="E716" s="10" t="s">
        <v>1160</v>
      </c>
      <c r="F716" s="25"/>
      <c r="G716" s="37"/>
      <c r="H716" s="47"/>
    </row>
    <row r="717" spans="1:8" x14ac:dyDescent="0.25">
      <c r="A717" s="10" t="s">
        <v>517</v>
      </c>
      <c r="B717" s="10"/>
      <c r="C717" s="10" t="s">
        <v>858</v>
      </c>
      <c r="D717" s="10" t="str">
        <f t="shared" si="11"/>
        <v xml:space="preserve">Stelselcatalogus / </v>
      </c>
      <c r="E717" s="10" t="s">
        <v>1160</v>
      </c>
      <c r="F717" s="25"/>
      <c r="G717" s="37"/>
      <c r="H717" s="47"/>
    </row>
    <row r="718" spans="1:8" x14ac:dyDescent="0.25">
      <c r="A718" s="10" t="s">
        <v>518</v>
      </c>
      <c r="B718" s="10"/>
      <c r="C718" s="10" t="s">
        <v>858</v>
      </c>
      <c r="D718" s="10" t="str">
        <f t="shared" si="11"/>
        <v xml:space="preserve">Stelselcatalogus / </v>
      </c>
      <c r="E718" s="10" t="s">
        <v>1160</v>
      </c>
      <c r="F718" s="25"/>
      <c r="G718" s="37"/>
      <c r="H718" s="47"/>
    </row>
    <row r="719" spans="1:8" x14ac:dyDescent="0.25">
      <c r="A719" s="10" t="s">
        <v>1</v>
      </c>
      <c r="B719" s="10"/>
      <c r="C719" s="10" t="s">
        <v>858</v>
      </c>
      <c r="D719" s="10" t="str">
        <f t="shared" si="11"/>
        <v xml:space="preserve">Stelselcatalogus / </v>
      </c>
      <c r="E719" s="10" t="s">
        <v>1160</v>
      </c>
      <c r="F719" s="25"/>
      <c r="G719" s="37"/>
      <c r="H719" s="47"/>
    </row>
    <row r="720" spans="1:8" x14ac:dyDescent="0.25">
      <c r="A720" s="10" t="s">
        <v>558</v>
      </c>
      <c r="B720" s="10"/>
      <c r="C720" s="10" t="s">
        <v>858</v>
      </c>
      <c r="D720" s="10" t="str">
        <f t="shared" si="11"/>
        <v xml:space="preserve">Stelselcatalogus / </v>
      </c>
      <c r="E720" s="10" t="s">
        <v>1160</v>
      </c>
      <c r="F720" s="25"/>
      <c r="G720" s="37"/>
      <c r="H720" s="47"/>
    </row>
    <row r="721" spans="1:8" x14ac:dyDescent="0.25">
      <c r="A721" s="10" t="s">
        <v>519</v>
      </c>
      <c r="B721" s="10"/>
      <c r="C721" s="10" t="s">
        <v>858</v>
      </c>
      <c r="D721" s="10" t="str">
        <f t="shared" si="11"/>
        <v xml:space="preserve">Stelselcatalogus / </v>
      </c>
      <c r="E721" s="10" t="s">
        <v>1160</v>
      </c>
      <c r="F721" s="25"/>
      <c r="G721" s="47"/>
      <c r="H721" s="47"/>
    </row>
    <row r="722" spans="1:8" x14ac:dyDescent="0.25">
      <c r="A722" s="10" t="s">
        <v>520</v>
      </c>
      <c r="B722" s="10"/>
      <c r="C722" s="10" t="s">
        <v>858</v>
      </c>
      <c r="D722" s="10" t="str">
        <f t="shared" si="11"/>
        <v xml:space="preserve">Stelselcatalogus / </v>
      </c>
      <c r="E722" s="10" t="s">
        <v>1160</v>
      </c>
      <c r="F722" s="25"/>
      <c r="G722" s="47"/>
      <c r="H722" s="47"/>
    </row>
    <row r="723" spans="1:8" x14ac:dyDescent="0.25">
      <c r="A723" s="10" t="s">
        <v>521</v>
      </c>
      <c r="B723" s="10"/>
      <c r="C723" s="10" t="s">
        <v>858</v>
      </c>
      <c r="D723" s="10" t="str">
        <f t="shared" si="11"/>
        <v xml:space="preserve">Stelselcatalogus / </v>
      </c>
      <c r="E723" s="10" t="s">
        <v>1160</v>
      </c>
      <c r="F723" s="25"/>
      <c r="G723" s="37"/>
      <c r="H723" s="47"/>
    </row>
    <row r="724" spans="1:8" x14ac:dyDescent="0.25">
      <c r="A724" s="10" t="s">
        <v>522</v>
      </c>
      <c r="B724" s="10"/>
      <c r="C724" s="10" t="s">
        <v>858</v>
      </c>
      <c r="D724" s="10" t="str">
        <f t="shared" si="11"/>
        <v xml:space="preserve">Stelselcatalogus / </v>
      </c>
      <c r="E724" s="10" t="s">
        <v>1160</v>
      </c>
      <c r="F724" s="25"/>
      <c r="G724" s="37"/>
      <c r="H724" s="47"/>
    </row>
    <row r="725" spans="1:8" x14ac:dyDescent="0.25">
      <c r="A725" s="10" t="s">
        <v>511</v>
      </c>
      <c r="B725" s="10"/>
      <c r="C725" s="10" t="s">
        <v>858</v>
      </c>
      <c r="D725" s="10" t="str">
        <f t="shared" si="11"/>
        <v xml:space="preserve">Stelselcatalogus / </v>
      </c>
      <c r="E725" s="10" t="s">
        <v>1160</v>
      </c>
      <c r="F725" s="25"/>
      <c r="G725" s="37"/>
      <c r="H725" s="47"/>
    </row>
    <row r="726" spans="1:8" x14ac:dyDescent="0.25">
      <c r="A726" s="10" t="s">
        <v>9</v>
      </c>
      <c r="B726" s="10"/>
      <c r="C726" s="10" t="s">
        <v>858</v>
      </c>
      <c r="D726" s="10" t="str">
        <f t="shared" si="11"/>
        <v xml:space="preserve">Stelselcatalogus / </v>
      </c>
      <c r="E726" s="10" t="s">
        <v>1160</v>
      </c>
      <c r="F726" s="25"/>
      <c r="G726" s="37"/>
      <c r="H726" s="47"/>
    </row>
    <row r="727" spans="1:8" x14ac:dyDescent="0.25">
      <c r="A727" s="10" t="s">
        <v>523</v>
      </c>
      <c r="B727" s="10"/>
      <c r="C727" s="10" t="s">
        <v>858</v>
      </c>
      <c r="D727" s="10" t="str">
        <f t="shared" si="11"/>
        <v xml:space="preserve">Stelselcatalogus / </v>
      </c>
      <c r="E727" s="10" t="s">
        <v>1160</v>
      </c>
      <c r="F727" s="25"/>
      <c r="G727" s="37"/>
      <c r="H727" s="47"/>
    </row>
    <row r="728" spans="1:8" x14ac:dyDescent="0.25">
      <c r="A728" s="10" t="s">
        <v>524</v>
      </c>
      <c r="B728" s="10"/>
      <c r="C728" s="10" t="s">
        <v>858</v>
      </c>
      <c r="D728" s="10" t="str">
        <f t="shared" si="11"/>
        <v xml:space="preserve">Stelselcatalogus / </v>
      </c>
      <c r="E728" s="10" t="s">
        <v>1160</v>
      </c>
      <c r="F728" s="25"/>
      <c r="G728" s="37"/>
      <c r="H728" s="47"/>
    </row>
    <row r="729" spans="1:8" x14ac:dyDescent="0.25">
      <c r="A729" s="10" t="s">
        <v>22</v>
      </c>
      <c r="B729" s="10"/>
      <c r="C729" s="10" t="s">
        <v>858</v>
      </c>
      <c r="D729" s="10" t="str">
        <f t="shared" si="11"/>
        <v xml:space="preserve">Stelselcatalogus / </v>
      </c>
      <c r="E729" s="10" t="s">
        <v>1160</v>
      </c>
      <c r="F729" s="25"/>
      <c r="G729" s="37"/>
      <c r="H729" s="47"/>
    </row>
    <row r="730" spans="1:8" x14ac:dyDescent="0.25">
      <c r="A730" s="10" t="s">
        <v>6</v>
      </c>
      <c r="B730" s="10"/>
      <c r="C730" s="10" t="s">
        <v>854</v>
      </c>
      <c r="D730" s="10" t="str">
        <f t="shared" si="11"/>
        <v>KoSIT - XOV / Anschrift</v>
      </c>
      <c r="E730" s="11" t="s">
        <v>1109</v>
      </c>
      <c r="F730" s="15" t="s">
        <v>1108</v>
      </c>
      <c r="G730" s="10" t="s">
        <v>1423</v>
      </c>
      <c r="H730" s="47"/>
    </row>
    <row r="731" spans="1:8" x14ac:dyDescent="0.25">
      <c r="A731" s="10" t="s">
        <v>241</v>
      </c>
      <c r="B731" s="10"/>
      <c r="C731" s="10" t="s">
        <v>858</v>
      </c>
      <c r="D731" s="10" t="str">
        <f t="shared" si="11"/>
        <v xml:space="preserve">KoSIT - XOV / </v>
      </c>
      <c r="E731" s="11" t="s">
        <v>1109</v>
      </c>
      <c r="F731" s="25"/>
      <c r="G731" s="10" t="s">
        <v>1424</v>
      </c>
      <c r="H731" s="47"/>
    </row>
    <row r="732" spans="1:8" x14ac:dyDescent="0.25">
      <c r="A732" s="10" t="s">
        <v>242</v>
      </c>
      <c r="B732" s="10"/>
      <c r="C732" s="10" t="s">
        <v>853</v>
      </c>
      <c r="D732" s="10" t="str">
        <f t="shared" si="11"/>
        <v>KoSIT - XOV / postfach</v>
      </c>
      <c r="E732" s="11" t="s">
        <v>1109</v>
      </c>
      <c r="F732" s="25" t="s">
        <v>1110</v>
      </c>
      <c r="G732" s="10"/>
      <c r="H732" s="47"/>
    </row>
    <row r="733" spans="1:8" x14ac:dyDescent="0.25">
      <c r="A733" s="10" t="s">
        <v>243</v>
      </c>
      <c r="B733" s="10"/>
      <c r="C733" s="10" t="s">
        <v>853</v>
      </c>
      <c r="D733" s="10" t="str">
        <f t="shared" si="11"/>
        <v>KoSIT - XOV / strasse</v>
      </c>
      <c r="E733" s="11" t="s">
        <v>1109</v>
      </c>
      <c r="F733" s="25" t="s">
        <v>1111</v>
      </c>
      <c r="G733" s="10"/>
      <c r="H733" s="47"/>
    </row>
    <row r="734" spans="1:8" x14ac:dyDescent="0.25">
      <c r="A734" s="10" t="s">
        <v>244</v>
      </c>
      <c r="B734" s="10"/>
      <c r="C734" s="10" t="s">
        <v>853</v>
      </c>
      <c r="D734" s="10" t="str">
        <f t="shared" si="11"/>
        <v>KoSIT - XOV / hausnummer</v>
      </c>
      <c r="E734" s="11" t="s">
        <v>1109</v>
      </c>
      <c r="F734" s="25" t="s">
        <v>1112</v>
      </c>
      <c r="G734" s="10"/>
      <c r="H734" s="47"/>
    </row>
    <row r="735" spans="1:8" x14ac:dyDescent="0.25">
      <c r="A735" s="10" t="s">
        <v>245</v>
      </c>
      <c r="B735" s="10"/>
      <c r="C735" s="10" t="s">
        <v>858</v>
      </c>
      <c r="D735" s="10" t="str">
        <f t="shared" si="11"/>
        <v xml:space="preserve">KoSIT - XOV / </v>
      </c>
      <c r="E735" s="11" t="s">
        <v>1109</v>
      </c>
      <c r="F735" s="25"/>
      <c r="G735" s="10"/>
      <c r="H735" s="47"/>
    </row>
    <row r="736" spans="1:8" x14ac:dyDescent="0.25">
      <c r="A736" s="10" t="s">
        <v>246</v>
      </c>
      <c r="B736" s="10"/>
      <c r="C736" s="10" t="s">
        <v>855</v>
      </c>
      <c r="D736" s="10" t="str">
        <f t="shared" si="11"/>
        <v xml:space="preserve">KoSIT - XOV / ortsteil </v>
      </c>
      <c r="E736" s="11" t="s">
        <v>1109</v>
      </c>
      <c r="F736" s="25" t="s">
        <v>1113</v>
      </c>
      <c r="G736" s="10" t="s">
        <v>1425</v>
      </c>
      <c r="H736" s="47"/>
    </row>
    <row r="737" spans="1:8" x14ac:dyDescent="0.25">
      <c r="A737" s="10" t="s">
        <v>247</v>
      </c>
      <c r="B737" s="10"/>
      <c r="C737" s="10" t="s">
        <v>853</v>
      </c>
      <c r="D737" s="10" t="str">
        <f t="shared" si="11"/>
        <v>KoSIT - XOV / ort</v>
      </c>
      <c r="E737" s="11" t="s">
        <v>1109</v>
      </c>
      <c r="F737" s="25" t="s">
        <v>1114</v>
      </c>
      <c r="G737" s="10" t="s">
        <v>1426</v>
      </c>
      <c r="H737" s="47"/>
    </row>
    <row r="738" spans="1:8" x14ac:dyDescent="0.25">
      <c r="A738" s="10" t="s">
        <v>249</v>
      </c>
      <c r="B738" s="10"/>
      <c r="C738" s="10" t="s">
        <v>853</v>
      </c>
      <c r="D738" s="10" t="str">
        <f t="shared" si="11"/>
        <v>KoSIT - XOV / staat</v>
      </c>
      <c r="E738" s="11" t="s">
        <v>1109</v>
      </c>
      <c r="F738" s="25" t="s">
        <v>1115</v>
      </c>
      <c r="G738" s="10" t="s">
        <v>1427</v>
      </c>
      <c r="H738" s="47"/>
    </row>
    <row r="739" spans="1:8" x14ac:dyDescent="0.25">
      <c r="A739" s="10" t="s">
        <v>1116</v>
      </c>
      <c r="B739" s="10"/>
      <c r="C739" s="10" t="s">
        <v>858</v>
      </c>
      <c r="D739" s="10" t="str">
        <f t="shared" si="11"/>
        <v xml:space="preserve">KoSIT - XOV / </v>
      </c>
      <c r="E739" s="11" t="s">
        <v>1109</v>
      </c>
      <c r="F739" s="25"/>
      <c r="G739" s="10" t="s">
        <v>1428</v>
      </c>
      <c r="H739" s="47"/>
    </row>
    <row r="740" spans="1:8" x14ac:dyDescent="0.25">
      <c r="A740" s="10" t="s">
        <v>250</v>
      </c>
      <c r="B740" s="10"/>
      <c r="C740" s="10" t="s">
        <v>853</v>
      </c>
      <c r="D740" s="10" t="str">
        <f t="shared" si="11"/>
        <v>KoSIT - XOV / postleitzahl</v>
      </c>
      <c r="E740" s="11" t="s">
        <v>1109</v>
      </c>
      <c r="F740" s="25" t="s">
        <v>1117</v>
      </c>
      <c r="G740" s="10"/>
      <c r="H740" s="47"/>
    </row>
    <row r="741" spans="1:8" x14ac:dyDescent="0.25">
      <c r="A741" s="10" t="s">
        <v>251</v>
      </c>
      <c r="B741" s="10"/>
      <c r="C741" s="10" t="s">
        <v>853</v>
      </c>
      <c r="D741" s="10" t="str">
        <f t="shared" si="11"/>
        <v>KoSIT - XOV / id</v>
      </c>
      <c r="E741" s="11" t="s">
        <v>1109</v>
      </c>
      <c r="F741" s="25" t="s">
        <v>1118</v>
      </c>
      <c r="G741" s="10" t="s">
        <v>1429</v>
      </c>
      <c r="H741" s="47"/>
    </row>
    <row r="742" spans="1:8" x14ac:dyDescent="0.25">
      <c r="A742" s="10" t="s">
        <v>23</v>
      </c>
      <c r="B742" s="10"/>
      <c r="C742" s="10" t="s">
        <v>856</v>
      </c>
      <c r="D742" s="10" t="str">
        <f t="shared" si="11"/>
        <v>KoSIT - XOV / NatuerlichePerson</v>
      </c>
      <c r="E742" s="11" t="s">
        <v>1109</v>
      </c>
      <c r="F742" s="15" t="s">
        <v>1119</v>
      </c>
      <c r="G742" s="10"/>
      <c r="H742" s="47"/>
    </row>
    <row r="743" spans="1:8" x14ac:dyDescent="0.25">
      <c r="A743" s="10" t="s">
        <v>23</v>
      </c>
      <c r="B743" s="10"/>
      <c r="C743" s="10" t="s">
        <v>856</v>
      </c>
      <c r="D743" s="10" t="str">
        <f t="shared" si="11"/>
        <v>KoSIT - XOV / Organisation</v>
      </c>
      <c r="E743" s="11" t="s">
        <v>1109</v>
      </c>
      <c r="F743" s="15" t="s">
        <v>1120</v>
      </c>
      <c r="G743" s="10"/>
      <c r="H743" s="47"/>
    </row>
    <row r="744" spans="1:8" x14ac:dyDescent="0.25">
      <c r="A744" s="10" t="s">
        <v>23</v>
      </c>
      <c r="B744" s="10"/>
      <c r="C744" s="10" t="s">
        <v>856</v>
      </c>
      <c r="D744" s="10" t="str">
        <f t="shared" si="11"/>
        <v>KoSIT - XOV / Behoerde</v>
      </c>
      <c r="E744" s="11" t="s">
        <v>1109</v>
      </c>
      <c r="F744" s="15" t="s">
        <v>1121</v>
      </c>
      <c r="G744" s="10"/>
      <c r="H744" s="47"/>
    </row>
    <row r="745" spans="1:8" x14ac:dyDescent="0.25">
      <c r="A745" s="10" t="s">
        <v>561</v>
      </c>
      <c r="B745" s="10"/>
      <c r="C745" s="10" t="s">
        <v>858</v>
      </c>
      <c r="D745" s="10" t="str">
        <f t="shared" si="11"/>
        <v xml:space="preserve">KoSIT - XOV / </v>
      </c>
      <c r="E745" s="11" t="s">
        <v>1109</v>
      </c>
      <c r="F745" s="25"/>
      <c r="G745" s="10"/>
      <c r="H745" s="47"/>
    </row>
    <row r="746" spans="1:8" x14ac:dyDescent="0.25">
      <c r="A746" s="10" t="s">
        <v>252</v>
      </c>
      <c r="B746" s="10"/>
      <c r="C746" s="10" t="s">
        <v>858</v>
      </c>
      <c r="D746" s="10" t="str">
        <f t="shared" si="11"/>
        <v xml:space="preserve">KoSIT - XOV / </v>
      </c>
      <c r="E746" s="11" t="s">
        <v>1109</v>
      </c>
      <c r="F746" s="25"/>
      <c r="G746" s="10"/>
      <c r="H746" s="47"/>
    </row>
    <row r="747" spans="1:8" x14ac:dyDescent="0.25">
      <c r="A747" s="10" t="s">
        <v>562</v>
      </c>
      <c r="B747" s="10"/>
      <c r="C747" s="10" t="s">
        <v>858</v>
      </c>
      <c r="D747" s="10" t="str">
        <f t="shared" si="11"/>
        <v xml:space="preserve">KoSIT - XOV / </v>
      </c>
      <c r="E747" s="11" t="s">
        <v>1109</v>
      </c>
      <c r="F747" s="25"/>
      <c r="G747" s="10"/>
      <c r="H747" s="47"/>
    </row>
    <row r="748" spans="1:8" x14ac:dyDescent="0.25">
      <c r="A748" s="10" t="s">
        <v>26</v>
      </c>
      <c r="B748" s="10"/>
      <c r="C748" s="10" t="s">
        <v>855</v>
      </c>
      <c r="D748" s="10" t="str">
        <f t="shared" si="11"/>
        <v>KoSIT - XOV / Kommunikation</v>
      </c>
      <c r="E748" s="11" t="s">
        <v>1109</v>
      </c>
      <c r="F748" s="15" t="s">
        <v>1122</v>
      </c>
      <c r="G748" s="10"/>
      <c r="H748" s="47"/>
    </row>
    <row r="749" spans="1:8" x14ac:dyDescent="0.25">
      <c r="A749" s="10" t="s">
        <v>580</v>
      </c>
      <c r="B749" s="10"/>
      <c r="C749" s="10" t="s">
        <v>858</v>
      </c>
      <c r="D749" s="10" t="str">
        <f t="shared" si="11"/>
        <v xml:space="preserve">KoSIT - XOV / </v>
      </c>
      <c r="E749" s="11" t="s">
        <v>1109</v>
      </c>
      <c r="F749" s="25"/>
      <c r="G749" s="10"/>
      <c r="H749" s="47"/>
    </row>
    <row r="750" spans="1:8" x14ac:dyDescent="0.25">
      <c r="A750" s="10" t="s">
        <v>581</v>
      </c>
      <c r="B750" s="10"/>
      <c r="C750" s="10" t="s">
        <v>858</v>
      </c>
      <c r="D750" s="10" t="str">
        <f t="shared" si="11"/>
        <v xml:space="preserve">KoSIT - XOV / </v>
      </c>
      <c r="E750" s="11" t="s">
        <v>1109</v>
      </c>
      <c r="F750" s="25"/>
      <c r="G750" s="10"/>
      <c r="H750" s="47"/>
    </row>
    <row r="751" spans="1:8" x14ac:dyDescent="0.25">
      <c r="A751" s="10" t="s">
        <v>582</v>
      </c>
      <c r="B751" s="10"/>
      <c r="C751" s="10" t="s">
        <v>858</v>
      </c>
      <c r="D751" s="10" t="str">
        <f t="shared" si="11"/>
        <v xml:space="preserve">KoSIT - XOV / </v>
      </c>
      <c r="E751" s="11" t="s">
        <v>1109</v>
      </c>
      <c r="F751" s="25"/>
      <c r="G751" s="10"/>
      <c r="H751" s="47"/>
    </row>
    <row r="752" spans="1:8" x14ac:dyDescent="0.25">
      <c r="A752" s="10" t="s">
        <v>34</v>
      </c>
      <c r="B752" s="10"/>
      <c r="C752" s="10" t="s">
        <v>855</v>
      </c>
      <c r="D752" s="10" t="str">
        <f t="shared" si="11"/>
        <v>KoSIT - XOV / Goekodierung</v>
      </c>
      <c r="E752" s="11" t="s">
        <v>1109</v>
      </c>
      <c r="F752" s="15" t="s">
        <v>1123</v>
      </c>
      <c r="G752" s="10" t="s">
        <v>1430</v>
      </c>
      <c r="H752" s="47"/>
    </row>
    <row r="753" spans="1:8" x14ac:dyDescent="0.25">
      <c r="A753" s="10" t="s">
        <v>253</v>
      </c>
      <c r="B753" s="10"/>
      <c r="C753" s="10" t="s">
        <v>856</v>
      </c>
      <c r="D753" s="10" t="str">
        <f t="shared" si="11"/>
        <v>KoSIT - XOV / Goekodierung.koordinates1</v>
      </c>
      <c r="E753" s="11" t="s">
        <v>1109</v>
      </c>
      <c r="F753" s="25" t="s">
        <v>1124</v>
      </c>
      <c r="G753" s="10"/>
      <c r="H753" s="47"/>
    </row>
    <row r="754" spans="1:8" x14ac:dyDescent="0.25">
      <c r="A754" s="10" t="s">
        <v>253</v>
      </c>
      <c r="B754" s="10"/>
      <c r="C754" s="10" t="s">
        <v>856</v>
      </c>
      <c r="D754" s="10" t="str">
        <f t="shared" si="11"/>
        <v>KoSIT - XOV / Goekodierung.koordinates2</v>
      </c>
      <c r="E754" s="11" t="s">
        <v>1109</v>
      </c>
      <c r="F754" s="25" t="s">
        <v>1125</v>
      </c>
      <c r="G754" s="10"/>
      <c r="H754" s="47"/>
    </row>
    <row r="755" spans="1:8" x14ac:dyDescent="0.25">
      <c r="A755" s="10" t="s">
        <v>254</v>
      </c>
      <c r="B755" s="10"/>
      <c r="C755" s="10" t="s">
        <v>853</v>
      </c>
      <c r="D755" s="10" t="str">
        <f t="shared" si="11"/>
        <v xml:space="preserve">KoSIT - XOV / koordinatensystem </v>
      </c>
      <c r="E755" s="11" t="s">
        <v>1109</v>
      </c>
      <c r="F755" s="25" t="s">
        <v>1126</v>
      </c>
      <c r="G755" s="10" t="s">
        <v>1431</v>
      </c>
      <c r="H755" s="47"/>
    </row>
    <row r="756" spans="1:8" x14ac:dyDescent="0.25">
      <c r="A756" s="10" t="s">
        <v>563</v>
      </c>
      <c r="B756" s="10"/>
      <c r="C756" s="10" t="s">
        <v>856</v>
      </c>
      <c r="D756" s="10" t="str">
        <f t="shared" si="11"/>
        <v>KoSIT - XOV / gemarkung</v>
      </c>
      <c r="E756" s="11" t="s">
        <v>1109</v>
      </c>
      <c r="F756" s="25" t="s">
        <v>1127</v>
      </c>
      <c r="G756" s="10"/>
      <c r="H756" s="47"/>
    </row>
    <row r="757" spans="1:8" x14ac:dyDescent="0.25">
      <c r="A757" s="10" t="s">
        <v>38</v>
      </c>
      <c r="B757" s="10"/>
      <c r="C757" s="10" t="s">
        <v>858</v>
      </c>
      <c r="D757" s="10" t="str">
        <f t="shared" si="11"/>
        <v xml:space="preserve">KoSIT - XOV / </v>
      </c>
      <c r="E757" s="11" t="s">
        <v>1109</v>
      </c>
      <c r="F757" s="25"/>
      <c r="G757" s="10"/>
      <c r="H757" s="47"/>
    </row>
    <row r="758" spans="1:8" x14ac:dyDescent="0.25">
      <c r="A758" s="10" t="s">
        <v>564</v>
      </c>
      <c r="B758" s="10"/>
      <c r="C758" s="10" t="s">
        <v>858</v>
      </c>
      <c r="D758" s="10" t="str">
        <f t="shared" si="11"/>
        <v xml:space="preserve">KoSIT - XOV / </v>
      </c>
      <c r="E758" s="11" t="s">
        <v>1109</v>
      </c>
      <c r="F758" s="25"/>
      <c r="G758" s="10"/>
      <c r="H758" s="47"/>
    </row>
    <row r="759" spans="1:8" x14ac:dyDescent="0.25">
      <c r="A759" s="10" t="s">
        <v>565</v>
      </c>
      <c r="B759" s="10"/>
      <c r="C759" s="10" t="s">
        <v>858</v>
      </c>
      <c r="D759" s="10" t="str">
        <f t="shared" si="11"/>
        <v xml:space="preserve">KoSIT - XOV / </v>
      </c>
      <c r="E759" s="11" t="s">
        <v>1109</v>
      </c>
      <c r="F759" s="25"/>
      <c r="G759" s="10"/>
      <c r="H759" s="47"/>
    </row>
    <row r="760" spans="1:8" x14ac:dyDescent="0.25">
      <c r="A760" s="10" t="s">
        <v>566</v>
      </c>
      <c r="B760" s="10"/>
      <c r="C760" s="10" t="s">
        <v>858</v>
      </c>
      <c r="D760" s="10" t="str">
        <f t="shared" si="11"/>
        <v xml:space="preserve">KoSIT - XOV / </v>
      </c>
      <c r="E760" s="11" t="s">
        <v>1109</v>
      </c>
      <c r="F760" s="25"/>
      <c r="G760" s="10"/>
      <c r="H760" s="47"/>
    </row>
    <row r="761" spans="1:8" x14ac:dyDescent="0.25">
      <c r="A761" s="10" t="s">
        <v>42</v>
      </c>
      <c r="B761" s="10"/>
      <c r="C761" s="10" t="s">
        <v>857</v>
      </c>
      <c r="D761" s="10" t="str">
        <f t="shared" si="11"/>
        <v>KoSIT - XOV / Staat</v>
      </c>
      <c r="E761" s="11" t="s">
        <v>1109</v>
      </c>
      <c r="F761" s="15" t="s">
        <v>1128</v>
      </c>
      <c r="G761" s="10"/>
      <c r="H761" s="47"/>
    </row>
    <row r="762" spans="1:8" x14ac:dyDescent="0.25">
      <c r="A762" s="10" t="s">
        <v>255</v>
      </c>
      <c r="B762" s="10"/>
      <c r="C762" s="10" t="s">
        <v>858</v>
      </c>
      <c r="D762" s="10" t="str">
        <f t="shared" si="11"/>
        <v xml:space="preserve">KoSIT - XOV / </v>
      </c>
      <c r="E762" s="11" t="s">
        <v>1109</v>
      </c>
      <c r="F762" s="25"/>
      <c r="G762" s="10"/>
      <c r="H762" s="47"/>
    </row>
    <row r="763" spans="1:8" x14ac:dyDescent="0.25">
      <c r="A763" s="10" t="s">
        <v>256</v>
      </c>
      <c r="B763" s="10"/>
      <c r="C763" s="10" t="s">
        <v>857</v>
      </c>
      <c r="D763" s="10" t="str">
        <f t="shared" si="11"/>
        <v>KoSIT - XOV / staat</v>
      </c>
      <c r="E763" s="11" t="s">
        <v>1109</v>
      </c>
      <c r="F763" s="25" t="s">
        <v>1115</v>
      </c>
      <c r="G763" s="10" t="s">
        <v>1432</v>
      </c>
      <c r="H763" s="47"/>
    </row>
    <row r="764" spans="1:8" x14ac:dyDescent="0.25">
      <c r="A764" s="10" t="s">
        <v>1129</v>
      </c>
      <c r="B764" s="10"/>
      <c r="C764" s="10" t="s">
        <v>853</v>
      </c>
      <c r="D764" s="10" t="str">
        <f t="shared" si="11"/>
        <v>KoSIT - XOV / Organisation</v>
      </c>
      <c r="E764" s="11" t="s">
        <v>1109</v>
      </c>
      <c r="F764" s="15" t="s">
        <v>1120</v>
      </c>
      <c r="G764" s="10"/>
      <c r="H764" s="47"/>
    </row>
    <row r="765" spans="1:8" x14ac:dyDescent="0.25">
      <c r="A765" s="10" t="s">
        <v>263</v>
      </c>
      <c r="B765" s="10"/>
      <c r="C765" s="10" t="s">
        <v>853</v>
      </c>
      <c r="D765" s="10" t="str">
        <f t="shared" si="11"/>
        <v>KoSIT - XOV / Registierung.id</v>
      </c>
      <c r="E765" s="11" t="s">
        <v>1109</v>
      </c>
      <c r="F765" s="15" t="s">
        <v>1130</v>
      </c>
      <c r="G765" s="10" t="s">
        <v>1433</v>
      </c>
      <c r="H765" s="47"/>
    </row>
    <row r="766" spans="1:8" x14ac:dyDescent="0.25">
      <c r="A766" s="10" t="s">
        <v>475</v>
      </c>
      <c r="B766" s="10"/>
      <c r="C766" s="10" t="s">
        <v>853</v>
      </c>
      <c r="D766" s="10" t="str">
        <f t="shared" si="11"/>
        <v>KoSIT - XOV / id</v>
      </c>
      <c r="E766" s="11" t="s">
        <v>1109</v>
      </c>
      <c r="F766" s="25" t="s">
        <v>1118</v>
      </c>
      <c r="G766" s="10"/>
      <c r="H766" s="47"/>
    </row>
    <row r="767" spans="1:8" x14ac:dyDescent="0.25">
      <c r="A767" s="10" t="s">
        <v>258</v>
      </c>
      <c r="B767" s="10"/>
      <c r="C767" s="10" t="s">
        <v>855</v>
      </c>
      <c r="D767" s="10" t="str">
        <f t="shared" si="11"/>
        <v>KoSIT - XOV / NameOrganisation.name</v>
      </c>
      <c r="E767" s="11" t="s">
        <v>1109</v>
      </c>
      <c r="F767" s="15" t="s">
        <v>1131</v>
      </c>
      <c r="G767" s="10" t="s">
        <v>1434</v>
      </c>
      <c r="H767" s="47"/>
    </row>
    <row r="768" spans="1:8" x14ac:dyDescent="0.25">
      <c r="A768" s="10" t="s">
        <v>259</v>
      </c>
      <c r="B768" s="10"/>
      <c r="C768" s="10" t="s">
        <v>857</v>
      </c>
      <c r="D768" s="10" t="str">
        <f t="shared" si="11"/>
        <v>KoSIT - XOV / NameOrganisation.name</v>
      </c>
      <c r="E768" s="11" t="s">
        <v>1109</v>
      </c>
      <c r="F768" s="15" t="s">
        <v>1131</v>
      </c>
      <c r="G768" s="10" t="s">
        <v>1435</v>
      </c>
      <c r="H768" s="47"/>
    </row>
    <row r="769" spans="1:8" x14ac:dyDescent="0.25">
      <c r="A769" s="10" t="s">
        <v>260</v>
      </c>
      <c r="B769" s="10"/>
      <c r="C769" s="10" t="s">
        <v>853</v>
      </c>
      <c r="D769" s="10" t="str">
        <f t="shared" si="11"/>
        <v>KoSIT - XOV / rechtsform</v>
      </c>
      <c r="E769" s="11" t="s">
        <v>1109</v>
      </c>
      <c r="F769" s="25" t="s">
        <v>1132</v>
      </c>
      <c r="G769" s="10"/>
      <c r="H769" s="47"/>
    </row>
    <row r="770" spans="1:8" x14ac:dyDescent="0.25">
      <c r="A770" s="10" t="s">
        <v>261</v>
      </c>
      <c r="B770" s="10"/>
      <c r="C770" s="10" t="s">
        <v>858</v>
      </c>
      <c r="D770" s="10" t="str">
        <f t="shared" ref="D770:D833" si="12">CONCATENATE(E770, " / ", F770)</f>
        <v xml:space="preserve">KoSIT - XOV / </v>
      </c>
      <c r="E770" s="11" t="s">
        <v>1109</v>
      </c>
      <c r="F770" s="25"/>
      <c r="G770" s="10" t="s">
        <v>1436</v>
      </c>
      <c r="H770" s="47"/>
    </row>
    <row r="771" spans="1:8" x14ac:dyDescent="0.25">
      <c r="A771" s="10" t="s">
        <v>262</v>
      </c>
      <c r="B771" s="10"/>
      <c r="C771" s="10" t="s">
        <v>853</v>
      </c>
      <c r="D771" s="10" t="str">
        <f t="shared" si="12"/>
        <v>KoSIT - XOV / zweck</v>
      </c>
      <c r="E771" s="11" t="s">
        <v>1109</v>
      </c>
      <c r="F771" s="25" t="s">
        <v>1133</v>
      </c>
      <c r="G771" s="10" t="s">
        <v>1437</v>
      </c>
      <c r="H771" s="47"/>
    </row>
    <row r="772" spans="1:8" x14ac:dyDescent="0.25">
      <c r="A772" s="10" t="s">
        <v>264</v>
      </c>
      <c r="B772" s="10"/>
      <c r="C772" s="10" t="s">
        <v>855</v>
      </c>
      <c r="D772" s="10" t="str">
        <f t="shared" si="12"/>
        <v>KoSIT - XOV / anschrift</v>
      </c>
      <c r="E772" s="11" t="s">
        <v>1109</v>
      </c>
      <c r="F772" s="25" t="s">
        <v>1134</v>
      </c>
      <c r="G772" s="10"/>
      <c r="H772" s="47"/>
    </row>
    <row r="773" spans="1:8" x14ac:dyDescent="0.25">
      <c r="A773" s="10" t="s">
        <v>476</v>
      </c>
      <c r="B773" s="10"/>
      <c r="C773" s="10" t="s">
        <v>853</v>
      </c>
      <c r="D773" s="10" t="str">
        <f t="shared" si="12"/>
        <v>KoSIT - XOV / anschrift</v>
      </c>
      <c r="E773" s="11" t="s">
        <v>1109</v>
      </c>
      <c r="F773" s="25" t="s">
        <v>1134</v>
      </c>
      <c r="G773" s="10"/>
      <c r="H773" s="47"/>
    </row>
    <row r="774" spans="1:8" x14ac:dyDescent="0.25">
      <c r="A774" s="10" t="s">
        <v>478</v>
      </c>
      <c r="B774" s="10"/>
      <c r="C774" s="10" t="s">
        <v>854</v>
      </c>
      <c r="D774" s="10" t="str">
        <f t="shared" si="12"/>
        <v>KoSIT - XOV / anschrift</v>
      </c>
      <c r="E774" s="11" t="s">
        <v>1109</v>
      </c>
      <c r="F774" s="25" t="s">
        <v>1134</v>
      </c>
      <c r="G774" s="10"/>
      <c r="H774" s="47"/>
    </row>
    <row r="775" spans="1:8" x14ac:dyDescent="0.25">
      <c r="A775" s="10" t="s">
        <v>53</v>
      </c>
      <c r="B775" s="10"/>
      <c r="C775" s="10" t="s">
        <v>856</v>
      </c>
      <c r="D775" s="10" t="str">
        <f t="shared" si="12"/>
        <v>KoSIT - XOV / Anschrift</v>
      </c>
      <c r="E775" s="11" t="s">
        <v>1109</v>
      </c>
      <c r="F775" s="25" t="s">
        <v>1108</v>
      </c>
      <c r="G775" s="10"/>
      <c r="H775" s="47"/>
    </row>
    <row r="776" spans="1:8" x14ac:dyDescent="0.25">
      <c r="A776" s="10" t="s">
        <v>265</v>
      </c>
      <c r="B776" s="10"/>
      <c r="C776" s="10" t="s">
        <v>857</v>
      </c>
      <c r="D776" s="10" t="str">
        <f t="shared" si="12"/>
        <v>KoSIT - XOV / zusatz</v>
      </c>
      <c r="E776" s="11" t="s">
        <v>1109</v>
      </c>
      <c r="F776" s="25" t="s">
        <v>1135</v>
      </c>
      <c r="G776" s="10"/>
      <c r="H776" s="47"/>
    </row>
    <row r="777" spans="1:8" x14ac:dyDescent="0.25">
      <c r="A777" s="10" t="s">
        <v>266</v>
      </c>
      <c r="B777" s="10"/>
      <c r="C777" s="10" t="s">
        <v>855</v>
      </c>
      <c r="D777" s="10" t="str">
        <f t="shared" si="12"/>
        <v>KoSIT - XOV / id</v>
      </c>
      <c r="E777" s="11" t="s">
        <v>1109</v>
      </c>
      <c r="F777" s="25" t="s">
        <v>1118</v>
      </c>
      <c r="G777" s="10"/>
      <c r="H777" s="47"/>
    </row>
    <row r="778" spans="1:8" x14ac:dyDescent="0.25">
      <c r="A778" s="10" t="s">
        <v>267</v>
      </c>
      <c r="B778" s="10"/>
      <c r="C778" s="10" t="s">
        <v>853</v>
      </c>
      <c r="D778" s="10" t="str">
        <f t="shared" si="12"/>
        <v>KoSIT - XOV / anschrift</v>
      </c>
      <c r="E778" s="11" t="s">
        <v>1109</v>
      </c>
      <c r="F778" s="25" t="s">
        <v>1134</v>
      </c>
      <c r="G778" s="10"/>
      <c r="H778" s="47"/>
    </row>
    <row r="779" spans="1:8" x14ac:dyDescent="0.25">
      <c r="A779" s="10" t="s">
        <v>268</v>
      </c>
      <c r="B779" s="10"/>
      <c r="C779" s="10" t="s">
        <v>855</v>
      </c>
      <c r="D779" s="10" t="str">
        <f t="shared" si="12"/>
        <v>KoSIT - XOV / Anschrift.goekodierung</v>
      </c>
      <c r="E779" s="11" t="s">
        <v>1109</v>
      </c>
      <c r="F779" s="15" t="s">
        <v>1394</v>
      </c>
      <c r="G779" s="10"/>
      <c r="H779" s="47"/>
    </row>
    <row r="780" spans="1:8" x14ac:dyDescent="0.25">
      <c r="A780" s="10" t="s">
        <v>57</v>
      </c>
      <c r="B780" s="10"/>
      <c r="C780" s="10" t="s">
        <v>858</v>
      </c>
      <c r="D780" s="10" t="str">
        <f t="shared" si="12"/>
        <v xml:space="preserve">KoSIT - XOV / </v>
      </c>
      <c r="E780" s="11" t="s">
        <v>1109</v>
      </c>
      <c r="F780" s="25"/>
      <c r="G780" s="10"/>
      <c r="H780" s="47"/>
    </row>
    <row r="781" spans="1:8" x14ac:dyDescent="0.25">
      <c r="A781" s="10" t="s">
        <v>567</v>
      </c>
      <c r="B781" s="10"/>
      <c r="C781" s="10" t="s">
        <v>858</v>
      </c>
      <c r="D781" s="10" t="str">
        <f t="shared" si="12"/>
        <v xml:space="preserve">KoSIT - XOV / </v>
      </c>
      <c r="E781" s="11" t="s">
        <v>1109</v>
      </c>
      <c r="F781" s="25"/>
      <c r="G781" s="10"/>
      <c r="H781" s="47"/>
    </row>
    <row r="782" spans="1:8" x14ac:dyDescent="0.25">
      <c r="A782" s="10" t="s">
        <v>568</v>
      </c>
      <c r="B782" s="10"/>
      <c r="C782" s="10" t="s">
        <v>858</v>
      </c>
      <c r="D782" s="10" t="str">
        <f t="shared" si="12"/>
        <v xml:space="preserve">KoSIT - XOV / </v>
      </c>
      <c r="E782" s="11" t="s">
        <v>1109</v>
      </c>
      <c r="F782" s="25"/>
      <c r="G782" s="10"/>
      <c r="H782" s="47"/>
    </row>
    <row r="783" spans="1:8" x14ac:dyDescent="0.25">
      <c r="A783" s="10" t="s">
        <v>569</v>
      </c>
      <c r="B783" s="10"/>
      <c r="C783" s="10" t="s">
        <v>858</v>
      </c>
      <c r="D783" s="10" t="str">
        <f t="shared" si="12"/>
        <v xml:space="preserve">KoSIT - XOV / </v>
      </c>
      <c r="E783" s="11" t="s">
        <v>1109</v>
      </c>
      <c r="F783" s="25"/>
      <c r="G783" s="10"/>
      <c r="H783" s="47"/>
    </row>
    <row r="784" spans="1:8" x14ac:dyDescent="0.25">
      <c r="A784" s="10" t="s">
        <v>269</v>
      </c>
      <c r="B784" s="10"/>
      <c r="C784" s="10" t="s">
        <v>853</v>
      </c>
      <c r="D784" s="10" t="str">
        <f t="shared" si="12"/>
        <v>KoSIT - XOV / Zeitraum</v>
      </c>
      <c r="E784" s="11" t="s">
        <v>1109</v>
      </c>
      <c r="F784" s="15" t="s">
        <v>1136</v>
      </c>
      <c r="G784" s="10"/>
      <c r="H784" s="47"/>
    </row>
    <row r="785" spans="1:8" x14ac:dyDescent="0.25">
      <c r="A785" s="10" t="s">
        <v>43</v>
      </c>
      <c r="B785" s="10"/>
      <c r="C785" s="10" t="s">
        <v>853</v>
      </c>
      <c r="D785" s="10" t="str">
        <f t="shared" si="12"/>
        <v>KoSIT - XOV / NatuerlichePerson</v>
      </c>
      <c r="E785" s="11" t="s">
        <v>1109</v>
      </c>
      <c r="F785" s="42" t="s">
        <v>1119</v>
      </c>
      <c r="G785" s="10" t="s">
        <v>1438</v>
      </c>
      <c r="H785" s="47"/>
    </row>
    <row r="786" spans="1:8" ht="30" x14ac:dyDescent="0.25">
      <c r="A786" s="10" t="s">
        <v>481</v>
      </c>
      <c r="B786" s="10"/>
      <c r="C786" s="10" t="s">
        <v>853</v>
      </c>
      <c r="D786" s="10" t="str">
        <f t="shared" si="12"/>
        <v>KoSIT - XOV / NatuerlichePerson. identifikationsnummer</v>
      </c>
      <c r="E786" s="11" t="s">
        <v>1109</v>
      </c>
      <c r="F786" s="42" t="s">
        <v>1393</v>
      </c>
      <c r="G786" s="10"/>
      <c r="H786" s="47"/>
    </row>
    <row r="787" spans="1:8" x14ac:dyDescent="0.25">
      <c r="A787" s="10" t="s">
        <v>481</v>
      </c>
      <c r="B787" s="10"/>
      <c r="C787" s="10" t="s">
        <v>853</v>
      </c>
      <c r="D787" s="10" t="str">
        <f t="shared" si="12"/>
        <v>KoSIT - XOV / id</v>
      </c>
      <c r="E787" s="11" t="s">
        <v>1109</v>
      </c>
      <c r="F787" s="25" t="s">
        <v>1118</v>
      </c>
      <c r="G787" s="10" t="s">
        <v>1439</v>
      </c>
      <c r="H787" s="47"/>
    </row>
    <row r="788" spans="1:8" ht="30" x14ac:dyDescent="0.25">
      <c r="A788" s="10" t="s">
        <v>270</v>
      </c>
      <c r="B788" s="10"/>
      <c r="C788" s="10" t="s">
        <v>858</v>
      </c>
      <c r="D788" s="10" t="str">
        <f t="shared" si="12"/>
        <v xml:space="preserve">KoSIT - XOV / </v>
      </c>
      <c r="E788" s="11" t="s">
        <v>1109</v>
      </c>
      <c r="F788" s="25"/>
      <c r="G788" s="25" t="s">
        <v>1440</v>
      </c>
      <c r="H788" s="47"/>
    </row>
    <row r="789" spans="1:8" x14ac:dyDescent="0.25">
      <c r="A789" s="10" t="s">
        <v>271</v>
      </c>
      <c r="B789" s="10"/>
      <c r="C789" s="10" t="s">
        <v>856</v>
      </c>
      <c r="D789" s="10" t="str">
        <f t="shared" si="12"/>
        <v>KoSIT - XOV / vorname</v>
      </c>
      <c r="E789" s="11" t="s">
        <v>1109</v>
      </c>
      <c r="F789" s="25" t="s">
        <v>1137</v>
      </c>
      <c r="G789" s="10"/>
      <c r="H789" s="47"/>
    </row>
    <row r="790" spans="1:8" x14ac:dyDescent="0.25">
      <c r="A790" s="10" t="s">
        <v>272</v>
      </c>
      <c r="B790" s="10"/>
      <c r="C790" s="10" t="s">
        <v>855</v>
      </c>
      <c r="D790" s="10" t="str">
        <f t="shared" si="12"/>
        <v>KoSIT - XOV / familienname</v>
      </c>
      <c r="E790" s="11" t="s">
        <v>1109</v>
      </c>
      <c r="F790" s="25" t="s">
        <v>1138</v>
      </c>
      <c r="G790" s="10" t="s">
        <v>1441</v>
      </c>
      <c r="H790" s="47"/>
    </row>
    <row r="791" spans="1:8" x14ac:dyDescent="0.25">
      <c r="A791" s="10" t="s">
        <v>570</v>
      </c>
      <c r="B791" s="10"/>
      <c r="C791" s="10" t="s">
        <v>857</v>
      </c>
      <c r="D791" s="10" t="str">
        <f t="shared" si="12"/>
        <v>KoSIT - XOV / weitererName</v>
      </c>
      <c r="E791" s="11" t="s">
        <v>1109</v>
      </c>
      <c r="F791" s="25" t="s">
        <v>1139</v>
      </c>
      <c r="G791" s="10"/>
      <c r="H791" s="47"/>
    </row>
    <row r="792" spans="1:8" x14ac:dyDescent="0.25">
      <c r="A792" s="10" t="s">
        <v>273</v>
      </c>
      <c r="B792" s="10"/>
      <c r="C792" s="10" t="s">
        <v>857</v>
      </c>
      <c r="D792" s="10" t="str">
        <f t="shared" si="12"/>
        <v>KoSIT - XOV / rufname</v>
      </c>
      <c r="E792" s="11" t="s">
        <v>1109</v>
      </c>
      <c r="F792" s="25" t="s">
        <v>1140</v>
      </c>
      <c r="G792" s="10"/>
      <c r="H792" s="47"/>
    </row>
    <row r="793" spans="1:8" x14ac:dyDescent="0.25">
      <c r="A793" s="10" t="s">
        <v>274</v>
      </c>
      <c r="B793" s="10"/>
      <c r="C793" s="10" t="s">
        <v>853</v>
      </c>
      <c r="D793" s="10" t="str">
        <f t="shared" si="12"/>
        <v>KoSIT - XOV / geschlecht</v>
      </c>
      <c r="E793" s="11" t="s">
        <v>1109</v>
      </c>
      <c r="F793" s="25" t="s">
        <v>1141</v>
      </c>
      <c r="G793" s="10"/>
      <c r="H793" s="47"/>
    </row>
    <row r="794" spans="1:8" x14ac:dyDescent="0.25">
      <c r="A794" s="10" t="s">
        <v>275</v>
      </c>
      <c r="B794" s="10"/>
      <c r="C794" s="10" t="s">
        <v>853</v>
      </c>
      <c r="D794" s="10" t="str">
        <f t="shared" si="12"/>
        <v>KoSIT - XOV / geburtsname</v>
      </c>
      <c r="E794" s="11" t="s">
        <v>1109</v>
      </c>
      <c r="F794" s="25" t="s">
        <v>1142</v>
      </c>
      <c r="G794" s="10"/>
      <c r="H794" s="47"/>
    </row>
    <row r="795" spans="1:8" x14ac:dyDescent="0.25">
      <c r="A795" s="10" t="s">
        <v>276</v>
      </c>
      <c r="B795" s="10"/>
      <c r="C795" s="10" t="s">
        <v>853</v>
      </c>
      <c r="D795" s="10" t="str">
        <f t="shared" si="12"/>
        <v>KoSIT - XOV / Geburt.datum</v>
      </c>
      <c r="E795" s="11" t="s">
        <v>1109</v>
      </c>
      <c r="F795" s="15" t="s">
        <v>1143</v>
      </c>
      <c r="G795" s="10"/>
      <c r="H795" s="47"/>
    </row>
    <row r="796" spans="1:8" x14ac:dyDescent="0.25">
      <c r="A796" s="10" t="s">
        <v>277</v>
      </c>
      <c r="B796" s="10"/>
      <c r="C796" s="10" t="s">
        <v>853</v>
      </c>
      <c r="D796" s="10" t="str">
        <f t="shared" si="12"/>
        <v>KoSIT - XOV / Tod.datum</v>
      </c>
      <c r="E796" s="11" t="s">
        <v>1109</v>
      </c>
      <c r="F796" s="15" t="s">
        <v>1144</v>
      </c>
      <c r="G796" s="10"/>
      <c r="H796" s="47"/>
    </row>
    <row r="797" spans="1:8" x14ac:dyDescent="0.25">
      <c r="A797" s="10" t="s">
        <v>278</v>
      </c>
      <c r="B797" s="10"/>
      <c r="C797" s="10" t="s">
        <v>857</v>
      </c>
      <c r="D797" s="10" t="str">
        <f t="shared" si="12"/>
        <v>KoSIT - XOV / Geburt.geburtsort</v>
      </c>
      <c r="E797" s="11" t="s">
        <v>1109</v>
      </c>
      <c r="F797" s="15" t="s">
        <v>1145</v>
      </c>
      <c r="G797" s="10" t="s">
        <v>1442</v>
      </c>
      <c r="H797" s="47"/>
    </row>
    <row r="798" spans="1:8" x14ac:dyDescent="0.25">
      <c r="A798" s="10" t="s">
        <v>571</v>
      </c>
      <c r="B798" s="10"/>
      <c r="C798" s="10" t="s">
        <v>857</v>
      </c>
      <c r="D798" s="10" t="str">
        <f t="shared" si="12"/>
        <v>KoSIT - XOV / Tod.sterbeort</v>
      </c>
      <c r="E798" s="11" t="s">
        <v>1109</v>
      </c>
      <c r="F798" s="15" t="s">
        <v>1146</v>
      </c>
      <c r="G798" s="10" t="s">
        <v>1442</v>
      </c>
      <c r="H798" s="47"/>
    </row>
    <row r="799" spans="1:8" x14ac:dyDescent="0.25">
      <c r="A799" s="10" t="s">
        <v>279</v>
      </c>
      <c r="B799" s="10"/>
      <c r="C799" s="10" t="s">
        <v>853</v>
      </c>
      <c r="D799" s="10" t="str">
        <f t="shared" si="12"/>
        <v>KoSIT - XOV / Geburt.geburtsort</v>
      </c>
      <c r="E799" s="11" t="s">
        <v>1109</v>
      </c>
      <c r="F799" s="15" t="s">
        <v>1145</v>
      </c>
      <c r="G799" s="10" t="s">
        <v>1443</v>
      </c>
      <c r="H799" s="47"/>
    </row>
    <row r="800" spans="1:8" x14ac:dyDescent="0.25">
      <c r="A800" s="10" t="s">
        <v>505</v>
      </c>
      <c r="B800" s="10"/>
      <c r="C800" s="10" t="s">
        <v>853</v>
      </c>
      <c r="D800" s="10" t="str">
        <f t="shared" si="12"/>
        <v>KoSIT - XOV / Tod.sterbeort</v>
      </c>
      <c r="E800" s="11" t="s">
        <v>1109</v>
      </c>
      <c r="F800" s="15" t="s">
        <v>1146</v>
      </c>
      <c r="G800" s="10" t="s">
        <v>1443</v>
      </c>
      <c r="H800" s="47"/>
    </row>
    <row r="801" spans="1:8" x14ac:dyDescent="0.25">
      <c r="A801" s="10" t="s">
        <v>280</v>
      </c>
      <c r="B801" s="10"/>
      <c r="C801" s="10" t="s">
        <v>853</v>
      </c>
      <c r="D801" s="10" t="str">
        <f t="shared" si="12"/>
        <v xml:space="preserve">KoSIT - XOV / staatsangehoerigkeit </v>
      </c>
      <c r="E801" s="11" t="s">
        <v>1109</v>
      </c>
      <c r="F801" s="25" t="s">
        <v>1147</v>
      </c>
      <c r="G801" s="10"/>
      <c r="H801" s="47"/>
    </row>
    <row r="802" spans="1:8" x14ac:dyDescent="0.25">
      <c r="A802" s="10" t="s">
        <v>281</v>
      </c>
      <c r="B802" s="10"/>
      <c r="C802" s="10" t="s">
        <v>854</v>
      </c>
      <c r="D802" s="10" t="str">
        <f t="shared" si="12"/>
        <v xml:space="preserve">KoSIT - XOV / staatsangehoerigkeit </v>
      </c>
      <c r="E802" s="11" t="s">
        <v>1109</v>
      </c>
      <c r="F802" s="25" t="s">
        <v>1147</v>
      </c>
      <c r="G802" s="10"/>
      <c r="H802" s="47"/>
    </row>
    <row r="803" spans="1:8" x14ac:dyDescent="0.25">
      <c r="A803" s="10" t="s">
        <v>489</v>
      </c>
      <c r="B803" s="10"/>
      <c r="C803" s="10" t="s">
        <v>853</v>
      </c>
      <c r="D803" s="10" t="str">
        <f t="shared" si="12"/>
        <v>KoSIT - XOV / Anschrift</v>
      </c>
      <c r="E803" s="11" t="s">
        <v>1109</v>
      </c>
      <c r="F803" s="25" t="s">
        <v>1108</v>
      </c>
      <c r="G803" s="10"/>
      <c r="H803" s="47"/>
    </row>
    <row r="804" spans="1:8" x14ac:dyDescent="0.25">
      <c r="A804" s="10" t="s">
        <v>282</v>
      </c>
      <c r="B804" s="10"/>
      <c r="C804" s="10" t="s">
        <v>858</v>
      </c>
      <c r="D804" s="10" t="str">
        <f t="shared" si="12"/>
        <v xml:space="preserve">KoSIT - XOV / </v>
      </c>
      <c r="E804" s="11" t="s">
        <v>1109</v>
      </c>
      <c r="F804" s="25"/>
      <c r="G804" s="10"/>
      <c r="H804" s="47"/>
    </row>
    <row r="805" spans="1:8" x14ac:dyDescent="0.25">
      <c r="A805" s="10" t="s">
        <v>283</v>
      </c>
      <c r="B805" s="10"/>
      <c r="C805" s="10" t="s">
        <v>858</v>
      </c>
      <c r="D805" s="10" t="str">
        <f t="shared" si="12"/>
        <v xml:space="preserve">KoSIT - XOV / </v>
      </c>
      <c r="E805" s="11" t="s">
        <v>1109</v>
      </c>
      <c r="F805" s="25"/>
      <c r="G805" s="10"/>
      <c r="H805" s="47"/>
    </row>
    <row r="806" spans="1:8" x14ac:dyDescent="0.25">
      <c r="A806" s="10" t="s">
        <v>284</v>
      </c>
      <c r="B806" s="10"/>
      <c r="C806" s="10" t="s">
        <v>858</v>
      </c>
      <c r="D806" s="10" t="str">
        <f t="shared" si="12"/>
        <v xml:space="preserve">KoSIT - XOV / </v>
      </c>
      <c r="E806" s="11" t="s">
        <v>1109</v>
      </c>
      <c r="F806" s="25"/>
      <c r="G806" s="10"/>
      <c r="H806" s="47"/>
    </row>
    <row r="807" spans="1:8" x14ac:dyDescent="0.25">
      <c r="A807" s="10" t="s">
        <v>285</v>
      </c>
      <c r="B807" s="10"/>
      <c r="C807" s="10" t="s">
        <v>858</v>
      </c>
      <c r="D807" s="10" t="str">
        <f t="shared" si="12"/>
        <v xml:space="preserve">KoSIT - XOV / </v>
      </c>
      <c r="E807" s="11" t="s">
        <v>1109</v>
      </c>
      <c r="F807" s="25"/>
      <c r="G807" s="10"/>
      <c r="H807" s="47"/>
    </row>
    <row r="808" spans="1:8" x14ac:dyDescent="0.25">
      <c r="A808" s="10" t="s">
        <v>572</v>
      </c>
      <c r="B808" s="10"/>
      <c r="C808" s="10" t="s">
        <v>853</v>
      </c>
      <c r="D808" s="10" t="str">
        <f t="shared" si="12"/>
        <v>KoSIT - XOV / Sprache</v>
      </c>
      <c r="E808" s="11" t="s">
        <v>1109</v>
      </c>
      <c r="F808" s="15" t="s">
        <v>1148</v>
      </c>
      <c r="G808" s="10"/>
      <c r="H808" s="47"/>
    </row>
    <row r="809" spans="1:8" x14ac:dyDescent="0.25">
      <c r="A809" s="10" t="s">
        <v>286</v>
      </c>
      <c r="B809" s="10"/>
      <c r="C809" s="10" t="s">
        <v>858</v>
      </c>
      <c r="D809" s="10" t="str">
        <f t="shared" si="12"/>
        <v xml:space="preserve">KoSIT - XOV / </v>
      </c>
      <c r="E809" s="11" t="s">
        <v>1109</v>
      </c>
      <c r="F809" s="25"/>
      <c r="G809" s="10"/>
      <c r="H809" s="47"/>
    </row>
    <row r="810" spans="1:8" x14ac:dyDescent="0.25">
      <c r="A810" s="10" t="s">
        <v>622</v>
      </c>
      <c r="B810" s="10"/>
      <c r="C810" s="10" t="s">
        <v>853</v>
      </c>
      <c r="D810" s="10" t="str">
        <f t="shared" si="12"/>
        <v>KoSIT - XOV / kanal</v>
      </c>
      <c r="E810" s="11" t="s">
        <v>1109</v>
      </c>
      <c r="F810" s="15" t="s">
        <v>1149</v>
      </c>
      <c r="G810" s="10"/>
      <c r="H810" s="47"/>
    </row>
    <row r="811" spans="1:8" x14ac:dyDescent="0.25">
      <c r="A811" s="10" t="s">
        <v>573</v>
      </c>
      <c r="B811" s="10"/>
      <c r="C811" s="10" t="s">
        <v>854</v>
      </c>
      <c r="D811" s="10" t="str">
        <f t="shared" si="12"/>
        <v xml:space="preserve">KoSIT - XOV / kanal </v>
      </c>
      <c r="E811" s="11" t="s">
        <v>1109</v>
      </c>
      <c r="F811" s="2" t="s">
        <v>1150</v>
      </c>
      <c r="G811" s="10"/>
      <c r="H811" s="47"/>
    </row>
    <row r="812" spans="1:8" x14ac:dyDescent="0.25">
      <c r="A812" s="10" t="s">
        <v>574</v>
      </c>
      <c r="B812" s="10"/>
      <c r="C812" s="10" t="s">
        <v>858</v>
      </c>
      <c r="D812" s="10" t="str">
        <f t="shared" si="12"/>
        <v xml:space="preserve">KoSIT - XOV / </v>
      </c>
      <c r="E812" s="11" t="s">
        <v>1109</v>
      </c>
      <c r="F812" s="25"/>
      <c r="G812" s="10"/>
      <c r="H812" s="47"/>
    </row>
    <row r="813" spans="1:8" x14ac:dyDescent="0.25">
      <c r="A813" s="10" t="s">
        <v>575</v>
      </c>
      <c r="B813" s="10"/>
      <c r="C813" s="10" t="s">
        <v>858</v>
      </c>
      <c r="D813" s="10" t="str">
        <f t="shared" si="12"/>
        <v xml:space="preserve">KoSIT - XOV / </v>
      </c>
      <c r="E813" s="11" t="s">
        <v>1109</v>
      </c>
      <c r="F813" s="25"/>
      <c r="G813" s="10"/>
      <c r="H813" s="47"/>
    </row>
    <row r="814" spans="1:8" x14ac:dyDescent="0.25">
      <c r="A814" s="10" t="s">
        <v>623</v>
      </c>
      <c r="B814" s="10"/>
      <c r="C814" s="10" t="s">
        <v>858</v>
      </c>
      <c r="D814" s="10" t="str">
        <f t="shared" si="12"/>
        <v xml:space="preserve">KoSIT - XOV / </v>
      </c>
      <c r="E814" s="11" t="s">
        <v>1109</v>
      </c>
      <c r="F814" s="25"/>
      <c r="G814" s="10"/>
      <c r="H814" s="47"/>
    </row>
    <row r="815" spans="1:8" x14ac:dyDescent="0.25">
      <c r="A815" s="10" t="s">
        <v>576</v>
      </c>
      <c r="B815" s="10"/>
      <c r="C815" s="10" t="s">
        <v>858</v>
      </c>
      <c r="D815" s="10" t="str">
        <f t="shared" si="12"/>
        <v xml:space="preserve">KoSIT - XOV / </v>
      </c>
      <c r="E815" s="11" t="s">
        <v>1109</v>
      </c>
      <c r="F815" s="25"/>
      <c r="G815" s="10"/>
      <c r="H815" s="47"/>
    </row>
    <row r="816" spans="1:8" x14ac:dyDescent="0.25">
      <c r="A816" s="10" t="s">
        <v>577</v>
      </c>
      <c r="B816" s="10"/>
      <c r="C816" s="10" t="s">
        <v>858</v>
      </c>
      <c r="D816" s="10" t="str">
        <f t="shared" si="12"/>
        <v xml:space="preserve">KoSIT - XOV / </v>
      </c>
      <c r="E816" s="11" t="s">
        <v>1109</v>
      </c>
      <c r="F816" s="25"/>
      <c r="G816" s="10"/>
      <c r="H816" s="47"/>
    </row>
    <row r="817" spans="1:8" x14ac:dyDescent="0.25">
      <c r="A817" s="10" t="s">
        <v>578</v>
      </c>
      <c r="B817" s="10"/>
      <c r="C817" s="10" t="s">
        <v>858</v>
      </c>
      <c r="D817" s="10" t="str">
        <f t="shared" si="12"/>
        <v xml:space="preserve">KoSIT - XOV / </v>
      </c>
      <c r="E817" s="11" t="s">
        <v>1109</v>
      </c>
      <c r="F817" s="25"/>
      <c r="G817" s="10"/>
      <c r="H817" s="47"/>
    </row>
    <row r="818" spans="1:8" x14ac:dyDescent="0.25">
      <c r="A818" s="10" t="s">
        <v>287</v>
      </c>
      <c r="B818" s="10"/>
      <c r="C818" s="10" t="s">
        <v>856</v>
      </c>
      <c r="D818" s="10" t="str">
        <f t="shared" si="12"/>
        <v>KoSIT - XOV / Zeitraum.beginn</v>
      </c>
      <c r="E818" s="11" t="s">
        <v>1109</v>
      </c>
      <c r="F818" s="15" t="s">
        <v>1151</v>
      </c>
      <c r="G818" s="10"/>
      <c r="H818" s="47"/>
    </row>
    <row r="819" spans="1:8" x14ac:dyDescent="0.25">
      <c r="A819" s="10" t="s">
        <v>287</v>
      </c>
      <c r="B819" s="10"/>
      <c r="C819" s="10" t="s">
        <v>856</v>
      </c>
      <c r="D819" s="10" t="str">
        <f t="shared" si="12"/>
        <v>KoSIT - XOV / Zeitraum.ende</v>
      </c>
      <c r="E819" s="11" t="s">
        <v>1109</v>
      </c>
      <c r="F819" s="15" t="s">
        <v>1152</v>
      </c>
      <c r="G819" s="10"/>
      <c r="H819" s="47"/>
    </row>
    <row r="820" spans="1:8" x14ac:dyDescent="0.25">
      <c r="A820" s="10" t="s">
        <v>27</v>
      </c>
      <c r="B820" s="10"/>
      <c r="C820" s="10" t="s">
        <v>858</v>
      </c>
      <c r="D820" s="10" t="str">
        <f t="shared" si="12"/>
        <v xml:space="preserve">KoSIT - XOV / </v>
      </c>
      <c r="E820" s="11" t="s">
        <v>1109</v>
      </c>
      <c r="F820" s="25"/>
      <c r="G820" s="10"/>
      <c r="H820" s="47"/>
    </row>
    <row r="821" spans="1:8" x14ac:dyDescent="0.25">
      <c r="A821" s="10" t="s">
        <v>288</v>
      </c>
      <c r="B821" s="10"/>
      <c r="C821" s="10" t="s">
        <v>858</v>
      </c>
      <c r="D821" s="10" t="str">
        <f t="shared" si="12"/>
        <v xml:space="preserve">KoSIT - XOV / </v>
      </c>
      <c r="E821" s="11" t="s">
        <v>1109</v>
      </c>
      <c r="F821" s="25"/>
      <c r="G821" s="10"/>
      <c r="H821" s="47"/>
    </row>
    <row r="822" spans="1:8" x14ac:dyDescent="0.25">
      <c r="A822" s="10" t="s">
        <v>579</v>
      </c>
      <c r="B822" s="10"/>
      <c r="C822" s="10" t="s">
        <v>858</v>
      </c>
      <c r="D822" s="10" t="str">
        <f t="shared" si="12"/>
        <v xml:space="preserve">KoSIT - XOV / </v>
      </c>
      <c r="E822" s="11" t="s">
        <v>1109</v>
      </c>
      <c r="F822" s="25"/>
      <c r="G822" s="10"/>
      <c r="H822" s="47"/>
    </row>
    <row r="823" spans="1:8" x14ac:dyDescent="0.25">
      <c r="A823" s="10" t="s">
        <v>37</v>
      </c>
      <c r="B823" s="10"/>
      <c r="C823" s="10" t="s">
        <v>853</v>
      </c>
      <c r="D823" s="10" t="str">
        <f t="shared" si="12"/>
        <v>KoSIT - XOV / Code</v>
      </c>
      <c r="E823" s="11" t="s">
        <v>1109</v>
      </c>
      <c r="F823" s="25" t="s">
        <v>37</v>
      </c>
      <c r="G823" s="10"/>
      <c r="H823" s="47"/>
    </row>
    <row r="824" spans="1:8" x14ac:dyDescent="0.25">
      <c r="A824" s="10" t="s">
        <v>514</v>
      </c>
      <c r="B824" s="10"/>
      <c r="C824" s="10" t="s">
        <v>858</v>
      </c>
      <c r="D824" s="10" t="str">
        <f t="shared" si="12"/>
        <v xml:space="preserve">KoSIT - XOV / </v>
      </c>
      <c r="E824" s="11" t="s">
        <v>1109</v>
      </c>
      <c r="F824" s="25"/>
      <c r="G824" s="10"/>
      <c r="H824" s="47"/>
    </row>
    <row r="825" spans="1:8" x14ac:dyDescent="0.25">
      <c r="A825" s="10" t="s">
        <v>515</v>
      </c>
      <c r="B825" s="10"/>
      <c r="C825" s="10" t="s">
        <v>858</v>
      </c>
      <c r="D825" s="10" t="str">
        <f t="shared" si="12"/>
        <v xml:space="preserve">KoSIT - XOV / </v>
      </c>
      <c r="E825" s="11" t="s">
        <v>1109</v>
      </c>
      <c r="F825" s="25"/>
      <c r="G825" s="10"/>
      <c r="H825" s="47"/>
    </row>
    <row r="826" spans="1:8" x14ac:dyDescent="0.25">
      <c r="A826" s="10" t="s">
        <v>516</v>
      </c>
      <c r="B826" s="10"/>
      <c r="C826" s="10" t="s">
        <v>858</v>
      </c>
      <c r="D826" s="10" t="str">
        <f t="shared" si="12"/>
        <v xml:space="preserve">KoSIT - XOV / </v>
      </c>
      <c r="E826" s="11" t="s">
        <v>1109</v>
      </c>
      <c r="F826" s="25"/>
      <c r="G826" s="10"/>
      <c r="H826" s="47"/>
    </row>
    <row r="827" spans="1:8" x14ac:dyDescent="0.25">
      <c r="A827" s="10" t="s">
        <v>517</v>
      </c>
      <c r="B827" s="10"/>
      <c r="C827" s="10" t="s">
        <v>858</v>
      </c>
      <c r="D827" s="10" t="str">
        <f t="shared" si="12"/>
        <v xml:space="preserve">KoSIT - XOV / </v>
      </c>
      <c r="E827" s="11" t="s">
        <v>1109</v>
      </c>
      <c r="F827" s="25"/>
      <c r="G827" s="10"/>
      <c r="H827" s="47"/>
    </row>
    <row r="828" spans="1:8" x14ac:dyDescent="0.25">
      <c r="A828" s="10" t="s">
        <v>518</v>
      </c>
      <c r="B828" s="10"/>
      <c r="C828" s="10" t="s">
        <v>855</v>
      </c>
      <c r="D828" s="10" t="str">
        <f t="shared" si="12"/>
        <v>KoSIT - XOV / date</v>
      </c>
      <c r="E828" s="11" t="s">
        <v>1109</v>
      </c>
      <c r="F828" s="25" t="s">
        <v>1153</v>
      </c>
      <c r="G828" s="10"/>
      <c r="H828" s="47"/>
    </row>
    <row r="829" spans="1:8" x14ac:dyDescent="0.25">
      <c r="A829" s="10" t="s">
        <v>1</v>
      </c>
      <c r="B829" s="10"/>
      <c r="C829" s="10" t="s">
        <v>853</v>
      </c>
      <c r="D829" s="10" t="str">
        <f t="shared" si="12"/>
        <v>KoSIT - XOV / Identifikation</v>
      </c>
      <c r="E829" s="11" t="s">
        <v>1109</v>
      </c>
      <c r="F829" s="15" t="s">
        <v>1154</v>
      </c>
      <c r="G829" s="10"/>
      <c r="H829" s="47"/>
    </row>
    <row r="830" spans="1:8" x14ac:dyDescent="0.25">
      <c r="A830" s="10" t="s">
        <v>558</v>
      </c>
      <c r="B830" s="10"/>
      <c r="C830" s="10" t="s">
        <v>853</v>
      </c>
      <c r="D830" s="10" t="str">
        <f t="shared" si="12"/>
        <v>KoSIT - XOV / id</v>
      </c>
      <c r="E830" s="11" t="s">
        <v>1109</v>
      </c>
      <c r="F830" s="25" t="s">
        <v>1118</v>
      </c>
      <c r="G830" s="10" t="s">
        <v>1444</v>
      </c>
      <c r="H830" s="47"/>
    </row>
    <row r="831" spans="1:8" x14ac:dyDescent="0.25">
      <c r="A831" s="10" t="s">
        <v>519</v>
      </c>
      <c r="B831" s="10"/>
      <c r="C831" s="10" t="s">
        <v>858</v>
      </c>
      <c r="D831" s="10" t="str">
        <f t="shared" si="12"/>
        <v xml:space="preserve">KoSIT - XOV / </v>
      </c>
      <c r="E831" s="11" t="s">
        <v>1109</v>
      </c>
      <c r="F831" s="25"/>
      <c r="G831" s="10" t="s">
        <v>1445</v>
      </c>
      <c r="H831" s="47"/>
    </row>
    <row r="832" spans="1:8" x14ac:dyDescent="0.25">
      <c r="A832" s="26" t="s">
        <v>520</v>
      </c>
      <c r="B832" s="57"/>
      <c r="C832" s="10" t="s">
        <v>858</v>
      </c>
      <c r="D832" s="10" t="str">
        <f t="shared" si="12"/>
        <v xml:space="preserve">KoSIT - XOV / </v>
      </c>
      <c r="E832" s="11" t="s">
        <v>1109</v>
      </c>
      <c r="F832" s="27"/>
      <c r="G832" s="27" t="s">
        <v>1446</v>
      </c>
      <c r="H832" s="47"/>
    </row>
    <row r="833" spans="1:8" x14ac:dyDescent="0.25">
      <c r="A833" s="10" t="s">
        <v>521</v>
      </c>
      <c r="B833" s="10"/>
      <c r="C833" s="10" t="s">
        <v>853</v>
      </c>
      <c r="D833" s="10" t="str">
        <f t="shared" si="12"/>
        <v xml:space="preserve">KoSIT - XOV / ausstellendeBehoerde </v>
      </c>
      <c r="E833" s="11" t="s">
        <v>1109</v>
      </c>
      <c r="F833" s="15" t="s">
        <v>1155</v>
      </c>
      <c r="G833" s="10" t="s">
        <v>1447</v>
      </c>
      <c r="H833" s="47"/>
    </row>
    <row r="834" spans="1:8" x14ac:dyDescent="0.25">
      <c r="A834" s="10" t="s">
        <v>521</v>
      </c>
      <c r="B834" s="10"/>
      <c r="C834" s="10" t="s">
        <v>853</v>
      </c>
      <c r="D834" s="10" t="str">
        <f t="shared" ref="D834:D897" si="13">CONCATENATE(E834, " / ", F834)</f>
        <v>KoSIT - XOV / registrierendeBehoerde</v>
      </c>
      <c r="E834" s="11" t="s">
        <v>1109</v>
      </c>
      <c r="F834" s="15" t="s">
        <v>1156</v>
      </c>
      <c r="G834" s="10"/>
      <c r="H834" s="47"/>
    </row>
    <row r="835" spans="1:8" x14ac:dyDescent="0.25">
      <c r="A835" s="10" t="s">
        <v>522</v>
      </c>
      <c r="B835" s="10"/>
      <c r="C835" s="10" t="s">
        <v>853</v>
      </c>
      <c r="D835" s="10" t="str">
        <f t="shared" si="13"/>
        <v>KoSIT - XOV / Behoerde.id</v>
      </c>
      <c r="E835" s="11" t="s">
        <v>1109</v>
      </c>
      <c r="F835" s="15" t="s">
        <v>1157</v>
      </c>
      <c r="G835" s="10"/>
      <c r="H835" s="47"/>
    </row>
    <row r="836" spans="1:8" x14ac:dyDescent="0.25">
      <c r="A836" s="10" t="s">
        <v>522</v>
      </c>
      <c r="B836" s="10"/>
      <c r="C836" s="10" t="s">
        <v>855</v>
      </c>
      <c r="D836" s="10" t="str">
        <f t="shared" si="13"/>
        <v>KoSIT - XOV / Behoerdenkennung</v>
      </c>
      <c r="E836" s="11" t="s">
        <v>1109</v>
      </c>
      <c r="F836" s="15" t="s">
        <v>1158</v>
      </c>
      <c r="G836" s="10"/>
      <c r="H836" s="47"/>
    </row>
    <row r="837" spans="1:8" x14ac:dyDescent="0.25">
      <c r="A837" s="10" t="s">
        <v>511</v>
      </c>
      <c r="B837" s="10"/>
      <c r="C837" s="10" t="s">
        <v>856</v>
      </c>
      <c r="D837" s="10" t="str">
        <f t="shared" si="13"/>
        <v>KoSIT - XOV / String.Latin</v>
      </c>
      <c r="E837" s="11" t="s">
        <v>1109</v>
      </c>
      <c r="F837" s="25" t="s">
        <v>1159</v>
      </c>
      <c r="G837" s="10"/>
      <c r="H837" s="47"/>
    </row>
    <row r="838" spans="1:8" x14ac:dyDescent="0.25">
      <c r="A838" s="10" t="s">
        <v>9</v>
      </c>
      <c r="B838" s="10"/>
      <c r="C838" s="10" t="s">
        <v>856</v>
      </c>
      <c r="D838" s="10" t="str">
        <f t="shared" si="13"/>
        <v>KoSIT - XOV / String.Latin</v>
      </c>
      <c r="E838" s="11" t="s">
        <v>1109</v>
      </c>
      <c r="F838" s="25" t="s">
        <v>1159</v>
      </c>
      <c r="G838" s="10"/>
      <c r="H838" s="47"/>
    </row>
    <row r="839" spans="1:8" x14ac:dyDescent="0.25">
      <c r="A839" s="10" t="s">
        <v>523</v>
      </c>
      <c r="B839" s="10"/>
      <c r="C839" s="10" t="s">
        <v>858</v>
      </c>
      <c r="D839" s="10" t="str">
        <f t="shared" si="13"/>
        <v xml:space="preserve">KoSIT - XOV / </v>
      </c>
      <c r="E839" s="11" t="s">
        <v>1109</v>
      </c>
      <c r="F839" s="25"/>
      <c r="G839" s="10"/>
      <c r="H839" s="47"/>
    </row>
    <row r="840" spans="1:8" x14ac:dyDescent="0.25">
      <c r="A840" s="10" t="s">
        <v>524</v>
      </c>
      <c r="B840" s="10"/>
      <c r="C840" s="10" t="s">
        <v>858</v>
      </c>
      <c r="D840" s="10" t="str">
        <f t="shared" si="13"/>
        <v xml:space="preserve">KoSIT - XOV / </v>
      </c>
      <c r="E840" s="11" t="s">
        <v>1109</v>
      </c>
      <c r="F840" s="25"/>
      <c r="G840" s="10"/>
      <c r="H840" s="47"/>
    </row>
    <row r="841" spans="1:8" x14ac:dyDescent="0.25">
      <c r="A841" s="13" t="s">
        <v>22</v>
      </c>
      <c r="B841" s="13"/>
      <c r="C841" s="13" t="s">
        <v>854</v>
      </c>
      <c r="D841" s="13" t="str">
        <f t="shared" si="13"/>
        <v>KoSIT - XOV / id</v>
      </c>
      <c r="E841" s="14" t="s">
        <v>1109</v>
      </c>
      <c r="F841" s="28" t="s">
        <v>1118</v>
      </c>
      <c r="G841" s="10"/>
      <c r="H841" s="47"/>
    </row>
    <row r="842" spans="1:8" x14ac:dyDescent="0.25">
      <c r="A842" s="10" t="s">
        <v>6</v>
      </c>
      <c r="B842" s="12"/>
      <c r="C842" s="12" t="s">
        <v>853</v>
      </c>
      <c r="D842" s="12" t="str">
        <f t="shared" si="13"/>
        <v>eIDAS minimum dataset / Address</v>
      </c>
      <c r="E842" t="s">
        <v>1457</v>
      </c>
      <c r="F842" t="s">
        <v>6</v>
      </c>
      <c r="H842"/>
    </row>
    <row r="843" spans="1:8" x14ac:dyDescent="0.25">
      <c r="A843" s="10" t="s">
        <v>241</v>
      </c>
      <c r="B843" s="12"/>
      <c r="C843" s="12" t="s">
        <v>1449</v>
      </c>
      <c r="D843" s="12" t="str">
        <f t="shared" si="13"/>
        <v xml:space="preserve">eIDAS minimum dataset / </v>
      </c>
      <c r="E843" t="s">
        <v>1457</v>
      </c>
      <c r="H843"/>
    </row>
    <row r="844" spans="1:8" x14ac:dyDescent="0.25">
      <c r="A844" s="10" t="s">
        <v>242</v>
      </c>
      <c r="B844" s="12"/>
      <c r="C844" s="12" t="s">
        <v>1449</v>
      </c>
      <c r="D844" s="12" t="str">
        <f t="shared" si="13"/>
        <v xml:space="preserve">eIDAS minimum dataset / </v>
      </c>
      <c r="E844" t="s">
        <v>1457</v>
      </c>
      <c r="F844" s="43"/>
      <c r="H844"/>
    </row>
    <row r="845" spans="1:8" x14ac:dyDescent="0.25">
      <c r="A845" s="10" t="s">
        <v>243</v>
      </c>
      <c r="B845" s="12"/>
      <c r="C845" s="12" t="s">
        <v>1449</v>
      </c>
      <c r="D845" s="12" t="str">
        <f t="shared" si="13"/>
        <v xml:space="preserve">eIDAS minimum dataset / </v>
      </c>
      <c r="E845" t="s">
        <v>1457</v>
      </c>
      <c r="F845" s="43"/>
      <c r="H845"/>
    </row>
    <row r="846" spans="1:8" x14ac:dyDescent="0.25">
      <c r="A846" s="10" t="s">
        <v>244</v>
      </c>
      <c r="B846" s="12"/>
      <c r="C846" s="12" t="s">
        <v>1449</v>
      </c>
      <c r="D846" s="12" t="str">
        <f t="shared" si="13"/>
        <v xml:space="preserve">eIDAS minimum dataset / </v>
      </c>
      <c r="E846" t="s">
        <v>1457</v>
      </c>
      <c r="F846" s="43"/>
      <c r="H846"/>
    </row>
    <row r="847" spans="1:8" x14ac:dyDescent="0.25">
      <c r="A847" s="10" t="s">
        <v>245</v>
      </c>
      <c r="B847" s="12"/>
      <c r="C847" s="12" t="s">
        <v>1449</v>
      </c>
      <c r="D847" s="12" t="str">
        <f t="shared" si="13"/>
        <v xml:space="preserve">eIDAS minimum dataset / </v>
      </c>
      <c r="E847" t="s">
        <v>1457</v>
      </c>
      <c r="F847" s="43"/>
      <c r="H847"/>
    </row>
    <row r="848" spans="1:8" x14ac:dyDescent="0.25">
      <c r="A848" s="10" t="s">
        <v>246</v>
      </c>
      <c r="B848" s="12"/>
      <c r="C848" s="12" t="s">
        <v>1449</v>
      </c>
      <c r="D848" s="12" t="str">
        <f t="shared" si="13"/>
        <v xml:space="preserve">eIDAS minimum dataset / </v>
      </c>
      <c r="E848" t="s">
        <v>1457</v>
      </c>
      <c r="F848" s="43"/>
      <c r="H848"/>
    </row>
    <row r="849" spans="1:8" x14ac:dyDescent="0.25">
      <c r="A849" s="10" t="s">
        <v>247</v>
      </c>
      <c r="B849" s="12"/>
      <c r="C849" s="12" t="s">
        <v>1449</v>
      </c>
      <c r="D849" s="12" t="str">
        <f t="shared" si="13"/>
        <v xml:space="preserve">eIDAS minimum dataset / </v>
      </c>
      <c r="E849" t="s">
        <v>1457</v>
      </c>
      <c r="F849" s="36"/>
      <c r="H849"/>
    </row>
    <row r="850" spans="1:8" x14ac:dyDescent="0.25">
      <c r="A850" s="10" t="s">
        <v>249</v>
      </c>
      <c r="B850" s="12"/>
      <c r="C850" s="12" t="s">
        <v>1449</v>
      </c>
      <c r="D850" s="12" t="str">
        <f t="shared" si="13"/>
        <v xml:space="preserve">eIDAS minimum dataset / </v>
      </c>
      <c r="E850" t="s">
        <v>1457</v>
      </c>
      <c r="F850" s="43"/>
      <c r="H850"/>
    </row>
    <row r="851" spans="1:8" x14ac:dyDescent="0.25">
      <c r="A851" s="10" t="s">
        <v>1116</v>
      </c>
      <c r="B851" s="12"/>
      <c r="C851" s="12" t="s">
        <v>1449</v>
      </c>
      <c r="D851" s="12" t="str">
        <f t="shared" si="13"/>
        <v xml:space="preserve">eIDAS minimum dataset / </v>
      </c>
      <c r="E851" t="s">
        <v>1457</v>
      </c>
      <c r="F851" s="36"/>
      <c r="H851"/>
    </row>
    <row r="852" spans="1:8" x14ac:dyDescent="0.25">
      <c r="A852" s="10" t="s">
        <v>250</v>
      </c>
      <c r="B852" s="12"/>
      <c r="C852" s="12" t="s">
        <v>1449</v>
      </c>
      <c r="D852" s="12" t="str">
        <f t="shared" si="13"/>
        <v xml:space="preserve">eIDAS minimum dataset / </v>
      </c>
      <c r="E852" t="s">
        <v>1457</v>
      </c>
      <c r="F852" s="36"/>
      <c r="H852"/>
    </row>
    <row r="853" spans="1:8" x14ac:dyDescent="0.25">
      <c r="A853" s="10" t="s">
        <v>251</v>
      </c>
      <c r="B853" s="12"/>
      <c r="C853" s="12" t="s">
        <v>1449</v>
      </c>
      <c r="D853" s="12" t="str">
        <f t="shared" si="13"/>
        <v xml:space="preserve">eIDAS minimum dataset / </v>
      </c>
      <c r="E853" t="s">
        <v>1457</v>
      </c>
      <c r="F853" s="36"/>
      <c r="H853"/>
    </row>
    <row r="854" spans="1:8" x14ac:dyDescent="0.25">
      <c r="A854" s="10" t="s">
        <v>23</v>
      </c>
      <c r="B854" s="12"/>
      <c r="C854" s="12" t="s">
        <v>1449</v>
      </c>
      <c r="D854" s="12" t="str">
        <f t="shared" si="13"/>
        <v xml:space="preserve">eIDAS minimum dataset / </v>
      </c>
      <c r="E854" t="s">
        <v>1457</v>
      </c>
      <c r="F854" s="36"/>
      <c r="H854"/>
    </row>
    <row r="855" spans="1:8" x14ac:dyDescent="0.25">
      <c r="A855" s="10" t="s">
        <v>23</v>
      </c>
      <c r="B855" s="12"/>
      <c r="C855" s="12" t="s">
        <v>1449</v>
      </c>
      <c r="D855" s="12" t="str">
        <f t="shared" si="13"/>
        <v xml:space="preserve">eIDAS minimum dataset / </v>
      </c>
      <c r="E855" t="s">
        <v>1457</v>
      </c>
      <c r="F855" s="36"/>
      <c r="H855"/>
    </row>
    <row r="856" spans="1:8" x14ac:dyDescent="0.25">
      <c r="A856" s="10" t="s">
        <v>23</v>
      </c>
      <c r="B856" s="12"/>
      <c r="C856" s="12" t="s">
        <v>1449</v>
      </c>
      <c r="D856" s="12" t="str">
        <f t="shared" si="13"/>
        <v xml:space="preserve">eIDAS minimum dataset / </v>
      </c>
      <c r="E856" t="s">
        <v>1457</v>
      </c>
      <c r="F856" s="36"/>
      <c r="H856"/>
    </row>
    <row r="857" spans="1:8" x14ac:dyDescent="0.25">
      <c r="A857" s="10" t="s">
        <v>561</v>
      </c>
      <c r="B857" s="12"/>
      <c r="C857" s="12" t="s">
        <v>1449</v>
      </c>
      <c r="D857" s="12" t="str">
        <f t="shared" si="13"/>
        <v xml:space="preserve">eIDAS minimum dataset / </v>
      </c>
      <c r="E857" t="s">
        <v>1457</v>
      </c>
      <c r="F857" s="36"/>
      <c r="H857"/>
    </row>
    <row r="858" spans="1:8" x14ac:dyDescent="0.25">
      <c r="A858" s="10" t="s">
        <v>252</v>
      </c>
      <c r="B858" s="12"/>
      <c r="C858" s="12" t="s">
        <v>1449</v>
      </c>
      <c r="D858" s="12" t="str">
        <f t="shared" si="13"/>
        <v xml:space="preserve">eIDAS minimum dataset / </v>
      </c>
      <c r="E858" t="s">
        <v>1457</v>
      </c>
      <c r="F858" s="36"/>
      <c r="H858"/>
    </row>
    <row r="859" spans="1:8" x14ac:dyDescent="0.25">
      <c r="A859" s="10" t="s">
        <v>562</v>
      </c>
      <c r="B859" s="12"/>
      <c r="C859" s="12" t="s">
        <v>1449</v>
      </c>
      <c r="D859" s="12" t="str">
        <f t="shared" si="13"/>
        <v xml:space="preserve">eIDAS minimum dataset / </v>
      </c>
      <c r="E859" t="s">
        <v>1457</v>
      </c>
      <c r="F859" s="36"/>
      <c r="H859"/>
    </row>
    <row r="860" spans="1:8" x14ac:dyDescent="0.25">
      <c r="A860" s="10" t="s">
        <v>26</v>
      </c>
      <c r="B860" s="12"/>
      <c r="C860" s="12" t="s">
        <v>1449</v>
      </c>
      <c r="D860" s="12" t="str">
        <f t="shared" si="13"/>
        <v xml:space="preserve">eIDAS minimum dataset / </v>
      </c>
      <c r="E860" t="s">
        <v>1457</v>
      </c>
      <c r="F860" s="36"/>
      <c r="H860"/>
    </row>
    <row r="861" spans="1:8" x14ac:dyDescent="0.25">
      <c r="A861" s="10" t="s">
        <v>580</v>
      </c>
      <c r="B861" s="12"/>
      <c r="C861" s="12" t="s">
        <v>1449</v>
      </c>
      <c r="D861" s="12" t="str">
        <f t="shared" si="13"/>
        <v xml:space="preserve">eIDAS minimum dataset / </v>
      </c>
      <c r="E861" t="s">
        <v>1457</v>
      </c>
      <c r="H861"/>
    </row>
    <row r="862" spans="1:8" x14ac:dyDescent="0.25">
      <c r="A862" s="10" t="s">
        <v>581</v>
      </c>
      <c r="B862" s="12"/>
      <c r="C862" s="12" t="s">
        <v>1449</v>
      </c>
      <c r="D862" s="12" t="str">
        <f t="shared" si="13"/>
        <v xml:space="preserve">eIDAS minimum dataset / </v>
      </c>
      <c r="E862" t="s">
        <v>1457</v>
      </c>
      <c r="H862"/>
    </row>
    <row r="863" spans="1:8" x14ac:dyDescent="0.25">
      <c r="A863" s="10" t="s">
        <v>582</v>
      </c>
      <c r="B863" s="12"/>
      <c r="C863" s="12" t="s">
        <v>1449</v>
      </c>
      <c r="D863" s="12" t="str">
        <f t="shared" si="13"/>
        <v xml:space="preserve">eIDAS minimum dataset / </v>
      </c>
      <c r="E863" t="s">
        <v>1457</v>
      </c>
      <c r="H863"/>
    </row>
    <row r="864" spans="1:8" x14ac:dyDescent="0.25">
      <c r="A864" s="10" t="s">
        <v>34</v>
      </c>
      <c r="B864" s="12"/>
      <c r="C864" s="12" t="s">
        <v>1449</v>
      </c>
      <c r="D864" s="12" t="str">
        <f t="shared" si="13"/>
        <v xml:space="preserve">eIDAS minimum dataset / </v>
      </c>
      <c r="E864" t="s">
        <v>1457</v>
      </c>
      <c r="H864"/>
    </row>
    <row r="865" spans="1:8" x14ac:dyDescent="0.25">
      <c r="A865" s="10" t="s">
        <v>253</v>
      </c>
      <c r="B865" s="12"/>
      <c r="C865" s="12" t="s">
        <v>1449</v>
      </c>
      <c r="D865" s="12" t="str">
        <f t="shared" si="13"/>
        <v xml:space="preserve">eIDAS minimum dataset / </v>
      </c>
      <c r="E865" t="s">
        <v>1457</v>
      </c>
      <c r="H865"/>
    </row>
    <row r="866" spans="1:8" x14ac:dyDescent="0.25">
      <c r="A866" s="10" t="s">
        <v>253</v>
      </c>
      <c r="B866" s="12"/>
      <c r="C866" s="12" t="s">
        <v>1449</v>
      </c>
      <c r="D866" s="12" t="str">
        <f t="shared" si="13"/>
        <v xml:space="preserve">eIDAS minimum dataset / </v>
      </c>
      <c r="E866" t="s">
        <v>1457</v>
      </c>
      <c r="H866"/>
    </row>
    <row r="867" spans="1:8" x14ac:dyDescent="0.25">
      <c r="A867" s="10" t="s">
        <v>254</v>
      </c>
      <c r="B867" s="12"/>
      <c r="C867" s="12" t="s">
        <v>1449</v>
      </c>
      <c r="D867" s="12" t="str">
        <f t="shared" si="13"/>
        <v xml:space="preserve">eIDAS minimum dataset / </v>
      </c>
      <c r="E867" t="s">
        <v>1457</v>
      </c>
      <c r="H867"/>
    </row>
    <row r="868" spans="1:8" x14ac:dyDescent="0.25">
      <c r="A868" s="10" t="s">
        <v>563</v>
      </c>
      <c r="B868" s="12"/>
      <c r="C868" s="12" t="s">
        <v>1449</v>
      </c>
      <c r="D868" s="12" t="str">
        <f t="shared" si="13"/>
        <v xml:space="preserve">eIDAS minimum dataset / </v>
      </c>
      <c r="E868" t="s">
        <v>1457</v>
      </c>
      <c r="H868"/>
    </row>
    <row r="869" spans="1:8" x14ac:dyDescent="0.25">
      <c r="A869" s="10" t="s">
        <v>38</v>
      </c>
      <c r="B869" s="12"/>
      <c r="C869" s="12" t="s">
        <v>1449</v>
      </c>
      <c r="D869" s="12" t="str">
        <f t="shared" si="13"/>
        <v xml:space="preserve">eIDAS minimum dataset / </v>
      </c>
      <c r="E869" t="s">
        <v>1457</v>
      </c>
      <c r="H869"/>
    </row>
    <row r="870" spans="1:8" x14ac:dyDescent="0.25">
      <c r="A870" s="10" t="s">
        <v>564</v>
      </c>
      <c r="B870" s="12"/>
      <c r="C870" s="12" t="s">
        <v>1449</v>
      </c>
      <c r="D870" s="12" t="str">
        <f t="shared" si="13"/>
        <v xml:space="preserve">eIDAS minimum dataset / </v>
      </c>
      <c r="E870" t="s">
        <v>1457</v>
      </c>
      <c r="H870"/>
    </row>
    <row r="871" spans="1:8" x14ac:dyDescent="0.25">
      <c r="A871" s="10" t="s">
        <v>565</v>
      </c>
      <c r="B871" s="12"/>
      <c r="C871" s="12" t="s">
        <v>1449</v>
      </c>
      <c r="D871" s="12" t="str">
        <f t="shared" si="13"/>
        <v xml:space="preserve">eIDAS minimum dataset / </v>
      </c>
      <c r="E871" t="s">
        <v>1457</v>
      </c>
      <c r="H871"/>
    </row>
    <row r="872" spans="1:8" x14ac:dyDescent="0.25">
      <c r="A872" s="10" t="s">
        <v>566</v>
      </c>
      <c r="B872" s="12"/>
      <c r="C872" s="12" t="s">
        <v>1449</v>
      </c>
      <c r="D872" s="12" t="str">
        <f t="shared" si="13"/>
        <v xml:space="preserve">eIDAS minimum dataset / </v>
      </c>
      <c r="E872" t="s">
        <v>1457</v>
      </c>
      <c r="H872"/>
    </row>
    <row r="873" spans="1:8" x14ac:dyDescent="0.25">
      <c r="A873" s="10" t="s">
        <v>42</v>
      </c>
      <c r="B873" s="12"/>
      <c r="C873" s="12" t="s">
        <v>1449</v>
      </c>
      <c r="D873" s="12" t="str">
        <f t="shared" si="13"/>
        <v xml:space="preserve">eIDAS minimum dataset / </v>
      </c>
      <c r="E873" t="s">
        <v>1457</v>
      </c>
      <c r="H873"/>
    </row>
    <row r="874" spans="1:8" x14ac:dyDescent="0.25">
      <c r="A874" s="10" t="s">
        <v>255</v>
      </c>
      <c r="B874" s="12"/>
      <c r="C874" s="12" t="s">
        <v>1449</v>
      </c>
      <c r="D874" s="12" t="str">
        <f t="shared" si="13"/>
        <v xml:space="preserve">eIDAS minimum dataset / </v>
      </c>
      <c r="E874" t="s">
        <v>1457</v>
      </c>
      <c r="H874"/>
    </row>
    <row r="875" spans="1:8" x14ac:dyDescent="0.25">
      <c r="A875" s="10" t="s">
        <v>256</v>
      </c>
      <c r="B875" s="12"/>
      <c r="C875" s="12" t="s">
        <v>1449</v>
      </c>
      <c r="D875" s="12" t="str">
        <f t="shared" si="13"/>
        <v xml:space="preserve">eIDAS minimum dataset / </v>
      </c>
      <c r="E875" t="s">
        <v>1457</v>
      </c>
      <c r="H875"/>
    </row>
    <row r="876" spans="1:8" x14ac:dyDescent="0.25">
      <c r="A876" s="10" t="s">
        <v>1129</v>
      </c>
      <c r="B876" s="12"/>
      <c r="C876" s="12" t="s">
        <v>1449</v>
      </c>
      <c r="D876" s="12" t="str">
        <f t="shared" si="13"/>
        <v xml:space="preserve">eIDAS minimum dataset / </v>
      </c>
      <c r="E876" t="s">
        <v>1457</v>
      </c>
      <c r="H876"/>
    </row>
    <row r="877" spans="1:8" x14ac:dyDescent="0.25">
      <c r="A877" s="10" t="s">
        <v>263</v>
      </c>
      <c r="B877" s="12"/>
      <c r="C877" s="12" t="s">
        <v>1449</v>
      </c>
      <c r="D877" s="12" t="str">
        <f t="shared" si="13"/>
        <v xml:space="preserve">eIDAS minimum dataset / </v>
      </c>
      <c r="E877" t="s">
        <v>1457</v>
      </c>
      <c r="H877"/>
    </row>
    <row r="878" spans="1:8" x14ac:dyDescent="0.25">
      <c r="A878" s="10" t="s">
        <v>475</v>
      </c>
      <c r="B878" s="12"/>
      <c r="C878" s="12" t="s">
        <v>1449</v>
      </c>
      <c r="D878" s="12" t="str">
        <f t="shared" si="13"/>
        <v xml:space="preserve">eIDAS minimum dataset / </v>
      </c>
      <c r="E878" t="s">
        <v>1457</v>
      </c>
      <c r="H878"/>
    </row>
    <row r="879" spans="1:8" x14ac:dyDescent="0.25">
      <c r="A879" s="10" t="s">
        <v>258</v>
      </c>
      <c r="B879" s="12"/>
      <c r="C879" s="12" t="s">
        <v>1449</v>
      </c>
      <c r="D879" s="12" t="str">
        <f t="shared" si="13"/>
        <v xml:space="preserve">eIDAS minimum dataset / </v>
      </c>
      <c r="E879" t="s">
        <v>1457</v>
      </c>
      <c r="H879"/>
    </row>
    <row r="880" spans="1:8" x14ac:dyDescent="0.25">
      <c r="A880" s="10" t="s">
        <v>259</v>
      </c>
      <c r="B880" s="12"/>
      <c r="C880" s="12" t="s">
        <v>1449</v>
      </c>
      <c r="D880" s="12" t="str">
        <f t="shared" si="13"/>
        <v xml:space="preserve">eIDAS minimum dataset / </v>
      </c>
      <c r="E880" t="s">
        <v>1457</v>
      </c>
      <c r="H880"/>
    </row>
    <row r="881" spans="1:8" x14ac:dyDescent="0.25">
      <c r="A881" s="10" t="s">
        <v>260</v>
      </c>
      <c r="B881" s="12"/>
      <c r="C881" s="12" t="s">
        <v>1449</v>
      </c>
      <c r="D881" s="12" t="str">
        <f t="shared" si="13"/>
        <v xml:space="preserve">eIDAS minimum dataset / </v>
      </c>
      <c r="E881" t="s">
        <v>1457</v>
      </c>
      <c r="H881"/>
    </row>
    <row r="882" spans="1:8" x14ac:dyDescent="0.25">
      <c r="A882" s="10" t="s">
        <v>261</v>
      </c>
      <c r="B882" s="12"/>
      <c r="C882" s="12" t="s">
        <v>1449</v>
      </c>
      <c r="D882" s="12" t="str">
        <f t="shared" si="13"/>
        <v xml:space="preserve">eIDAS minimum dataset / </v>
      </c>
      <c r="E882" t="s">
        <v>1457</v>
      </c>
      <c r="H882"/>
    </row>
    <row r="883" spans="1:8" x14ac:dyDescent="0.25">
      <c r="A883" s="10" t="s">
        <v>262</v>
      </c>
      <c r="B883" s="12"/>
      <c r="C883" s="12" t="s">
        <v>1449</v>
      </c>
      <c r="D883" s="12" t="str">
        <f t="shared" si="13"/>
        <v xml:space="preserve">eIDAS minimum dataset / </v>
      </c>
      <c r="E883" t="s">
        <v>1457</v>
      </c>
      <c r="H883"/>
    </row>
    <row r="884" spans="1:8" x14ac:dyDescent="0.25">
      <c r="A884" s="10" t="s">
        <v>264</v>
      </c>
      <c r="B884" s="12"/>
      <c r="C884" s="12" t="s">
        <v>1449</v>
      </c>
      <c r="D884" s="12" t="str">
        <f t="shared" si="13"/>
        <v xml:space="preserve">eIDAS minimum dataset / </v>
      </c>
      <c r="E884" t="s">
        <v>1457</v>
      </c>
      <c r="H884"/>
    </row>
    <row r="885" spans="1:8" x14ac:dyDescent="0.25">
      <c r="A885" s="10" t="s">
        <v>476</v>
      </c>
      <c r="B885" s="12"/>
      <c r="C885" s="12" t="s">
        <v>1449</v>
      </c>
      <c r="D885" s="12" t="str">
        <f t="shared" si="13"/>
        <v xml:space="preserve">eIDAS minimum dataset / </v>
      </c>
      <c r="E885" t="s">
        <v>1457</v>
      </c>
      <c r="H885"/>
    </row>
    <row r="886" spans="1:8" x14ac:dyDescent="0.25">
      <c r="A886" s="10" t="s">
        <v>478</v>
      </c>
      <c r="B886" s="12"/>
      <c r="C886" s="12" t="s">
        <v>1449</v>
      </c>
      <c r="D886" s="12" t="str">
        <f t="shared" si="13"/>
        <v xml:space="preserve">eIDAS minimum dataset / </v>
      </c>
      <c r="E886" t="s">
        <v>1457</v>
      </c>
      <c r="H886"/>
    </row>
    <row r="887" spans="1:8" x14ac:dyDescent="0.25">
      <c r="A887" s="10" t="s">
        <v>53</v>
      </c>
      <c r="B887" s="12"/>
      <c r="C887" s="12" t="s">
        <v>1449</v>
      </c>
      <c r="D887" s="12" t="str">
        <f t="shared" si="13"/>
        <v xml:space="preserve">eIDAS minimum dataset / </v>
      </c>
      <c r="E887" t="s">
        <v>1457</v>
      </c>
      <c r="H887"/>
    </row>
    <row r="888" spans="1:8" x14ac:dyDescent="0.25">
      <c r="A888" s="10" t="s">
        <v>265</v>
      </c>
      <c r="B888" s="12"/>
      <c r="C888" s="12" t="s">
        <v>1449</v>
      </c>
      <c r="D888" s="12" t="str">
        <f t="shared" si="13"/>
        <v xml:space="preserve">eIDAS minimum dataset / </v>
      </c>
      <c r="E888" t="s">
        <v>1457</v>
      </c>
      <c r="H888"/>
    </row>
    <row r="889" spans="1:8" x14ac:dyDescent="0.25">
      <c r="A889" s="10" t="s">
        <v>266</v>
      </c>
      <c r="B889" s="12"/>
      <c r="C889" s="12" t="s">
        <v>1449</v>
      </c>
      <c r="D889" s="12" t="str">
        <f t="shared" si="13"/>
        <v xml:space="preserve">eIDAS minimum dataset / </v>
      </c>
      <c r="E889" t="s">
        <v>1457</v>
      </c>
      <c r="H889"/>
    </row>
    <row r="890" spans="1:8" x14ac:dyDescent="0.25">
      <c r="A890" s="10" t="s">
        <v>267</v>
      </c>
      <c r="B890" s="12"/>
      <c r="C890" s="12" t="s">
        <v>1449</v>
      </c>
      <c r="D890" s="12" t="str">
        <f t="shared" si="13"/>
        <v xml:space="preserve">eIDAS minimum dataset / </v>
      </c>
      <c r="E890" t="s">
        <v>1457</v>
      </c>
      <c r="H890"/>
    </row>
    <row r="891" spans="1:8" x14ac:dyDescent="0.25">
      <c r="A891" s="10" t="s">
        <v>268</v>
      </c>
      <c r="B891" s="12"/>
      <c r="C891" s="12" t="s">
        <v>1449</v>
      </c>
      <c r="D891" s="12" t="str">
        <f t="shared" si="13"/>
        <v xml:space="preserve">eIDAS minimum dataset / </v>
      </c>
      <c r="E891" t="s">
        <v>1457</v>
      </c>
      <c r="H891"/>
    </row>
    <row r="892" spans="1:8" x14ac:dyDescent="0.25">
      <c r="A892" s="10" t="s">
        <v>57</v>
      </c>
      <c r="B892" s="12"/>
      <c r="C892" s="12" t="s">
        <v>1449</v>
      </c>
      <c r="D892" s="12" t="str">
        <f t="shared" si="13"/>
        <v xml:space="preserve">eIDAS minimum dataset / </v>
      </c>
      <c r="E892" t="s">
        <v>1457</v>
      </c>
      <c r="H892"/>
    </row>
    <row r="893" spans="1:8" x14ac:dyDescent="0.25">
      <c r="A893" s="10" t="s">
        <v>567</v>
      </c>
      <c r="B893" s="12"/>
      <c r="C893" s="12" t="s">
        <v>1449</v>
      </c>
      <c r="D893" s="12" t="str">
        <f t="shared" si="13"/>
        <v xml:space="preserve">eIDAS minimum dataset / </v>
      </c>
      <c r="E893" t="s">
        <v>1457</v>
      </c>
      <c r="H893"/>
    </row>
    <row r="894" spans="1:8" x14ac:dyDescent="0.25">
      <c r="A894" s="10" t="s">
        <v>568</v>
      </c>
      <c r="B894" s="12"/>
      <c r="C894" s="12" t="s">
        <v>1449</v>
      </c>
      <c r="D894" s="12" t="str">
        <f t="shared" si="13"/>
        <v xml:space="preserve">eIDAS minimum dataset / </v>
      </c>
      <c r="E894" t="s">
        <v>1457</v>
      </c>
      <c r="H894"/>
    </row>
    <row r="895" spans="1:8" x14ac:dyDescent="0.25">
      <c r="A895" s="10" t="s">
        <v>569</v>
      </c>
      <c r="B895" s="12"/>
      <c r="C895" s="12" t="s">
        <v>1449</v>
      </c>
      <c r="D895" s="12" t="str">
        <f t="shared" si="13"/>
        <v xml:space="preserve">eIDAS minimum dataset / </v>
      </c>
      <c r="E895" t="s">
        <v>1457</v>
      </c>
      <c r="H895"/>
    </row>
    <row r="896" spans="1:8" x14ac:dyDescent="0.25">
      <c r="A896" s="10" t="s">
        <v>269</v>
      </c>
      <c r="B896" s="12"/>
      <c r="C896" s="12" t="s">
        <v>1449</v>
      </c>
      <c r="D896" s="12" t="str">
        <f t="shared" si="13"/>
        <v xml:space="preserve">eIDAS minimum dataset / </v>
      </c>
      <c r="E896" t="s">
        <v>1457</v>
      </c>
      <c r="H896"/>
    </row>
    <row r="897" spans="1:8" x14ac:dyDescent="0.25">
      <c r="A897" s="10" t="s">
        <v>43</v>
      </c>
      <c r="B897" s="12"/>
      <c r="C897" s="12" t="s">
        <v>1449</v>
      </c>
      <c r="D897" s="12" t="str">
        <f t="shared" si="13"/>
        <v xml:space="preserve">eIDAS minimum dataset / </v>
      </c>
      <c r="E897" t="s">
        <v>1457</v>
      </c>
      <c r="H897"/>
    </row>
    <row r="898" spans="1:8" x14ac:dyDescent="0.25">
      <c r="A898" s="10" t="s">
        <v>481</v>
      </c>
      <c r="B898" s="12"/>
      <c r="C898" s="50" t="s">
        <v>855</v>
      </c>
      <c r="D898" s="50" t="str">
        <f t="shared" ref="D898:D961" si="14">CONCATENATE(E898, " / ", F898)</f>
        <v>eIDAS minimum dataset / A uniqueness identifier</v>
      </c>
      <c r="E898" t="s">
        <v>1457</v>
      </c>
      <c r="F898" s="2" t="s">
        <v>1450</v>
      </c>
      <c r="H898"/>
    </row>
    <row r="899" spans="1:8" x14ac:dyDescent="0.25">
      <c r="A899" s="10" t="s">
        <v>270</v>
      </c>
      <c r="B899" s="12"/>
      <c r="C899" t="s">
        <v>1449</v>
      </c>
      <c r="D899" t="str">
        <f t="shared" si="14"/>
        <v xml:space="preserve">eIDAS minimum dataset / </v>
      </c>
      <c r="E899" t="s">
        <v>1457</v>
      </c>
      <c r="H899"/>
    </row>
    <row r="900" spans="1:8" x14ac:dyDescent="0.25">
      <c r="A900" s="10" t="s">
        <v>271</v>
      </c>
      <c r="B900" s="12"/>
      <c r="C900" t="s">
        <v>855</v>
      </c>
      <c r="D900" t="str">
        <f t="shared" si="14"/>
        <v>eIDAS minimum dataset / Current first name(s)</v>
      </c>
      <c r="E900" t="s">
        <v>1457</v>
      </c>
      <c r="F900" s="2" t="s">
        <v>1451</v>
      </c>
      <c r="H900"/>
    </row>
    <row r="901" spans="1:8" x14ac:dyDescent="0.25">
      <c r="A901" s="10" t="s">
        <v>272</v>
      </c>
      <c r="B901" s="12"/>
      <c r="C901" t="s">
        <v>855</v>
      </c>
      <c r="D901" t="str">
        <f t="shared" si="14"/>
        <v>eIDAS minimum dataset / Current family name</v>
      </c>
      <c r="E901" t="s">
        <v>1457</v>
      </c>
      <c r="F901" s="2" t="s">
        <v>1452</v>
      </c>
      <c r="H901"/>
    </row>
    <row r="902" spans="1:8" x14ac:dyDescent="0.25">
      <c r="A902" s="10" t="s">
        <v>570</v>
      </c>
      <c r="B902" s="12"/>
      <c r="C902" t="s">
        <v>1449</v>
      </c>
      <c r="D902" t="str">
        <f t="shared" si="14"/>
        <v xml:space="preserve">eIDAS minimum dataset / </v>
      </c>
      <c r="E902" t="s">
        <v>1457</v>
      </c>
      <c r="H902"/>
    </row>
    <row r="903" spans="1:8" x14ac:dyDescent="0.25">
      <c r="A903" s="10" t="s">
        <v>273</v>
      </c>
      <c r="B903" s="12"/>
      <c r="C903" t="s">
        <v>1449</v>
      </c>
      <c r="D903" t="str">
        <f t="shared" si="14"/>
        <v xml:space="preserve">eIDAS minimum dataset / </v>
      </c>
      <c r="E903" t="s">
        <v>1457</v>
      </c>
      <c r="H903"/>
    </row>
    <row r="904" spans="1:8" x14ac:dyDescent="0.25">
      <c r="A904" s="10" t="s">
        <v>274</v>
      </c>
      <c r="B904" s="12"/>
      <c r="C904" t="s">
        <v>853</v>
      </c>
      <c r="D904" t="str">
        <f t="shared" si="14"/>
        <v>eIDAS minimum dataset / Gender</v>
      </c>
      <c r="E904" t="s">
        <v>1457</v>
      </c>
      <c r="F904" s="2" t="s">
        <v>65</v>
      </c>
      <c r="H904"/>
    </row>
    <row r="905" spans="1:8" x14ac:dyDescent="0.25">
      <c r="A905" s="10" t="s">
        <v>275</v>
      </c>
      <c r="B905" s="12"/>
      <c r="C905" t="s">
        <v>853</v>
      </c>
      <c r="D905" t="str">
        <f t="shared" si="14"/>
        <v>eIDAS minimum dataset / Name and family name at Birth</v>
      </c>
      <c r="E905" t="s">
        <v>1457</v>
      </c>
      <c r="F905" s="2" t="s">
        <v>1453</v>
      </c>
      <c r="H905"/>
    </row>
    <row r="906" spans="1:8" x14ac:dyDescent="0.25">
      <c r="A906" s="10" t="s">
        <v>276</v>
      </c>
      <c r="B906" s="12"/>
      <c r="C906" t="s">
        <v>853</v>
      </c>
      <c r="D906" t="str">
        <f t="shared" si="14"/>
        <v>eIDAS minimum dataset / Date of birth</v>
      </c>
      <c r="E906" t="s">
        <v>1457</v>
      </c>
      <c r="F906" s="2" t="s">
        <v>1454</v>
      </c>
      <c r="H906"/>
    </row>
    <row r="907" spans="1:8" x14ac:dyDescent="0.25">
      <c r="A907" s="10" t="s">
        <v>277</v>
      </c>
      <c r="B907" s="12"/>
      <c r="C907" t="s">
        <v>1449</v>
      </c>
      <c r="D907" t="str">
        <f t="shared" si="14"/>
        <v xml:space="preserve">eIDAS minimum dataset / </v>
      </c>
      <c r="E907" t="s">
        <v>1457</v>
      </c>
      <c r="H907"/>
    </row>
    <row r="908" spans="1:8" x14ac:dyDescent="0.25">
      <c r="A908" s="10" t="s">
        <v>278</v>
      </c>
      <c r="B908" s="12"/>
      <c r="C908" t="s">
        <v>853</v>
      </c>
      <c r="D908" t="str">
        <f t="shared" si="14"/>
        <v>eIDAS minimum dataset / Place of birth</v>
      </c>
      <c r="E908" t="s">
        <v>1457</v>
      </c>
      <c r="F908" s="2" t="s">
        <v>1455</v>
      </c>
      <c r="H908"/>
    </row>
    <row r="909" spans="1:8" x14ac:dyDescent="0.25">
      <c r="A909" s="10" t="s">
        <v>571</v>
      </c>
      <c r="B909" s="12"/>
      <c r="C909" t="s">
        <v>1449</v>
      </c>
      <c r="D909" t="str">
        <f t="shared" si="14"/>
        <v xml:space="preserve">eIDAS minimum dataset / </v>
      </c>
      <c r="E909" t="s">
        <v>1457</v>
      </c>
      <c r="H909"/>
    </row>
    <row r="910" spans="1:8" x14ac:dyDescent="0.25">
      <c r="A910" s="10" t="s">
        <v>279</v>
      </c>
      <c r="B910" s="12"/>
      <c r="C910" t="s">
        <v>1449</v>
      </c>
      <c r="D910" t="str">
        <f t="shared" si="14"/>
        <v xml:space="preserve">eIDAS minimum dataset / </v>
      </c>
      <c r="E910" t="s">
        <v>1457</v>
      </c>
      <c r="H910"/>
    </row>
    <row r="911" spans="1:8" x14ac:dyDescent="0.25">
      <c r="A911" s="10" t="s">
        <v>505</v>
      </c>
      <c r="B911" s="12"/>
      <c r="C911" t="s">
        <v>1449</v>
      </c>
      <c r="D911" t="str">
        <f t="shared" si="14"/>
        <v xml:space="preserve">eIDAS minimum dataset / </v>
      </c>
      <c r="E911" t="s">
        <v>1457</v>
      </c>
      <c r="H911"/>
    </row>
    <row r="912" spans="1:8" x14ac:dyDescent="0.25">
      <c r="A912" s="10" t="s">
        <v>280</v>
      </c>
      <c r="B912" s="12"/>
      <c r="C912" t="s">
        <v>1449</v>
      </c>
      <c r="D912" t="str">
        <f t="shared" si="14"/>
        <v xml:space="preserve">eIDAS minimum dataset / </v>
      </c>
      <c r="E912" t="s">
        <v>1457</v>
      </c>
      <c r="H912"/>
    </row>
    <row r="913" spans="1:8" x14ac:dyDescent="0.25">
      <c r="A913" s="10" t="s">
        <v>281</v>
      </c>
      <c r="B913" s="12"/>
      <c r="C913" t="s">
        <v>1449</v>
      </c>
      <c r="D913" t="str">
        <f t="shared" si="14"/>
        <v xml:space="preserve">eIDAS minimum dataset / </v>
      </c>
      <c r="E913" t="s">
        <v>1457</v>
      </c>
      <c r="H913"/>
    </row>
    <row r="914" spans="1:8" x14ac:dyDescent="0.25">
      <c r="A914" s="51"/>
      <c r="B914" s="58"/>
      <c r="C914" s="52" t="s">
        <v>1449</v>
      </c>
      <c r="D914" s="52" t="str">
        <f t="shared" si="14"/>
        <v>eIDAS minimum dataset / Current address</v>
      </c>
      <c r="E914" t="s">
        <v>1457</v>
      </c>
      <c r="F914" s="2" t="s">
        <v>1456</v>
      </c>
      <c r="H914"/>
    </row>
    <row r="915" spans="1:8" x14ac:dyDescent="0.25">
      <c r="A915" s="10" t="s">
        <v>489</v>
      </c>
      <c r="B915" s="12"/>
      <c r="C915" t="s">
        <v>1449</v>
      </c>
      <c r="D915" t="str">
        <f t="shared" si="14"/>
        <v xml:space="preserve">eIDAS minimum dataset / </v>
      </c>
      <c r="E915" t="s">
        <v>1457</v>
      </c>
      <c r="H915"/>
    </row>
    <row r="916" spans="1:8" x14ac:dyDescent="0.25">
      <c r="A916" s="10" t="s">
        <v>282</v>
      </c>
      <c r="B916" s="12"/>
      <c r="C916" t="s">
        <v>1449</v>
      </c>
      <c r="D916" t="str">
        <f t="shared" si="14"/>
        <v xml:space="preserve">eIDAS minimum dataset / </v>
      </c>
      <c r="E916" t="s">
        <v>1457</v>
      </c>
      <c r="H916"/>
    </row>
    <row r="917" spans="1:8" x14ac:dyDescent="0.25">
      <c r="A917" s="10" t="s">
        <v>283</v>
      </c>
      <c r="B917" s="12"/>
      <c r="C917" t="s">
        <v>1449</v>
      </c>
      <c r="D917" t="str">
        <f t="shared" si="14"/>
        <v xml:space="preserve">eIDAS minimum dataset / </v>
      </c>
      <c r="E917" t="s">
        <v>1457</v>
      </c>
      <c r="H917"/>
    </row>
    <row r="918" spans="1:8" x14ac:dyDescent="0.25">
      <c r="A918" s="10" t="s">
        <v>284</v>
      </c>
      <c r="B918" s="12"/>
      <c r="C918" t="s">
        <v>1449</v>
      </c>
      <c r="D918" t="str">
        <f t="shared" si="14"/>
        <v xml:space="preserve">eIDAS minimum dataset / </v>
      </c>
      <c r="E918" t="s">
        <v>1457</v>
      </c>
      <c r="H918"/>
    </row>
    <row r="919" spans="1:8" x14ac:dyDescent="0.25">
      <c r="A919" s="10" t="s">
        <v>285</v>
      </c>
      <c r="B919" s="12"/>
      <c r="C919" t="s">
        <v>1449</v>
      </c>
      <c r="D919" t="str">
        <f t="shared" si="14"/>
        <v xml:space="preserve">eIDAS minimum dataset / </v>
      </c>
      <c r="E919" t="s">
        <v>1457</v>
      </c>
      <c r="H919"/>
    </row>
    <row r="920" spans="1:8" x14ac:dyDescent="0.25">
      <c r="A920" s="10" t="s">
        <v>572</v>
      </c>
      <c r="B920" s="12"/>
      <c r="C920" t="s">
        <v>1449</v>
      </c>
      <c r="D920" t="str">
        <f t="shared" si="14"/>
        <v xml:space="preserve">eIDAS minimum dataset / </v>
      </c>
      <c r="E920" t="s">
        <v>1457</v>
      </c>
      <c r="H920"/>
    </row>
    <row r="921" spans="1:8" x14ac:dyDescent="0.25">
      <c r="A921" s="10" t="s">
        <v>286</v>
      </c>
      <c r="B921" s="12"/>
      <c r="C921" t="s">
        <v>1449</v>
      </c>
      <c r="D921" t="str">
        <f t="shared" si="14"/>
        <v xml:space="preserve">eIDAS minimum dataset / </v>
      </c>
      <c r="E921" t="s">
        <v>1457</v>
      </c>
      <c r="H921"/>
    </row>
    <row r="922" spans="1:8" x14ac:dyDescent="0.25">
      <c r="A922" s="10" t="s">
        <v>622</v>
      </c>
      <c r="B922" s="12"/>
      <c r="C922" t="s">
        <v>1449</v>
      </c>
      <c r="D922" t="str">
        <f t="shared" si="14"/>
        <v xml:space="preserve">eIDAS minimum dataset / </v>
      </c>
      <c r="E922" t="s">
        <v>1457</v>
      </c>
      <c r="H922"/>
    </row>
    <row r="923" spans="1:8" x14ac:dyDescent="0.25">
      <c r="A923" s="10" t="s">
        <v>573</v>
      </c>
      <c r="B923" s="12"/>
      <c r="C923" t="s">
        <v>1449</v>
      </c>
      <c r="D923" t="str">
        <f t="shared" si="14"/>
        <v xml:space="preserve">eIDAS minimum dataset / </v>
      </c>
      <c r="E923" t="s">
        <v>1457</v>
      </c>
      <c r="H923"/>
    </row>
    <row r="924" spans="1:8" x14ac:dyDescent="0.25">
      <c r="A924" s="10" t="s">
        <v>574</v>
      </c>
      <c r="B924" s="12"/>
      <c r="C924" t="s">
        <v>1449</v>
      </c>
      <c r="D924" t="str">
        <f t="shared" si="14"/>
        <v xml:space="preserve">eIDAS minimum dataset / </v>
      </c>
      <c r="E924" t="s">
        <v>1457</v>
      </c>
      <c r="H924"/>
    </row>
    <row r="925" spans="1:8" x14ac:dyDescent="0.25">
      <c r="A925" s="10" t="s">
        <v>575</v>
      </c>
      <c r="B925" s="12"/>
      <c r="C925" t="s">
        <v>1449</v>
      </c>
      <c r="D925" t="str">
        <f t="shared" si="14"/>
        <v xml:space="preserve">eIDAS minimum dataset / </v>
      </c>
      <c r="E925" t="s">
        <v>1457</v>
      </c>
      <c r="H925"/>
    </row>
    <row r="926" spans="1:8" x14ac:dyDescent="0.25">
      <c r="A926" s="10" t="s">
        <v>623</v>
      </c>
      <c r="B926" s="12"/>
      <c r="C926" t="s">
        <v>1449</v>
      </c>
      <c r="D926" t="str">
        <f t="shared" si="14"/>
        <v xml:space="preserve">eIDAS minimum dataset / </v>
      </c>
      <c r="E926" t="s">
        <v>1457</v>
      </c>
      <c r="H926"/>
    </row>
    <row r="927" spans="1:8" x14ac:dyDescent="0.25">
      <c r="A927" s="10" t="s">
        <v>576</v>
      </c>
      <c r="B927" s="12"/>
      <c r="C927" t="s">
        <v>1449</v>
      </c>
      <c r="D927" t="str">
        <f t="shared" si="14"/>
        <v xml:space="preserve">eIDAS minimum dataset / </v>
      </c>
      <c r="E927" t="s">
        <v>1457</v>
      </c>
      <c r="H927"/>
    </row>
    <row r="928" spans="1:8" x14ac:dyDescent="0.25">
      <c r="A928" s="10" t="s">
        <v>577</v>
      </c>
      <c r="B928" s="12"/>
      <c r="C928" t="s">
        <v>1449</v>
      </c>
      <c r="D928" t="str">
        <f t="shared" si="14"/>
        <v xml:space="preserve">eIDAS minimum dataset / </v>
      </c>
      <c r="E928" t="s">
        <v>1457</v>
      </c>
      <c r="H928"/>
    </row>
    <row r="929" spans="1:8" x14ac:dyDescent="0.25">
      <c r="A929" s="10" t="s">
        <v>578</v>
      </c>
      <c r="B929" s="12"/>
      <c r="C929" t="s">
        <v>1449</v>
      </c>
      <c r="D929" t="str">
        <f t="shared" si="14"/>
        <v xml:space="preserve">eIDAS minimum dataset / </v>
      </c>
      <c r="E929" t="s">
        <v>1457</v>
      </c>
      <c r="H929"/>
    </row>
    <row r="930" spans="1:8" x14ac:dyDescent="0.25">
      <c r="A930" s="10" t="s">
        <v>287</v>
      </c>
      <c r="B930" s="12"/>
      <c r="C930" t="s">
        <v>1449</v>
      </c>
      <c r="D930" t="str">
        <f t="shared" si="14"/>
        <v xml:space="preserve">eIDAS minimum dataset / </v>
      </c>
      <c r="E930" t="s">
        <v>1457</v>
      </c>
      <c r="H930"/>
    </row>
    <row r="931" spans="1:8" x14ac:dyDescent="0.25">
      <c r="A931" s="10" t="s">
        <v>287</v>
      </c>
      <c r="B931" s="12"/>
      <c r="C931" t="s">
        <v>1449</v>
      </c>
      <c r="D931" t="str">
        <f t="shared" si="14"/>
        <v xml:space="preserve">eIDAS minimum dataset / </v>
      </c>
      <c r="E931" t="s">
        <v>1457</v>
      </c>
      <c r="H931"/>
    </row>
    <row r="932" spans="1:8" x14ac:dyDescent="0.25">
      <c r="A932" s="10" t="s">
        <v>27</v>
      </c>
      <c r="B932" s="12"/>
      <c r="C932" t="s">
        <v>1449</v>
      </c>
      <c r="D932" t="str">
        <f t="shared" si="14"/>
        <v xml:space="preserve">eIDAS minimum dataset / </v>
      </c>
      <c r="E932" t="s">
        <v>1457</v>
      </c>
      <c r="H932"/>
    </row>
    <row r="933" spans="1:8" x14ac:dyDescent="0.25">
      <c r="A933" s="10" t="s">
        <v>288</v>
      </c>
      <c r="B933" s="12"/>
      <c r="C933" t="s">
        <v>1449</v>
      </c>
      <c r="D933" t="str">
        <f t="shared" si="14"/>
        <v xml:space="preserve">eIDAS minimum dataset / </v>
      </c>
      <c r="E933" t="s">
        <v>1457</v>
      </c>
      <c r="H933"/>
    </row>
    <row r="934" spans="1:8" x14ac:dyDescent="0.25">
      <c r="A934" s="10" t="s">
        <v>579</v>
      </c>
      <c r="B934" s="12"/>
      <c r="C934" t="s">
        <v>1449</v>
      </c>
      <c r="D934" t="str">
        <f t="shared" si="14"/>
        <v xml:space="preserve">eIDAS minimum dataset / </v>
      </c>
      <c r="E934" t="s">
        <v>1457</v>
      </c>
      <c r="H934"/>
    </row>
    <row r="935" spans="1:8" x14ac:dyDescent="0.25">
      <c r="A935" s="10" t="s">
        <v>37</v>
      </c>
      <c r="B935" s="12"/>
      <c r="C935" t="s">
        <v>1449</v>
      </c>
      <c r="D935" t="str">
        <f t="shared" si="14"/>
        <v xml:space="preserve">eIDAS minimum dataset / </v>
      </c>
      <c r="E935" t="s">
        <v>1457</v>
      </c>
      <c r="H935"/>
    </row>
    <row r="936" spans="1:8" x14ac:dyDescent="0.25">
      <c r="A936" s="10" t="s">
        <v>514</v>
      </c>
      <c r="B936" s="12"/>
      <c r="C936" t="s">
        <v>1449</v>
      </c>
      <c r="D936" t="str">
        <f t="shared" si="14"/>
        <v xml:space="preserve">eIDAS minimum dataset / </v>
      </c>
      <c r="E936" t="s">
        <v>1457</v>
      </c>
      <c r="H936"/>
    </row>
    <row r="937" spans="1:8" x14ac:dyDescent="0.25">
      <c r="A937" s="10" t="s">
        <v>515</v>
      </c>
      <c r="B937" s="12"/>
      <c r="C937" t="s">
        <v>1449</v>
      </c>
      <c r="D937" t="str">
        <f t="shared" si="14"/>
        <v xml:space="preserve">eIDAS minimum dataset / </v>
      </c>
      <c r="E937" t="s">
        <v>1457</v>
      </c>
      <c r="H937"/>
    </row>
    <row r="938" spans="1:8" x14ac:dyDescent="0.25">
      <c r="A938" s="10" t="s">
        <v>516</v>
      </c>
      <c r="B938" s="12"/>
      <c r="C938" t="s">
        <v>1449</v>
      </c>
      <c r="D938" t="str">
        <f t="shared" si="14"/>
        <v xml:space="preserve">eIDAS minimum dataset / </v>
      </c>
      <c r="E938" t="s">
        <v>1457</v>
      </c>
      <c r="H938"/>
    </row>
    <row r="939" spans="1:8" x14ac:dyDescent="0.25">
      <c r="A939" s="10" t="s">
        <v>517</v>
      </c>
      <c r="B939" s="12"/>
      <c r="C939" t="s">
        <v>1449</v>
      </c>
      <c r="D939" t="str">
        <f t="shared" si="14"/>
        <v xml:space="preserve">eIDAS minimum dataset / </v>
      </c>
      <c r="E939" t="s">
        <v>1457</v>
      </c>
      <c r="H939"/>
    </row>
    <row r="940" spans="1:8" x14ac:dyDescent="0.25">
      <c r="A940" s="10" t="s">
        <v>518</v>
      </c>
      <c r="B940" s="12"/>
      <c r="C940" t="s">
        <v>1449</v>
      </c>
      <c r="D940" t="str">
        <f t="shared" si="14"/>
        <v xml:space="preserve">eIDAS minimum dataset / </v>
      </c>
      <c r="E940" t="s">
        <v>1457</v>
      </c>
      <c r="H940"/>
    </row>
    <row r="941" spans="1:8" x14ac:dyDescent="0.25">
      <c r="A941" s="10" t="s">
        <v>1</v>
      </c>
      <c r="B941" s="12"/>
      <c r="C941" t="s">
        <v>1449</v>
      </c>
      <c r="D941" t="str">
        <f t="shared" si="14"/>
        <v xml:space="preserve">eIDAS minimum dataset / </v>
      </c>
      <c r="E941" t="s">
        <v>1457</v>
      </c>
      <c r="H941"/>
    </row>
    <row r="942" spans="1:8" x14ac:dyDescent="0.25">
      <c r="A942" s="10" t="s">
        <v>558</v>
      </c>
      <c r="B942" s="12"/>
      <c r="C942" t="s">
        <v>1449</v>
      </c>
      <c r="D942" t="str">
        <f t="shared" si="14"/>
        <v xml:space="preserve">eIDAS minimum dataset / </v>
      </c>
      <c r="E942" t="s">
        <v>1457</v>
      </c>
      <c r="H942"/>
    </row>
    <row r="943" spans="1:8" x14ac:dyDescent="0.25">
      <c r="A943" s="10" t="s">
        <v>519</v>
      </c>
      <c r="B943" s="12"/>
      <c r="C943" t="s">
        <v>1449</v>
      </c>
      <c r="D943" t="str">
        <f t="shared" si="14"/>
        <v xml:space="preserve">eIDAS minimum dataset / </v>
      </c>
      <c r="E943" t="s">
        <v>1457</v>
      </c>
      <c r="H943"/>
    </row>
    <row r="944" spans="1:8" x14ac:dyDescent="0.25">
      <c r="A944" s="53" t="s">
        <v>520</v>
      </c>
      <c r="B944" s="59"/>
      <c r="C944" t="s">
        <v>1449</v>
      </c>
      <c r="D944" t="str">
        <f t="shared" si="14"/>
        <v xml:space="preserve">eIDAS minimum dataset / </v>
      </c>
      <c r="E944" t="s">
        <v>1457</v>
      </c>
      <c r="H944"/>
    </row>
    <row r="945" spans="1:8" x14ac:dyDescent="0.25">
      <c r="A945" s="10" t="s">
        <v>521</v>
      </c>
      <c r="B945" s="12"/>
      <c r="C945" t="s">
        <v>1449</v>
      </c>
      <c r="D945" t="str">
        <f t="shared" si="14"/>
        <v xml:space="preserve">eIDAS minimum dataset / </v>
      </c>
      <c r="E945" t="s">
        <v>1457</v>
      </c>
      <c r="H945"/>
    </row>
    <row r="946" spans="1:8" x14ac:dyDescent="0.25">
      <c r="A946" s="10" t="s">
        <v>521</v>
      </c>
      <c r="B946" s="12"/>
      <c r="C946" t="s">
        <v>1449</v>
      </c>
      <c r="D946" t="str">
        <f t="shared" si="14"/>
        <v xml:space="preserve">eIDAS minimum dataset / </v>
      </c>
      <c r="E946" t="s">
        <v>1457</v>
      </c>
      <c r="H946"/>
    </row>
    <row r="947" spans="1:8" x14ac:dyDescent="0.25">
      <c r="A947" s="10" t="s">
        <v>522</v>
      </c>
      <c r="B947" s="12"/>
      <c r="C947" t="s">
        <v>1449</v>
      </c>
      <c r="D947" t="str">
        <f t="shared" si="14"/>
        <v xml:space="preserve">eIDAS minimum dataset / </v>
      </c>
      <c r="E947" t="s">
        <v>1457</v>
      </c>
      <c r="H947"/>
    </row>
    <row r="948" spans="1:8" x14ac:dyDescent="0.25">
      <c r="A948" s="10" t="s">
        <v>522</v>
      </c>
      <c r="B948" s="12"/>
      <c r="C948" t="s">
        <v>1449</v>
      </c>
      <c r="D948" t="str">
        <f t="shared" si="14"/>
        <v xml:space="preserve">eIDAS minimum dataset / </v>
      </c>
      <c r="E948" t="s">
        <v>1457</v>
      </c>
      <c r="H948"/>
    </row>
    <row r="949" spans="1:8" x14ac:dyDescent="0.25">
      <c r="A949" s="10" t="s">
        <v>511</v>
      </c>
      <c r="B949" s="12"/>
      <c r="C949" t="s">
        <v>1449</v>
      </c>
      <c r="D949" t="str">
        <f t="shared" si="14"/>
        <v xml:space="preserve">eIDAS minimum dataset / </v>
      </c>
      <c r="E949" t="s">
        <v>1457</v>
      </c>
      <c r="H949"/>
    </row>
    <row r="950" spans="1:8" x14ac:dyDescent="0.25">
      <c r="A950" s="10" t="s">
        <v>9</v>
      </c>
      <c r="B950" s="12"/>
      <c r="C950" t="s">
        <v>1449</v>
      </c>
      <c r="D950" t="str">
        <f t="shared" si="14"/>
        <v xml:space="preserve">eIDAS minimum dataset / </v>
      </c>
      <c r="E950" t="s">
        <v>1457</v>
      </c>
      <c r="H950"/>
    </row>
    <row r="951" spans="1:8" x14ac:dyDescent="0.25">
      <c r="A951" s="10" t="s">
        <v>523</v>
      </c>
      <c r="B951" s="12"/>
      <c r="C951" t="s">
        <v>1449</v>
      </c>
      <c r="D951" t="str">
        <f t="shared" si="14"/>
        <v xml:space="preserve">eIDAS minimum dataset / </v>
      </c>
      <c r="E951" t="s">
        <v>1457</v>
      </c>
      <c r="H951"/>
    </row>
    <row r="952" spans="1:8" x14ac:dyDescent="0.25">
      <c r="A952" s="10" t="s">
        <v>524</v>
      </c>
      <c r="B952" s="12"/>
      <c r="C952" t="s">
        <v>1449</v>
      </c>
      <c r="D952" t="str">
        <f t="shared" si="14"/>
        <v xml:space="preserve">eIDAS minimum dataset / </v>
      </c>
      <c r="E952" t="s">
        <v>1457</v>
      </c>
      <c r="H952"/>
    </row>
    <row r="953" spans="1:8" x14ac:dyDescent="0.25">
      <c r="A953" s="13" t="s">
        <v>22</v>
      </c>
      <c r="B953" s="12"/>
      <c r="C953" t="s">
        <v>1449</v>
      </c>
      <c r="D953" t="str">
        <f t="shared" si="14"/>
        <v xml:space="preserve">eIDAS minimum dataset / </v>
      </c>
      <c r="E953" t="s">
        <v>1457</v>
      </c>
      <c r="H953"/>
    </row>
    <row r="954" spans="1:8" x14ac:dyDescent="0.25">
      <c r="A954" t="s">
        <v>6</v>
      </c>
      <c r="C954" t="s">
        <v>856</v>
      </c>
      <c r="D954" t="str">
        <f t="shared" si="14"/>
        <v>MUG- BII / Postal Address</v>
      </c>
      <c r="E954" t="s">
        <v>1458</v>
      </c>
      <c r="F954" s="2" t="s">
        <v>1553</v>
      </c>
      <c r="G954" s="37"/>
    </row>
    <row r="955" spans="1:8" x14ac:dyDescent="0.25">
      <c r="A955" t="s">
        <v>241</v>
      </c>
      <c r="C955" t="s">
        <v>1449</v>
      </c>
      <c r="D955" t="str">
        <f t="shared" si="14"/>
        <v xml:space="preserve">MUG- BII / </v>
      </c>
      <c r="E955" t="s">
        <v>1458</v>
      </c>
      <c r="G955" s="37"/>
    </row>
    <row r="956" spans="1:8" x14ac:dyDescent="0.25">
      <c r="A956" t="s">
        <v>242</v>
      </c>
      <c r="C956" t="s">
        <v>1449</v>
      </c>
      <c r="D956" t="str">
        <f t="shared" si="14"/>
        <v xml:space="preserve">MUG- BII / </v>
      </c>
      <c r="E956" t="s">
        <v>1458</v>
      </c>
      <c r="G956" s="37" t="s">
        <v>1574</v>
      </c>
    </row>
    <row r="957" spans="1:8" x14ac:dyDescent="0.25">
      <c r="A957" t="s">
        <v>243</v>
      </c>
      <c r="C957" t="s">
        <v>853</v>
      </c>
      <c r="D957" t="str">
        <f t="shared" si="14"/>
        <v>MUG- BII / Address line 1</v>
      </c>
      <c r="E957" t="s">
        <v>1458</v>
      </c>
      <c r="F957" s="2" t="s">
        <v>1478</v>
      </c>
      <c r="G957" s="37" t="s">
        <v>1562</v>
      </c>
    </row>
    <row r="958" spans="1:8" x14ac:dyDescent="0.25">
      <c r="A958" t="s">
        <v>243</v>
      </c>
      <c r="C958" t="s">
        <v>855</v>
      </c>
      <c r="D958" t="str">
        <f t="shared" si="14"/>
        <v>MUG- BII / Address line 2</v>
      </c>
      <c r="E958" t="s">
        <v>1458</v>
      </c>
      <c r="F958" s="2" t="s">
        <v>1477</v>
      </c>
      <c r="G958" s="37" t="s">
        <v>1562</v>
      </c>
    </row>
    <row r="959" spans="1:8" x14ac:dyDescent="0.25">
      <c r="A959" t="s">
        <v>244</v>
      </c>
      <c r="C959" t="s">
        <v>1449</v>
      </c>
      <c r="D959" t="str">
        <f t="shared" si="14"/>
        <v xml:space="preserve">MUG- BII / </v>
      </c>
      <c r="E959" t="s">
        <v>1458</v>
      </c>
      <c r="G959" s="37"/>
    </row>
    <row r="960" spans="1:8" x14ac:dyDescent="0.25">
      <c r="A960" t="s">
        <v>244</v>
      </c>
      <c r="C960" t="s">
        <v>1449</v>
      </c>
      <c r="D960" t="str">
        <f t="shared" si="14"/>
        <v xml:space="preserve">MUG- BII / </v>
      </c>
      <c r="E960" t="s">
        <v>1458</v>
      </c>
      <c r="G960" s="37"/>
    </row>
    <row r="961" spans="1:7" x14ac:dyDescent="0.25">
      <c r="A961" t="s">
        <v>245</v>
      </c>
      <c r="C961" t="s">
        <v>1449</v>
      </c>
      <c r="D961" t="str">
        <f t="shared" si="14"/>
        <v xml:space="preserve">MUG- BII / </v>
      </c>
      <c r="E961" t="s">
        <v>1458</v>
      </c>
      <c r="G961" s="37"/>
    </row>
    <row r="962" spans="1:7" x14ac:dyDescent="0.25">
      <c r="A962" t="s">
        <v>245</v>
      </c>
      <c r="C962" t="s">
        <v>1449</v>
      </c>
      <c r="D962" t="str">
        <f t="shared" ref="D962:D1025" si="15">CONCATENATE(E962, " / ", F962)</f>
        <v xml:space="preserve">MUG- BII / </v>
      </c>
      <c r="E962" t="s">
        <v>1458</v>
      </c>
      <c r="G962" s="37"/>
    </row>
    <row r="963" spans="1:7" x14ac:dyDescent="0.25">
      <c r="A963" t="s">
        <v>245</v>
      </c>
      <c r="C963" t="s">
        <v>1449</v>
      </c>
      <c r="D963" t="str">
        <f t="shared" si="15"/>
        <v xml:space="preserve">MUG- BII / </v>
      </c>
      <c r="E963" t="s">
        <v>1458</v>
      </c>
      <c r="G963" s="37"/>
    </row>
    <row r="964" spans="1:7" x14ac:dyDescent="0.25">
      <c r="A964" t="s">
        <v>246</v>
      </c>
      <c r="C964" t="s">
        <v>1449</v>
      </c>
      <c r="D964" t="str">
        <f t="shared" si="15"/>
        <v xml:space="preserve">MUG- BII / </v>
      </c>
      <c r="E964" t="s">
        <v>1458</v>
      </c>
      <c r="G964" s="37"/>
    </row>
    <row r="965" spans="1:7" x14ac:dyDescent="0.25">
      <c r="A965" t="s">
        <v>247</v>
      </c>
      <c r="C965" t="s">
        <v>856</v>
      </c>
      <c r="D965" t="str">
        <f t="shared" si="15"/>
        <v>MUG- BII / City</v>
      </c>
      <c r="E965" t="s">
        <v>1458</v>
      </c>
      <c r="F965" s="2" t="s">
        <v>1475</v>
      </c>
      <c r="G965" s="37" t="s">
        <v>1563</v>
      </c>
    </row>
    <row r="966" spans="1:7" x14ac:dyDescent="0.25">
      <c r="A966" t="s">
        <v>248</v>
      </c>
      <c r="C966" t="s">
        <v>853</v>
      </c>
      <c r="D966" t="str">
        <f t="shared" si="15"/>
        <v>MUG- BII / County subdivision</v>
      </c>
      <c r="E966" t="s">
        <v>1458</v>
      </c>
      <c r="F966" s="2" t="s">
        <v>1480</v>
      </c>
      <c r="G966" s="37"/>
    </row>
    <row r="967" spans="1:7" x14ac:dyDescent="0.25">
      <c r="A967" t="s">
        <v>249</v>
      </c>
      <c r="C967" t="s">
        <v>853</v>
      </c>
      <c r="D967" t="str">
        <f t="shared" si="15"/>
        <v>MUG- BII / Country code</v>
      </c>
      <c r="E967" t="s">
        <v>1458</v>
      </c>
      <c r="F967" s="2" t="s">
        <v>1474</v>
      </c>
      <c r="G967" s="37"/>
    </row>
    <row r="968" spans="1:7" x14ac:dyDescent="0.25">
      <c r="A968" t="s">
        <v>249</v>
      </c>
      <c r="C968" t="s">
        <v>853</v>
      </c>
      <c r="D968" t="str">
        <f t="shared" si="15"/>
        <v>MUG- BII / Item country or login</v>
      </c>
      <c r="E968" t="s">
        <v>1458</v>
      </c>
      <c r="F968" s="2" t="s">
        <v>1498</v>
      </c>
      <c r="G968" s="37" t="s">
        <v>1564</v>
      </c>
    </row>
    <row r="969" spans="1:7" x14ac:dyDescent="0.25">
      <c r="A969" t="s">
        <v>250</v>
      </c>
      <c r="C969" t="s">
        <v>853</v>
      </c>
      <c r="D969" t="str">
        <f t="shared" si="15"/>
        <v>MUG- BII / Post code</v>
      </c>
      <c r="E969" t="s">
        <v>1458</v>
      </c>
      <c r="F969" s="2" t="s">
        <v>1479</v>
      </c>
      <c r="G969" s="37"/>
    </row>
    <row r="970" spans="1:7" x14ac:dyDescent="0.25">
      <c r="A970" t="s">
        <v>251</v>
      </c>
      <c r="C970" t="s">
        <v>1449</v>
      </c>
      <c r="D970" t="str">
        <f t="shared" si="15"/>
        <v xml:space="preserve">MUG- BII / </v>
      </c>
      <c r="E970" t="s">
        <v>1458</v>
      </c>
      <c r="G970" s="37" t="s">
        <v>1575</v>
      </c>
    </row>
    <row r="971" spans="1:7" x14ac:dyDescent="0.25">
      <c r="A971" t="s">
        <v>23</v>
      </c>
      <c r="C971" t="s">
        <v>1449</v>
      </c>
      <c r="D971" t="str">
        <f t="shared" si="15"/>
        <v xml:space="preserve">MUG- BII / </v>
      </c>
      <c r="E971" t="s">
        <v>1458</v>
      </c>
      <c r="G971" s="37"/>
    </row>
    <row r="972" spans="1:7" x14ac:dyDescent="0.25">
      <c r="A972" t="s">
        <v>561</v>
      </c>
      <c r="C972" t="s">
        <v>1449</v>
      </c>
      <c r="D972" t="str">
        <f t="shared" si="15"/>
        <v xml:space="preserve">MUG- BII / </v>
      </c>
      <c r="E972" t="s">
        <v>1458</v>
      </c>
      <c r="G972" s="37"/>
    </row>
    <row r="973" spans="1:7" x14ac:dyDescent="0.25">
      <c r="A973" t="s">
        <v>252</v>
      </c>
      <c r="C973" t="s">
        <v>1449</v>
      </c>
      <c r="D973" t="str">
        <f t="shared" si="15"/>
        <v xml:space="preserve">MUG- BII / </v>
      </c>
      <c r="E973" t="s">
        <v>1458</v>
      </c>
      <c r="G973" s="37"/>
    </row>
    <row r="974" spans="1:7" x14ac:dyDescent="0.25">
      <c r="A974" t="s">
        <v>562</v>
      </c>
      <c r="C974" t="s">
        <v>1449</v>
      </c>
      <c r="D974" t="str">
        <f t="shared" si="15"/>
        <v xml:space="preserve">MUG- BII / </v>
      </c>
      <c r="E974" t="s">
        <v>1458</v>
      </c>
      <c r="G974" s="37"/>
    </row>
    <row r="975" spans="1:7" x14ac:dyDescent="0.25">
      <c r="A975" t="s">
        <v>26</v>
      </c>
      <c r="C975" t="s">
        <v>1449</v>
      </c>
      <c r="D975" t="str">
        <f t="shared" si="15"/>
        <v xml:space="preserve">MUG- BII / </v>
      </c>
      <c r="E975" t="s">
        <v>1458</v>
      </c>
      <c r="G975" s="37"/>
    </row>
    <row r="976" spans="1:7" x14ac:dyDescent="0.25">
      <c r="A976" t="s">
        <v>580</v>
      </c>
      <c r="C976" t="s">
        <v>1449</v>
      </c>
      <c r="D976" t="str">
        <f t="shared" si="15"/>
        <v xml:space="preserve">MUG- BII / </v>
      </c>
      <c r="E976" t="s">
        <v>1458</v>
      </c>
      <c r="G976" s="37"/>
    </row>
    <row r="977" spans="1:7" x14ac:dyDescent="0.25">
      <c r="A977" t="s">
        <v>581</v>
      </c>
      <c r="C977" t="s">
        <v>1449</v>
      </c>
      <c r="D977" t="str">
        <f t="shared" si="15"/>
        <v xml:space="preserve">MUG- BII / </v>
      </c>
      <c r="E977" t="s">
        <v>1458</v>
      </c>
      <c r="G977" s="37"/>
    </row>
    <row r="978" spans="1:7" x14ac:dyDescent="0.25">
      <c r="A978" t="s">
        <v>582</v>
      </c>
      <c r="C978" t="s">
        <v>1449</v>
      </c>
      <c r="D978" t="str">
        <f t="shared" si="15"/>
        <v xml:space="preserve">MUG- BII / </v>
      </c>
      <c r="E978" t="s">
        <v>1458</v>
      </c>
      <c r="G978" s="37"/>
    </row>
    <row r="979" spans="1:7" x14ac:dyDescent="0.25">
      <c r="A979" t="s">
        <v>34</v>
      </c>
      <c r="C979" t="s">
        <v>1449</v>
      </c>
      <c r="D979" t="str">
        <f t="shared" si="15"/>
        <v xml:space="preserve">MUG- BII / </v>
      </c>
      <c r="E979" t="s">
        <v>1458</v>
      </c>
      <c r="G979" s="37"/>
    </row>
    <row r="980" spans="1:7" x14ac:dyDescent="0.25">
      <c r="A980" t="s">
        <v>253</v>
      </c>
      <c r="C980" t="s">
        <v>1449</v>
      </c>
      <c r="D980" t="str">
        <f t="shared" si="15"/>
        <v xml:space="preserve">MUG- BII / </v>
      </c>
      <c r="E980" t="s">
        <v>1458</v>
      </c>
      <c r="G980" s="37"/>
    </row>
    <row r="981" spans="1:7" x14ac:dyDescent="0.25">
      <c r="A981" t="s">
        <v>253</v>
      </c>
      <c r="C981" t="s">
        <v>1449</v>
      </c>
      <c r="D981" t="str">
        <f t="shared" si="15"/>
        <v xml:space="preserve">MUG- BII / </v>
      </c>
      <c r="E981" t="s">
        <v>1458</v>
      </c>
      <c r="G981" s="37"/>
    </row>
    <row r="982" spans="1:7" x14ac:dyDescent="0.25">
      <c r="A982" t="s">
        <v>253</v>
      </c>
      <c r="C982" t="s">
        <v>1449</v>
      </c>
      <c r="D982" t="str">
        <f t="shared" si="15"/>
        <v xml:space="preserve">MUG- BII / </v>
      </c>
      <c r="E982" t="s">
        <v>1458</v>
      </c>
      <c r="G982" s="37"/>
    </row>
    <row r="983" spans="1:7" x14ac:dyDescent="0.25">
      <c r="A983" t="s">
        <v>253</v>
      </c>
      <c r="C983" t="s">
        <v>1449</v>
      </c>
      <c r="D983" t="str">
        <f t="shared" si="15"/>
        <v xml:space="preserve">MUG- BII / </v>
      </c>
      <c r="E983" t="s">
        <v>1458</v>
      </c>
      <c r="G983" s="37"/>
    </row>
    <row r="984" spans="1:7" x14ac:dyDescent="0.25">
      <c r="A984" t="s">
        <v>253</v>
      </c>
      <c r="C984" t="s">
        <v>1449</v>
      </c>
      <c r="D984" t="str">
        <f t="shared" si="15"/>
        <v xml:space="preserve">MUG- BII / </v>
      </c>
      <c r="E984" t="s">
        <v>1458</v>
      </c>
      <c r="G984" s="37"/>
    </row>
    <row r="985" spans="1:7" x14ac:dyDescent="0.25">
      <c r="A985" t="s">
        <v>253</v>
      </c>
      <c r="C985" t="s">
        <v>1449</v>
      </c>
      <c r="D985" t="str">
        <f t="shared" si="15"/>
        <v xml:space="preserve">MUG- BII / </v>
      </c>
      <c r="E985" t="s">
        <v>1458</v>
      </c>
      <c r="G985" s="37"/>
    </row>
    <row r="986" spans="1:7" x14ac:dyDescent="0.25">
      <c r="A986" t="s">
        <v>253</v>
      </c>
      <c r="C986" t="s">
        <v>1449</v>
      </c>
      <c r="D986" t="str">
        <f t="shared" si="15"/>
        <v xml:space="preserve">MUG- BII / </v>
      </c>
      <c r="E986" t="s">
        <v>1458</v>
      </c>
      <c r="G986" s="37"/>
    </row>
    <row r="987" spans="1:7" x14ac:dyDescent="0.25">
      <c r="A987" t="s">
        <v>254</v>
      </c>
      <c r="C987" t="s">
        <v>1449</v>
      </c>
      <c r="D987" t="str">
        <f t="shared" si="15"/>
        <v xml:space="preserve">MUG- BII / </v>
      </c>
      <c r="E987" t="s">
        <v>1458</v>
      </c>
      <c r="G987" s="37"/>
    </row>
    <row r="988" spans="1:7" x14ac:dyDescent="0.25">
      <c r="A988" t="s">
        <v>563</v>
      </c>
      <c r="C988" t="s">
        <v>1449</v>
      </c>
      <c r="D988" t="str">
        <f t="shared" si="15"/>
        <v xml:space="preserve">MUG- BII / </v>
      </c>
      <c r="E988" t="s">
        <v>1458</v>
      </c>
      <c r="G988" s="37"/>
    </row>
    <row r="989" spans="1:7" x14ac:dyDescent="0.25">
      <c r="A989" t="s">
        <v>38</v>
      </c>
      <c r="C989" t="s">
        <v>1449</v>
      </c>
      <c r="D989" t="str">
        <f t="shared" si="15"/>
        <v xml:space="preserve">MUG- BII / </v>
      </c>
      <c r="E989" t="s">
        <v>1458</v>
      </c>
      <c r="G989" s="37"/>
    </row>
    <row r="990" spans="1:7" x14ac:dyDescent="0.25">
      <c r="A990" t="s">
        <v>564</v>
      </c>
      <c r="C990" t="s">
        <v>1449</v>
      </c>
      <c r="D990" t="str">
        <f t="shared" si="15"/>
        <v xml:space="preserve">MUG- BII / </v>
      </c>
      <c r="E990" t="s">
        <v>1458</v>
      </c>
      <c r="G990" s="37"/>
    </row>
    <row r="991" spans="1:7" x14ac:dyDescent="0.25">
      <c r="A991" t="s">
        <v>565</v>
      </c>
      <c r="C991" t="s">
        <v>1449</v>
      </c>
      <c r="D991" t="str">
        <f t="shared" si="15"/>
        <v xml:space="preserve">MUG- BII / </v>
      </c>
      <c r="E991" t="s">
        <v>1458</v>
      </c>
      <c r="G991" s="37"/>
    </row>
    <row r="992" spans="1:7" x14ac:dyDescent="0.25">
      <c r="A992" t="s">
        <v>566</v>
      </c>
      <c r="C992" t="s">
        <v>1449</v>
      </c>
      <c r="D992" t="str">
        <f t="shared" si="15"/>
        <v xml:space="preserve">MUG- BII / </v>
      </c>
      <c r="E992" t="s">
        <v>1458</v>
      </c>
      <c r="G992" s="37"/>
    </row>
    <row r="993" spans="1:7" x14ac:dyDescent="0.25">
      <c r="A993" t="s">
        <v>42</v>
      </c>
      <c r="C993" t="s">
        <v>1449</v>
      </c>
      <c r="D993" t="str">
        <f t="shared" si="15"/>
        <v xml:space="preserve">MUG- BII / </v>
      </c>
      <c r="E993" t="s">
        <v>1458</v>
      </c>
      <c r="G993" s="37"/>
    </row>
    <row r="994" spans="1:7" x14ac:dyDescent="0.25">
      <c r="A994" t="s">
        <v>255</v>
      </c>
      <c r="C994" t="s">
        <v>1449</v>
      </c>
      <c r="D994" t="str">
        <f t="shared" si="15"/>
        <v xml:space="preserve">MUG- BII / </v>
      </c>
      <c r="E994" t="s">
        <v>1458</v>
      </c>
      <c r="G994" s="37"/>
    </row>
    <row r="995" spans="1:7" x14ac:dyDescent="0.25">
      <c r="A995" t="s">
        <v>256</v>
      </c>
      <c r="C995" t="s">
        <v>1449</v>
      </c>
      <c r="D995" t="str">
        <f t="shared" si="15"/>
        <v xml:space="preserve">MUG- BII / </v>
      </c>
      <c r="E995" t="s">
        <v>1458</v>
      </c>
      <c r="G995" s="37"/>
    </row>
    <row r="996" spans="1:7" x14ac:dyDescent="0.25">
      <c r="A996" t="s">
        <v>257</v>
      </c>
      <c r="C996" t="s">
        <v>856</v>
      </c>
      <c r="D996" t="str">
        <f t="shared" si="15"/>
        <v>MUG- BII / Buyer</v>
      </c>
      <c r="E996" t="s">
        <v>1458</v>
      </c>
      <c r="F996" s="2" t="s">
        <v>1555</v>
      </c>
      <c r="G996" s="37" t="s">
        <v>1565</v>
      </c>
    </row>
    <row r="997" spans="1:7" x14ac:dyDescent="0.25">
      <c r="A997" t="s">
        <v>257</v>
      </c>
      <c r="C997" t="s">
        <v>856</v>
      </c>
      <c r="D997" t="str">
        <f t="shared" si="15"/>
        <v>MUG- BII / Seller</v>
      </c>
      <c r="E997" t="s">
        <v>1458</v>
      </c>
      <c r="F997" s="2" t="s">
        <v>1556</v>
      </c>
      <c r="G997" s="37"/>
    </row>
    <row r="998" spans="1:7" x14ac:dyDescent="0.25">
      <c r="A998" t="s">
        <v>257</v>
      </c>
      <c r="C998" t="s">
        <v>856</v>
      </c>
      <c r="D998" t="str">
        <f t="shared" si="15"/>
        <v>MUG- BII / Payee</v>
      </c>
      <c r="E998" t="s">
        <v>1458</v>
      </c>
      <c r="F998" s="2" t="s">
        <v>1557</v>
      </c>
      <c r="G998" s="37"/>
    </row>
    <row r="999" spans="1:7" x14ac:dyDescent="0.25">
      <c r="A999" t="s">
        <v>257</v>
      </c>
      <c r="C999" t="s">
        <v>856</v>
      </c>
      <c r="D999" t="str">
        <f t="shared" si="15"/>
        <v>MUG- BII / Financial institution</v>
      </c>
      <c r="E999" t="s">
        <v>1458</v>
      </c>
      <c r="F999" s="2" t="s">
        <v>1558</v>
      </c>
      <c r="G999" s="37"/>
    </row>
    <row r="1000" spans="1:7" x14ac:dyDescent="0.25">
      <c r="A1000" t="s">
        <v>257</v>
      </c>
      <c r="C1000" t="s">
        <v>856</v>
      </c>
      <c r="D1000" t="str">
        <f t="shared" si="15"/>
        <v>MUG- BII / Seller tax representative</v>
      </c>
      <c r="E1000" t="s">
        <v>1458</v>
      </c>
      <c r="F1000" s="2" t="s">
        <v>1559</v>
      </c>
      <c r="G1000" s="37"/>
    </row>
    <row r="1001" spans="1:7" x14ac:dyDescent="0.25">
      <c r="A1001" t="s">
        <v>263</v>
      </c>
      <c r="C1001" t="s">
        <v>853</v>
      </c>
      <c r="D1001" t="str">
        <f t="shared" si="15"/>
        <v>MUG- BII / Buyer legal registration identifier</v>
      </c>
      <c r="E1001" t="s">
        <v>1458</v>
      </c>
      <c r="F1001" s="2" t="s">
        <v>1554</v>
      </c>
      <c r="G1001" s="37" t="s">
        <v>1576</v>
      </c>
    </row>
    <row r="1002" spans="1:7" x14ac:dyDescent="0.25">
      <c r="A1002" t="s">
        <v>263</v>
      </c>
      <c r="C1002" t="s">
        <v>853</v>
      </c>
      <c r="D1002" t="str">
        <f t="shared" si="15"/>
        <v>MUG- BII / Seller legal registration identifier</v>
      </c>
      <c r="E1002" t="s">
        <v>1458</v>
      </c>
      <c r="F1002" s="2" t="s">
        <v>1473</v>
      </c>
      <c r="G1002" s="37"/>
    </row>
    <row r="1003" spans="1:7" x14ac:dyDescent="0.25">
      <c r="A1003" t="s">
        <v>263</v>
      </c>
      <c r="C1003" t="s">
        <v>853</v>
      </c>
      <c r="D1003" t="str">
        <f t="shared" si="15"/>
        <v>MUG- BII / Payee legal registration identifier</v>
      </c>
      <c r="E1003" t="s">
        <v>1458</v>
      </c>
      <c r="F1003" s="2" t="s">
        <v>1487</v>
      </c>
      <c r="G1003" s="37"/>
    </row>
    <row r="1004" spans="1:7" x14ac:dyDescent="0.25">
      <c r="A1004" t="s">
        <v>475</v>
      </c>
      <c r="C1004" t="s">
        <v>853</v>
      </c>
      <c r="D1004" t="str">
        <f t="shared" si="15"/>
        <v>MUG- BII / Buyer identifier</v>
      </c>
      <c r="E1004" t="s">
        <v>1458</v>
      </c>
      <c r="F1004" s="2" t="s">
        <v>1483</v>
      </c>
      <c r="G1004" s="37" t="s">
        <v>1566</v>
      </c>
    </row>
    <row r="1005" spans="1:7" x14ac:dyDescent="0.25">
      <c r="A1005" t="s">
        <v>475</v>
      </c>
      <c r="C1005" t="s">
        <v>853</v>
      </c>
      <c r="D1005" t="str">
        <f t="shared" si="15"/>
        <v>MUG- BII / Seller identifier</v>
      </c>
      <c r="E1005" t="s">
        <v>1458</v>
      </c>
      <c r="F1005" s="2" t="s">
        <v>1470</v>
      </c>
      <c r="G1005" s="37"/>
    </row>
    <row r="1006" spans="1:7" x14ac:dyDescent="0.25">
      <c r="A1006" t="s">
        <v>475</v>
      </c>
      <c r="C1006" t="s">
        <v>853</v>
      </c>
      <c r="D1006" t="str">
        <f t="shared" si="15"/>
        <v>MUG- BII / Payee identifier</v>
      </c>
      <c r="E1006" t="s">
        <v>1458</v>
      </c>
      <c r="F1006" s="2" t="s">
        <v>1486</v>
      </c>
      <c r="G1006" s="37"/>
    </row>
    <row r="1007" spans="1:7" x14ac:dyDescent="0.25">
      <c r="A1007" t="s">
        <v>475</v>
      </c>
      <c r="C1007" t="s">
        <v>853</v>
      </c>
      <c r="D1007" t="str">
        <f t="shared" si="15"/>
        <v>MUG- BII / Buyer VAT identifier</v>
      </c>
      <c r="E1007" t="s">
        <v>1458</v>
      </c>
      <c r="F1007" s="2" t="s">
        <v>1484</v>
      </c>
      <c r="G1007" s="37"/>
    </row>
    <row r="1008" spans="1:7" x14ac:dyDescent="0.25">
      <c r="A1008" t="s">
        <v>475</v>
      </c>
      <c r="C1008" t="s">
        <v>855</v>
      </c>
      <c r="D1008" t="str">
        <f t="shared" si="15"/>
        <v>MUG- BII / Seller tax representative VAT identifier</v>
      </c>
      <c r="E1008" t="s">
        <v>1458</v>
      </c>
      <c r="F1008" s="2" t="s">
        <v>1489</v>
      </c>
      <c r="G1008" s="37"/>
    </row>
    <row r="1009" spans="1:7" x14ac:dyDescent="0.25">
      <c r="A1009" t="s">
        <v>475</v>
      </c>
      <c r="C1009" t="s">
        <v>853</v>
      </c>
      <c r="D1009" t="str">
        <f t="shared" si="15"/>
        <v>MUG- BII / Financial institution identifier</v>
      </c>
      <c r="E1009" t="s">
        <v>1458</v>
      </c>
      <c r="F1009" s="2" t="s">
        <v>1496</v>
      </c>
      <c r="G1009" s="37"/>
    </row>
    <row r="1010" spans="1:7" x14ac:dyDescent="0.25">
      <c r="A1010" t="s">
        <v>475</v>
      </c>
      <c r="C1010" t="s">
        <v>853</v>
      </c>
      <c r="D1010" t="str">
        <f t="shared" si="15"/>
        <v>MUG- BII / Financial institution branch identifier</v>
      </c>
      <c r="E1010" t="s">
        <v>1458</v>
      </c>
      <c r="F1010" s="2" t="s">
        <v>1497</v>
      </c>
      <c r="G1010" s="37"/>
    </row>
    <row r="1011" spans="1:7" x14ac:dyDescent="0.25">
      <c r="A1011" t="s">
        <v>258</v>
      </c>
      <c r="C1011" t="s">
        <v>855</v>
      </c>
      <c r="D1011" t="str">
        <f t="shared" si="15"/>
        <v>MUG- BII / Seller legal registration name</v>
      </c>
      <c r="E1011" t="s">
        <v>1458</v>
      </c>
      <c r="F1011" s="2" t="s">
        <v>1472</v>
      </c>
      <c r="G1011" s="37" t="s">
        <v>1567</v>
      </c>
    </row>
    <row r="1012" spans="1:7" x14ac:dyDescent="0.25">
      <c r="A1012" t="s">
        <v>258</v>
      </c>
      <c r="C1012" t="s">
        <v>855</v>
      </c>
      <c r="D1012" t="str">
        <f t="shared" si="15"/>
        <v>MUG- BII / Seller tax representative name</v>
      </c>
      <c r="E1012" t="s">
        <v>1458</v>
      </c>
      <c r="F1012" s="2" t="s">
        <v>1488</v>
      </c>
      <c r="G1012" s="37"/>
    </row>
    <row r="1013" spans="1:7" x14ac:dyDescent="0.25">
      <c r="A1013" t="s">
        <v>259</v>
      </c>
      <c r="C1013" t="s">
        <v>855</v>
      </c>
      <c r="D1013" t="str">
        <f t="shared" si="15"/>
        <v xml:space="preserve">MUG- BII / Payee name </v>
      </c>
      <c r="E1013" t="s">
        <v>1458</v>
      </c>
      <c r="F1013" s="2" t="s">
        <v>1485</v>
      </c>
      <c r="G1013" s="37" t="s">
        <v>1568</v>
      </c>
    </row>
    <row r="1014" spans="1:7" x14ac:dyDescent="0.25">
      <c r="A1014" t="s">
        <v>259</v>
      </c>
      <c r="C1014" t="s">
        <v>855</v>
      </c>
      <c r="D1014" t="str">
        <f t="shared" si="15"/>
        <v>MUG- BII / Buyer name</v>
      </c>
      <c r="E1014" t="s">
        <v>1458</v>
      </c>
      <c r="F1014" s="2" t="s">
        <v>1482</v>
      </c>
      <c r="G1014" s="37"/>
    </row>
    <row r="1015" spans="1:7" x14ac:dyDescent="0.25">
      <c r="A1015" t="s">
        <v>259</v>
      </c>
      <c r="C1015" t="s">
        <v>855</v>
      </c>
      <c r="D1015" t="str">
        <f t="shared" si="15"/>
        <v>MUG- BII / Seller name</v>
      </c>
      <c r="E1015" t="s">
        <v>1458</v>
      </c>
      <c r="F1015" s="2" t="s">
        <v>1469</v>
      </c>
      <c r="G1015" s="37"/>
    </row>
    <row r="1016" spans="1:7" x14ac:dyDescent="0.25">
      <c r="A1016" t="s">
        <v>260</v>
      </c>
      <c r="C1016" t="s">
        <v>1449</v>
      </c>
      <c r="D1016" t="str">
        <f t="shared" si="15"/>
        <v xml:space="preserve">MUG- BII / </v>
      </c>
      <c r="E1016" t="s">
        <v>1458</v>
      </c>
      <c r="G1016" s="37" t="s">
        <v>1577</v>
      </c>
    </row>
    <row r="1017" spans="1:7" x14ac:dyDescent="0.25">
      <c r="A1017" t="s">
        <v>261</v>
      </c>
      <c r="C1017" t="s">
        <v>1449</v>
      </c>
      <c r="D1017" t="str">
        <f t="shared" si="15"/>
        <v xml:space="preserve">MUG- BII / </v>
      </c>
      <c r="E1017" t="s">
        <v>1458</v>
      </c>
      <c r="G1017" s="37"/>
    </row>
    <row r="1018" spans="1:7" x14ac:dyDescent="0.25">
      <c r="A1018" t="s">
        <v>262</v>
      </c>
      <c r="C1018" t="s">
        <v>1449</v>
      </c>
      <c r="D1018" t="str">
        <f t="shared" si="15"/>
        <v xml:space="preserve">MUG- BII / </v>
      </c>
      <c r="E1018" t="s">
        <v>1458</v>
      </c>
      <c r="G1018" s="37" t="s">
        <v>1578</v>
      </c>
    </row>
    <row r="1019" spans="1:7" x14ac:dyDescent="0.25">
      <c r="A1019" t="s">
        <v>264</v>
      </c>
      <c r="C1019" t="s">
        <v>1449</v>
      </c>
      <c r="D1019" t="str">
        <f t="shared" si="15"/>
        <v xml:space="preserve">MUG- BII / </v>
      </c>
      <c r="E1019" t="s">
        <v>1458</v>
      </c>
      <c r="G1019" s="37" t="s">
        <v>1579</v>
      </c>
    </row>
    <row r="1020" spans="1:7" x14ac:dyDescent="0.25">
      <c r="A1020" t="s">
        <v>476</v>
      </c>
      <c r="C1020" t="s">
        <v>1449</v>
      </c>
      <c r="D1020" t="str">
        <f t="shared" si="15"/>
        <v xml:space="preserve">MUG- BII / </v>
      </c>
      <c r="E1020" t="s">
        <v>1458</v>
      </c>
      <c r="G1020" s="37" t="s">
        <v>1580</v>
      </c>
    </row>
    <row r="1021" spans="1:7" x14ac:dyDescent="0.25">
      <c r="A1021" t="s">
        <v>478</v>
      </c>
      <c r="C1021" t="s">
        <v>1449</v>
      </c>
      <c r="D1021" t="str">
        <f t="shared" si="15"/>
        <v xml:space="preserve">MUG- BII / </v>
      </c>
      <c r="E1021" t="s">
        <v>1458</v>
      </c>
      <c r="G1021" s="37"/>
    </row>
    <row r="1022" spans="1:7" x14ac:dyDescent="0.25">
      <c r="A1022" t="s">
        <v>53</v>
      </c>
      <c r="C1022" t="s">
        <v>1449</v>
      </c>
      <c r="D1022" t="str">
        <f t="shared" si="15"/>
        <v xml:space="preserve">MUG- BII / </v>
      </c>
      <c r="E1022" t="s">
        <v>1458</v>
      </c>
      <c r="G1022" s="37"/>
    </row>
    <row r="1023" spans="1:7" x14ac:dyDescent="0.25">
      <c r="A1023" t="s">
        <v>265</v>
      </c>
      <c r="C1023" t="s">
        <v>1449</v>
      </c>
      <c r="D1023" t="str">
        <f t="shared" si="15"/>
        <v xml:space="preserve">MUG- BII / </v>
      </c>
      <c r="E1023" t="s">
        <v>1458</v>
      </c>
      <c r="G1023" s="37"/>
    </row>
    <row r="1024" spans="1:7" x14ac:dyDescent="0.25">
      <c r="A1024" t="s">
        <v>266</v>
      </c>
      <c r="C1024" t="s">
        <v>853</v>
      </c>
      <c r="D1024" t="str">
        <f t="shared" si="15"/>
        <v>MUG- BII / Delivered to location identifier</v>
      </c>
      <c r="E1024" t="s">
        <v>1458</v>
      </c>
      <c r="F1024" s="2" t="s">
        <v>1492</v>
      </c>
      <c r="G1024" s="37" t="s">
        <v>1581</v>
      </c>
    </row>
    <row r="1025" spans="1:7" x14ac:dyDescent="0.25">
      <c r="A1025" t="s">
        <v>267</v>
      </c>
      <c r="C1025" t="s">
        <v>1449</v>
      </c>
      <c r="D1025" t="str">
        <f t="shared" si="15"/>
        <v xml:space="preserve">MUG- BII / </v>
      </c>
      <c r="E1025" t="s">
        <v>1458</v>
      </c>
      <c r="G1025" s="37" t="s">
        <v>1579</v>
      </c>
    </row>
    <row r="1026" spans="1:7" x14ac:dyDescent="0.25">
      <c r="A1026" t="s">
        <v>268</v>
      </c>
      <c r="C1026" t="s">
        <v>1449</v>
      </c>
      <c r="D1026" t="str">
        <f t="shared" ref="D1026:D1089" si="16">CONCATENATE(E1026, " / ", F1026)</f>
        <v xml:space="preserve">MUG- BII / </v>
      </c>
      <c r="E1026" t="s">
        <v>1458</v>
      </c>
      <c r="G1026" s="37"/>
    </row>
    <row r="1027" spans="1:7" x14ac:dyDescent="0.25">
      <c r="A1027" t="s">
        <v>57</v>
      </c>
      <c r="C1027" t="s">
        <v>1449</v>
      </c>
      <c r="D1027" t="str">
        <f t="shared" si="16"/>
        <v xml:space="preserve">MUG- BII / </v>
      </c>
      <c r="E1027" t="s">
        <v>1458</v>
      </c>
      <c r="G1027" s="37"/>
    </row>
    <row r="1028" spans="1:7" x14ac:dyDescent="0.25">
      <c r="A1028" t="s">
        <v>567</v>
      </c>
      <c r="C1028" t="s">
        <v>1449</v>
      </c>
      <c r="D1028" t="str">
        <f t="shared" si="16"/>
        <v xml:space="preserve">MUG- BII / </v>
      </c>
      <c r="E1028" t="s">
        <v>1458</v>
      </c>
      <c r="G1028" s="37"/>
    </row>
    <row r="1029" spans="1:7" x14ac:dyDescent="0.25">
      <c r="A1029" t="s">
        <v>568</v>
      </c>
      <c r="C1029" t="s">
        <v>1449</v>
      </c>
      <c r="D1029" t="str">
        <f t="shared" si="16"/>
        <v xml:space="preserve">MUG- BII / </v>
      </c>
      <c r="E1029" t="s">
        <v>1458</v>
      </c>
      <c r="G1029" s="37"/>
    </row>
    <row r="1030" spans="1:7" x14ac:dyDescent="0.25">
      <c r="A1030" t="s">
        <v>569</v>
      </c>
      <c r="C1030" t="s">
        <v>1449</v>
      </c>
      <c r="D1030" t="str">
        <f t="shared" si="16"/>
        <v xml:space="preserve">MUG- BII / </v>
      </c>
      <c r="E1030" t="s">
        <v>1458</v>
      </c>
      <c r="G1030" s="37"/>
    </row>
    <row r="1031" spans="1:7" x14ac:dyDescent="0.25">
      <c r="A1031" t="s">
        <v>269</v>
      </c>
      <c r="C1031" t="s">
        <v>853</v>
      </c>
      <c r="D1031" t="str">
        <f t="shared" si="16"/>
        <v>MUG- BII / Invoice period start date</v>
      </c>
      <c r="E1031" t="s">
        <v>1458</v>
      </c>
      <c r="F1031" s="2" t="s">
        <v>1467</v>
      </c>
      <c r="G1031" s="37" t="s">
        <v>1582</v>
      </c>
    </row>
    <row r="1032" spans="1:7" x14ac:dyDescent="0.25">
      <c r="A1032" t="s">
        <v>269</v>
      </c>
      <c r="C1032" t="s">
        <v>853</v>
      </c>
      <c r="D1032" t="str">
        <f t="shared" si="16"/>
        <v>MUG- BII / Invoice period end date</v>
      </c>
      <c r="E1032" t="s">
        <v>1458</v>
      </c>
      <c r="F1032" s="2" t="s">
        <v>1468</v>
      </c>
      <c r="G1032" s="37"/>
    </row>
    <row r="1033" spans="1:7" x14ac:dyDescent="0.25">
      <c r="A1033" t="s">
        <v>269</v>
      </c>
      <c r="C1033" t="s">
        <v>855</v>
      </c>
      <c r="D1033" t="str">
        <f t="shared" si="16"/>
        <v>MUG- BII / Start date</v>
      </c>
      <c r="E1033" t="s">
        <v>1458</v>
      </c>
      <c r="F1033" s="2" t="s">
        <v>1499</v>
      </c>
      <c r="G1033" s="37"/>
    </row>
    <row r="1034" spans="1:7" x14ac:dyDescent="0.25">
      <c r="A1034" t="s">
        <v>269</v>
      </c>
      <c r="C1034" t="s">
        <v>855</v>
      </c>
      <c r="D1034" t="str">
        <f t="shared" si="16"/>
        <v>MUG- BII / End date</v>
      </c>
      <c r="E1034" t="s">
        <v>1458</v>
      </c>
      <c r="F1034" s="2" t="s">
        <v>1500</v>
      </c>
      <c r="G1034" s="37"/>
    </row>
    <row r="1035" spans="1:7" x14ac:dyDescent="0.25">
      <c r="A1035" t="s">
        <v>43</v>
      </c>
      <c r="C1035" t="s">
        <v>856</v>
      </c>
      <c r="D1035" t="str">
        <f t="shared" si="16"/>
        <v xml:space="preserve">MUG- BII / Contacting details </v>
      </c>
      <c r="E1035" t="s">
        <v>1458</v>
      </c>
      <c r="F1035" s="2" t="s">
        <v>1560</v>
      </c>
      <c r="G1035" s="54" t="s">
        <v>1583</v>
      </c>
    </row>
    <row r="1036" spans="1:7" x14ac:dyDescent="0.25">
      <c r="A1036" t="s">
        <v>481</v>
      </c>
      <c r="C1036" t="s">
        <v>1449</v>
      </c>
      <c r="D1036" t="str">
        <f t="shared" si="16"/>
        <v xml:space="preserve">MUG- BII / </v>
      </c>
      <c r="E1036" t="s">
        <v>1458</v>
      </c>
      <c r="G1036" s="54" t="s">
        <v>1569</v>
      </c>
    </row>
    <row r="1037" spans="1:7" x14ac:dyDescent="0.25">
      <c r="A1037" t="s">
        <v>270</v>
      </c>
      <c r="C1037" t="s">
        <v>853</v>
      </c>
      <c r="D1037" t="str">
        <f t="shared" si="16"/>
        <v>MUG- BII / Contact person name</v>
      </c>
      <c r="E1037" t="s">
        <v>1458</v>
      </c>
      <c r="F1037" s="2" t="s">
        <v>1481</v>
      </c>
      <c r="G1037" s="54" t="s">
        <v>1584</v>
      </c>
    </row>
    <row r="1038" spans="1:7" x14ac:dyDescent="0.25">
      <c r="A1038" t="s">
        <v>271</v>
      </c>
      <c r="C1038" t="s">
        <v>1449</v>
      </c>
      <c r="D1038" t="str">
        <f t="shared" si="16"/>
        <v xml:space="preserve">MUG- BII / </v>
      </c>
      <c r="E1038" t="s">
        <v>1458</v>
      </c>
      <c r="G1038" s="37"/>
    </row>
    <row r="1039" spans="1:7" x14ac:dyDescent="0.25">
      <c r="A1039" t="s">
        <v>272</v>
      </c>
      <c r="C1039" t="s">
        <v>1449</v>
      </c>
      <c r="D1039" t="str">
        <f t="shared" si="16"/>
        <v xml:space="preserve">MUG- BII / </v>
      </c>
      <c r="E1039" t="s">
        <v>1458</v>
      </c>
      <c r="G1039" s="37"/>
    </row>
    <row r="1040" spans="1:7" x14ac:dyDescent="0.25">
      <c r="A1040" t="s">
        <v>570</v>
      </c>
      <c r="C1040" t="s">
        <v>1449</v>
      </c>
      <c r="D1040" t="str">
        <f t="shared" si="16"/>
        <v xml:space="preserve">MUG- BII / </v>
      </c>
      <c r="E1040" t="s">
        <v>1458</v>
      </c>
      <c r="G1040" s="37"/>
    </row>
    <row r="1041" spans="1:7" x14ac:dyDescent="0.25">
      <c r="A1041" t="s">
        <v>273</v>
      </c>
      <c r="C1041" t="s">
        <v>855</v>
      </c>
      <c r="D1041" t="str">
        <f t="shared" si="16"/>
        <v xml:space="preserve">MUG- BII / </v>
      </c>
      <c r="E1041" t="s">
        <v>1458</v>
      </c>
      <c r="F1041"/>
      <c r="G1041" s="37"/>
    </row>
    <row r="1042" spans="1:7" x14ac:dyDescent="0.25">
      <c r="A1042" t="s">
        <v>274</v>
      </c>
      <c r="C1042" t="s">
        <v>1449</v>
      </c>
      <c r="D1042" t="str">
        <f t="shared" si="16"/>
        <v xml:space="preserve">MUG- BII / </v>
      </c>
      <c r="E1042" t="s">
        <v>1458</v>
      </c>
      <c r="G1042" s="37"/>
    </row>
    <row r="1043" spans="1:7" x14ac:dyDescent="0.25">
      <c r="A1043" t="s">
        <v>275</v>
      </c>
      <c r="C1043" t="s">
        <v>1449</v>
      </c>
      <c r="D1043" t="str">
        <f t="shared" si="16"/>
        <v xml:space="preserve">MUG- BII / </v>
      </c>
      <c r="E1043" t="s">
        <v>1458</v>
      </c>
      <c r="G1043" s="37"/>
    </row>
    <row r="1044" spans="1:7" x14ac:dyDescent="0.25">
      <c r="A1044" t="s">
        <v>276</v>
      </c>
      <c r="C1044" t="s">
        <v>1449</v>
      </c>
      <c r="D1044" t="str">
        <f t="shared" si="16"/>
        <v xml:space="preserve">MUG- BII / </v>
      </c>
      <c r="E1044" t="s">
        <v>1458</v>
      </c>
      <c r="G1044" s="54" t="s">
        <v>1570</v>
      </c>
    </row>
    <row r="1045" spans="1:7" x14ac:dyDescent="0.25">
      <c r="A1045" t="s">
        <v>277</v>
      </c>
      <c r="C1045" t="s">
        <v>1449</v>
      </c>
      <c r="D1045" t="str">
        <f t="shared" si="16"/>
        <v xml:space="preserve">MUG- BII / </v>
      </c>
      <c r="E1045" t="s">
        <v>1458</v>
      </c>
      <c r="G1045" s="37"/>
    </row>
    <row r="1046" spans="1:7" x14ac:dyDescent="0.25">
      <c r="A1046" t="s">
        <v>278</v>
      </c>
      <c r="C1046" t="s">
        <v>1449</v>
      </c>
      <c r="D1046" t="str">
        <f t="shared" si="16"/>
        <v xml:space="preserve">MUG- BII / </v>
      </c>
      <c r="E1046" t="s">
        <v>1458</v>
      </c>
      <c r="G1046" s="54" t="s">
        <v>1571</v>
      </c>
    </row>
    <row r="1047" spans="1:7" x14ac:dyDescent="0.25">
      <c r="A1047" t="s">
        <v>571</v>
      </c>
      <c r="C1047" t="s">
        <v>1449</v>
      </c>
      <c r="D1047" t="str">
        <f t="shared" si="16"/>
        <v xml:space="preserve">MUG- BII / </v>
      </c>
      <c r="E1047" t="s">
        <v>1458</v>
      </c>
      <c r="G1047" s="37"/>
    </row>
    <row r="1048" spans="1:7" x14ac:dyDescent="0.25">
      <c r="A1048" t="s">
        <v>279</v>
      </c>
      <c r="C1048" t="s">
        <v>1449</v>
      </c>
      <c r="D1048" t="str">
        <f t="shared" si="16"/>
        <v xml:space="preserve">MUG- BII / </v>
      </c>
      <c r="E1048" t="s">
        <v>1458</v>
      </c>
      <c r="G1048" s="54" t="s">
        <v>1572</v>
      </c>
    </row>
    <row r="1049" spans="1:7" x14ac:dyDescent="0.25">
      <c r="A1049" t="s">
        <v>505</v>
      </c>
      <c r="C1049" t="s">
        <v>1449</v>
      </c>
      <c r="D1049" t="str">
        <f t="shared" si="16"/>
        <v xml:space="preserve">MUG- BII / </v>
      </c>
      <c r="E1049" t="s">
        <v>1458</v>
      </c>
      <c r="G1049" s="37"/>
    </row>
    <row r="1050" spans="1:7" x14ac:dyDescent="0.25">
      <c r="A1050" t="s">
        <v>280</v>
      </c>
      <c r="C1050" t="s">
        <v>1449</v>
      </c>
      <c r="D1050" t="str">
        <f t="shared" si="16"/>
        <v xml:space="preserve">MUG- BII / </v>
      </c>
      <c r="E1050" t="s">
        <v>1458</v>
      </c>
      <c r="G1050" s="37"/>
    </row>
    <row r="1051" spans="1:7" x14ac:dyDescent="0.25">
      <c r="A1051" t="s">
        <v>281</v>
      </c>
      <c r="C1051" t="s">
        <v>1449</v>
      </c>
      <c r="D1051" t="str">
        <f t="shared" si="16"/>
        <v xml:space="preserve">MUG- BII / </v>
      </c>
      <c r="E1051" t="s">
        <v>1458</v>
      </c>
      <c r="G1051" s="37"/>
    </row>
    <row r="1052" spans="1:7" x14ac:dyDescent="0.25">
      <c r="A1052" t="s">
        <v>489</v>
      </c>
      <c r="C1052" t="s">
        <v>1449</v>
      </c>
      <c r="D1052" t="str">
        <f t="shared" si="16"/>
        <v xml:space="preserve">MUG- BII / </v>
      </c>
      <c r="E1052" t="s">
        <v>1458</v>
      </c>
      <c r="G1052" s="54" t="s">
        <v>1573</v>
      </c>
    </row>
    <row r="1053" spans="1:7" x14ac:dyDescent="0.25">
      <c r="A1053" t="s">
        <v>282</v>
      </c>
      <c r="C1053" t="s">
        <v>1449</v>
      </c>
      <c r="D1053" t="str">
        <f t="shared" si="16"/>
        <v xml:space="preserve">MUG- BII / </v>
      </c>
      <c r="E1053" t="s">
        <v>1458</v>
      </c>
      <c r="G1053" s="37"/>
    </row>
    <row r="1054" spans="1:7" x14ac:dyDescent="0.25">
      <c r="A1054" t="s">
        <v>283</v>
      </c>
      <c r="C1054" t="s">
        <v>1449</v>
      </c>
      <c r="D1054" t="str">
        <f t="shared" si="16"/>
        <v xml:space="preserve">MUG- BII / </v>
      </c>
      <c r="E1054" t="s">
        <v>1458</v>
      </c>
      <c r="G1054" s="37"/>
    </row>
    <row r="1055" spans="1:7" x14ac:dyDescent="0.25">
      <c r="A1055" t="s">
        <v>284</v>
      </c>
      <c r="C1055" t="s">
        <v>1449</v>
      </c>
      <c r="D1055" t="str">
        <f t="shared" si="16"/>
        <v xml:space="preserve">MUG- BII / </v>
      </c>
      <c r="E1055" t="s">
        <v>1458</v>
      </c>
      <c r="G1055" s="37"/>
    </row>
    <row r="1056" spans="1:7" x14ac:dyDescent="0.25">
      <c r="A1056" t="s">
        <v>285</v>
      </c>
      <c r="C1056" t="s">
        <v>1449</v>
      </c>
      <c r="D1056" t="str">
        <f t="shared" si="16"/>
        <v xml:space="preserve">MUG- BII / </v>
      </c>
      <c r="E1056" t="s">
        <v>1458</v>
      </c>
      <c r="G1056" s="37"/>
    </row>
    <row r="1057" spans="1:7" x14ac:dyDescent="0.25">
      <c r="A1057" t="s">
        <v>572</v>
      </c>
      <c r="C1057" t="s">
        <v>1449</v>
      </c>
      <c r="D1057" t="str">
        <f t="shared" si="16"/>
        <v xml:space="preserve">MUG- BII / </v>
      </c>
      <c r="E1057" t="s">
        <v>1458</v>
      </c>
      <c r="G1057" s="37"/>
    </row>
    <row r="1058" spans="1:7" x14ac:dyDescent="0.25">
      <c r="A1058" t="s">
        <v>286</v>
      </c>
      <c r="C1058" t="s">
        <v>1449</v>
      </c>
      <c r="D1058" t="str">
        <f t="shared" si="16"/>
        <v xml:space="preserve">MUG- BII / </v>
      </c>
      <c r="E1058" t="s">
        <v>1458</v>
      </c>
      <c r="G1058" s="37"/>
    </row>
    <row r="1059" spans="1:7" x14ac:dyDescent="0.25">
      <c r="A1059" t="s">
        <v>622</v>
      </c>
      <c r="C1059" t="s">
        <v>1449</v>
      </c>
      <c r="D1059" t="str">
        <f t="shared" si="16"/>
        <v xml:space="preserve">MUG- BII / </v>
      </c>
      <c r="E1059" t="s">
        <v>1458</v>
      </c>
      <c r="G1059" s="37"/>
    </row>
    <row r="1060" spans="1:7" x14ac:dyDescent="0.25">
      <c r="A1060" t="s">
        <v>573</v>
      </c>
      <c r="C1060" t="s">
        <v>1449</v>
      </c>
      <c r="D1060" t="str">
        <f t="shared" si="16"/>
        <v xml:space="preserve">MUG- BII / </v>
      </c>
      <c r="E1060" t="s">
        <v>1458</v>
      </c>
      <c r="G1060" s="37"/>
    </row>
    <row r="1061" spans="1:7" x14ac:dyDescent="0.25">
      <c r="A1061" t="s">
        <v>574</v>
      </c>
      <c r="C1061" t="s">
        <v>1449</v>
      </c>
      <c r="D1061" t="str">
        <f t="shared" si="16"/>
        <v xml:space="preserve">MUG- BII / </v>
      </c>
      <c r="E1061" t="s">
        <v>1458</v>
      </c>
      <c r="G1061" s="37"/>
    </row>
    <row r="1062" spans="1:7" x14ac:dyDescent="0.25">
      <c r="A1062" t="s">
        <v>575</v>
      </c>
      <c r="C1062" t="s">
        <v>1449</v>
      </c>
      <c r="D1062" t="str">
        <f t="shared" si="16"/>
        <v xml:space="preserve">MUG- BII / </v>
      </c>
      <c r="E1062" t="s">
        <v>1458</v>
      </c>
      <c r="G1062" s="37"/>
    </row>
    <row r="1063" spans="1:7" x14ac:dyDescent="0.25">
      <c r="A1063" t="s">
        <v>623</v>
      </c>
      <c r="C1063" t="s">
        <v>1449</v>
      </c>
      <c r="D1063" t="str">
        <f t="shared" si="16"/>
        <v xml:space="preserve">MUG- BII / </v>
      </c>
      <c r="E1063" t="s">
        <v>1458</v>
      </c>
      <c r="G1063" s="37"/>
    </row>
    <row r="1064" spans="1:7" x14ac:dyDescent="0.25">
      <c r="A1064" t="s">
        <v>576</v>
      </c>
      <c r="C1064" t="s">
        <v>1449</v>
      </c>
      <c r="D1064" t="str">
        <f t="shared" si="16"/>
        <v xml:space="preserve">MUG- BII / </v>
      </c>
      <c r="E1064" t="s">
        <v>1458</v>
      </c>
      <c r="G1064" s="37"/>
    </row>
    <row r="1065" spans="1:7" x14ac:dyDescent="0.25">
      <c r="A1065" t="s">
        <v>577</v>
      </c>
      <c r="C1065" t="s">
        <v>1449</v>
      </c>
      <c r="D1065" t="str">
        <f t="shared" si="16"/>
        <v xml:space="preserve">MUG- BII / </v>
      </c>
      <c r="E1065" t="s">
        <v>1458</v>
      </c>
      <c r="G1065" s="37"/>
    </row>
    <row r="1066" spans="1:7" x14ac:dyDescent="0.25">
      <c r="A1066" t="s">
        <v>578</v>
      </c>
      <c r="C1066" t="s">
        <v>1449</v>
      </c>
      <c r="D1066" t="str">
        <f t="shared" si="16"/>
        <v xml:space="preserve">MUG- BII / </v>
      </c>
      <c r="E1066" t="s">
        <v>1458</v>
      </c>
      <c r="G1066" s="37"/>
    </row>
    <row r="1067" spans="1:7" x14ac:dyDescent="0.25">
      <c r="A1067" t="s">
        <v>287</v>
      </c>
      <c r="C1067" t="s">
        <v>1449</v>
      </c>
      <c r="D1067" t="str">
        <f t="shared" si="16"/>
        <v xml:space="preserve">MUG- BII / </v>
      </c>
      <c r="E1067" t="s">
        <v>1458</v>
      </c>
      <c r="G1067" s="37"/>
    </row>
    <row r="1068" spans="1:7" x14ac:dyDescent="0.25">
      <c r="A1068" t="s">
        <v>27</v>
      </c>
      <c r="C1068" t="s">
        <v>857</v>
      </c>
      <c r="D1068" t="str">
        <f t="shared" si="16"/>
        <v>MUG- BII / Payment terms</v>
      </c>
      <c r="E1068" t="s">
        <v>1458</v>
      </c>
      <c r="F1068" s="2" t="s">
        <v>1509</v>
      </c>
      <c r="G1068" s="37" t="s">
        <v>1564</v>
      </c>
    </row>
    <row r="1069" spans="1:7" x14ac:dyDescent="0.25">
      <c r="A1069" t="s">
        <v>288</v>
      </c>
      <c r="C1069" t="s">
        <v>1449</v>
      </c>
      <c r="D1069" t="str">
        <f t="shared" si="16"/>
        <v xml:space="preserve">MUG- BII / </v>
      </c>
      <c r="E1069" t="s">
        <v>1458</v>
      </c>
      <c r="G1069" s="37"/>
    </row>
    <row r="1070" spans="1:7" x14ac:dyDescent="0.25">
      <c r="A1070" t="s">
        <v>579</v>
      </c>
      <c r="C1070" t="s">
        <v>1449</v>
      </c>
      <c r="D1070" t="str">
        <f t="shared" si="16"/>
        <v xml:space="preserve">MUG- BII / </v>
      </c>
      <c r="E1070" t="s">
        <v>1458</v>
      </c>
      <c r="G1070" s="37"/>
    </row>
    <row r="1071" spans="1:7" x14ac:dyDescent="0.25">
      <c r="A1071" t="s">
        <v>37</v>
      </c>
      <c r="C1071" t="s">
        <v>856</v>
      </c>
      <c r="D1071" t="str">
        <f t="shared" si="16"/>
        <v>MUG- BII / Invoice type code</v>
      </c>
      <c r="E1071" t="s">
        <v>1458</v>
      </c>
      <c r="F1071" s="2" t="s">
        <v>1460</v>
      </c>
      <c r="G1071" s="37"/>
    </row>
    <row r="1072" spans="1:7" x14ac:dyDescent="0.25">
      <c r="A1072" t="s">
        <v>37</v>
      </c>
      <c r="C1072" t="s">
        <v>856</v>
      </c>
      <c r="D1072" t="str">
        <f t="shared" si="16"/>
        <v>MUG- BII / Invoice currency code</v>
      </c>
      <c r="E1072" t="s">
        <v>1458</v>
      </c>
      <c r="F1072" s="2" t="s">
        <v>1461</v>
      </c>
      <c r="G1072" s="37"/>
    </row>
    <row r="1073" spans="1:7" x14ac:dyDescent="0.25">
      <c r="A1073" t="s">
        <v>37</v>
      </c>
      <c r="C1073" t="s">
        <v>856</v>
      </c>
      <c r="D1073" t="str">
        <f t="shared" si="16"/>
        <v>MUG- BII / Contract type code</v>
      </c>
      <c r="E1073" t="s">
        <v>1458</v>
      </c>
      <c r="F1073" s="2" t="s">
        <v>1491</v>
      </c>
      <c r="G1073" s="37"/>
    </row>
    <row r="1074" spans="1:7" x14ac:dyDescent="0.25">
      <c r="A1074" t="s">
        <v>37</v>
      </c>
      <c r="C1074" t="s">
        <v>856</v>
      </c>
      <c r="D1074" t="str">
        <f t="shared" si="16"/>
        <v>MUG- BII / Payment means type code</v>
      </c>
      <c r="E1074" t="s">
        <v>1458</v>
      </c>
      <c r="F1074" s="2" t="s">
        <v>1494</v>
      </c>
      <c r="G1074" s="37"/>
    </row>
    <row r="1075" spans="1:7" x14ac:dyDescent="0.25">
      <c r="A1075" t="s">
        <v>37</v>
      </c>
      <c r="C1075" t="s">
        <v>856</v>
      </c>
      <c r="D1075" t="str">
        <f t="shared" si="16"/>
        <v>MUG- BII / Invoice line VAT category code</v>
      </c>
      <c r="E1075" t="s">
        <v>1458</v>
      </c>
      <c r="F1075" s="2" t="s">
        <v>1501</v>
      </c>
      <c r="G1075" s="37"/>
    </row>
    <row r="1076" spans="1:7" x14ac:dyDescent="0.25">
      <c r="A1076" t="s">
        <v>37</v>
      </c>
      <c r="C1076" t="s">
        <v>856</v>
      </c>
      <c r="D1076" t="str">
        <f t="shared" si="16"/>
        <v>MUG- BII / Item commodity classification code</v>
      </c>
      <c r="E1076" t="s">
        <v>1458</v>
      </c>
      <c r="F1076" s="2" t="s">
        <v>1503</v>
      </c>
      <c r="G1076" s="37"/>
    </row>
    <row r="1077" spans="1:7" x14ac:dyDescent="0.25">
      <c r="A1077" t="s">
        <v>37</v>
      </c>
      <c r="C1077" t="s">
        <v>856</v>
      </c>
      <c r="D1077" t="str">
        <f t="shared" si="16"/>
        <v>MUG- BII / Seller tax registration status</v>
      </c>
      <c r="E1077" t="s">
        <v>1458</v>
      </c>
      <c r="F1077" s="2" t="s">
        <v>1511</v>
      </c>
      <c r="G1077" s="37"/>
    </row>
    <row r="1078" spans="1:7" x14ac:dyDescent="0.25">
      <c r="A1078" t="s">
        <v>37</v>
      </c>
      <c r="C1078" t="s">
        <v>856</v>
      </c>
      <c r="D1078" t="str">
        <f t="shared" si="16"/>
        <v>MUG- BII / Item CPV classification code</v>
      </c>
      <c r="E1078" t="s">
        <v>1458</v>
      </c>
      <c r="F1078" s="2" t="s">
        <v>1552</v>
      </c>
      <c r="G1078" s="37"/>
    </row>
    <row r="1079" spans="1:7" x14ac:dyDescent="0.25">
      <c r="A1079" t="s">
        <v>37</v>
      </c>
      <c r="C1079" t="s">
        <v>856</v>
      </c>
      <c r="D1079" t="str">
        <f t="shared" si="16"/>
        <v>MUG- BII / Contact type</v>
      </c>
      <c r="E1079" t="s">
        <v>1458</v>
      </c>
      <c r="F1079" s="2" t="s">
        <v>1516</v>
      </c>
      <c r="G1079" s="37"/>
    </row>
    <row r="1080" spans="1:7" x14ac:dyDescent="0.25">
      <c r="A1080" t="s">
        <v>37</v>
      </c>
      <c r="C1080" t="s">
        <v>856</v>
      </c>
      <c r="D1080" t="str">
        <f t="shared" si="16"/>
        <v>MUG- BII / Payment card type</v>
      </c>
      <c r="E1080" t="s">
        <v>1458</v>
      </c>
      <c r="F1080" s="2" t="s">
        <v>1517</v>
      </c>
      <c r="G1080" s="37"/>
    </row>
    <row r="1081" spans="1:7" x14ac:dyDescent="0.25">
      <c r="A1081" t="s">
        <v>37</v>
      </c>
      <c r="C1081" t="s">
        <v>856</v>
      </c>
      <c r="D1081" t="str">
        <f t="shared" si="16"/>
        <v>MUG- BII / Allowance or charge reason code</v>
      </c>
      <c r="E1081" t="s">
        <v>1458</v>
      </c>
      <c r="F1081" s="2" t="s">
        <v>1521</v>
      </c>
      <c r="G1081" s="37"/>
    </row>
    <row r="1082" spans="1:7" x14ac:dyDescent="0.25">
      <c r="A1082" t="s">
        <v>37</v>
      </c>
      <c r="C1082" t="s">
        <v>856</v>
      </c>
      <c r="D1082" t="str">
        <f t="shared" si="16"/>
        <v>MUG- BII / VAT category code</v>
      </c>
      <c r="E1082" t="s">
        <v>1458</v>
      </c>
      <c r="F1082" s="2" t="s">
        <v>1532</v>
      </c>
      <c r="G1082" s="37"/>
    </row>
    <row r="1083" spans="1:7" x14ac:dyDescent="0.25">
      <c r="A1083" t="s">
        <v>37</v>
      </c>
      <c r="C1083" t="s">
        <v>856</v>
      </c>
      <c r="D1083" t="str">
        <f t="shared" si="16"/>
        <v xml:space="preserve">MUG- BII / </v>
      </c>
      <c r="E1083" t="s">
        <v>1458</v>
      </c>
      <c r="G1083" s="37"/>
    </row>
    <row r="1084" spans="1:7" x14ac:dyDescent="0.25">
      <c r="A1084" t="s">
        <v>514</v>
      </c>
      <c r="C1084" t="s">
        <v>1449</v>
      </c>
      <c r="D1084" t="str">
        <f t="shared" si="16"/>
        <v xml:space="preserve">MUG- BII / </v>
      </c>
      <c r="E1084" t="s">
        <v>1458</v>
      </c>
      <c r="G1084" s="37"/>
    </row>
    <row r="1085" spans="1:7" x14ac:dyDescent="0.25">
      <c r="A1085" t="s">
        <v>515</v>
      </c>
      <c r="C1085" t="s">
        <v>1449</v>
      </c>
      <c r="D1085" t="str">
        <f t="shared" si="16"/>
        <v xml:space="preserve">MUG- BII / </v>
      </c>
      <c r="E1085" t="s">
        <v>1458</v>
      </c>
      <c r="G1085" s="37"/>
    </row>
    <row r="1086" spans="1:7" x14ac:dyDescent="0.25">
      <c r="A1086" t="s">
        <v>516</v>
      </c>
      <c r="C1086" t="s">
        <v>1449</v>
      </c>
      <c r="D1086" t="str">
        <f t="shared" si="16"/>
        <v xml:space="preserve">MUG- BII / </v>
      </c>
      <c r="E1086" t="s">
        <v>1458</v>
      </c>
      <c r="G1086" s="37"/>
    </row>
    <row r="1087" spans="1:7" x14ac:dyDescent="0.25">
      <c r="A1087" t="s">
        <v>516</v>
      </c>
      <c r="C1087" t="s">
        <v>1449</v>
      </c>
      <c r="D1087" t="str">
        <f t="shared" si="16"/>
        <v xml:space="preserve">MUG- BII / </v>
      </c>
      <c r="E1087" t="s">
        <v>1458</v>
      </c>
      <c r="G1087" s="37"/>
    </row>
    <row r="1088" spans="1:7" x14ac:dyDescent="0.25">
      <c r="A1088" t="s">
        <v>517</v>
      </c>
      <c r="C1088" t="s">
        <v>1449</v>
      </c>
      <c r="D1088" t="str">
        <f t="shared" si="16"/>
        <v xml:space="preserve">MUG- BII / </v>
      </c>
      <c r="E1088" t="s">
        <v>1458</v>
      </c>
      <c r="G1088" s="37"/>
    </row>
    <row r="1089" spans="1:7" x14ac:dyDescent="0.25">
      <c r="A1089" t="s">
        <v>518</v>
      </c>
      <c r="C1089" t="s">
        <v>1449</v>
      </c>
      <c r="D1089" t="str">
        <f t="shared" si="16"/>
        <v xml:space="preserve">MUG- BII / </v>
      </c>
      <c r="E1089" t="s">
        <v>1458</v>
      </c>
      <c r="G1089" s="37"/>
    </row>
    <row r="1090" spans="1:7" x14ac:dyDescent="0.25">
      <c r="A1090" t="s">
        <v>1</v>
      </c>
      <c r="C1090" t="s">
        <v>1449</v>
      </c>
      <c r="D1090" t="str">
        <f t="shared" ref="D1090:D1153" si="17">CONCATENATE(E1090, " / ", F1090)</f>
        <v xml:space="preserve">MUG- BII / </v>
      </c>
      <c r="E1090" t="s">
        <v>1458</v>
      </c>
      <c r="G1090" s="37"/>
    </row>
    <row r="1091" spans="1:7" x14ac:dyDescent="0.25">
      <c r="A1091" t="s">
        <v>558</v>
      </c>
      <c r="C1091" t="s">
        <v>853</v>
      </c>
      <c r="D1091" t="str">
        <f t="shared" si="17"/>
        <v>MUG- BII / Invoice Identifier</v>
      </c>
      <c r="E1091" t="s">
        <v>1458</v>
      </c>
      <c r="F1091" s="2" t="s">
        <v>1459</v>
      </c>
      <c r="G1091" s="37"/>
    </row>
    <row r="1092" spans="1:7" x14ac:dyDescent="0.25">
      <c r="A1092" t="s">
        <v>558</v>
      </c>
      <c r="C1092" t="s">
        <v>853</v>
      </c>
      <c r="D1092" t="str">
        <f t="shared" si="17"/>
        <v>MUG- BII / Buyer reference identifier</v>
      </c>
      <c r="E1092" t="s">
        <v>1458</v>
      </c>
      <c r="F1092" s="2" t="s">
        <v>1462</v>
      </c>
      <c r="G1092" s="37"/>
    </row>
    <row r="1093" spans="1:7" x14ac:dyDescent="0.25">
      <c r="A1093" t="s">
        <v>558</v>
      </c>
      <c r="C1093" t="s">
        <v>853</v>
      </c>
      <c r="D1093" t="str">
        <f t="shared" si="17"/>
        <v>MUG- BII / Referenced order identifier</v>
      </c>
      <c r="E1093" t="s">
        <v>1458</v>
      </c>
      <c r="F1093" s="2" t="s">
        <v>1463</v>
      </c>
      <c r="G1093" s="37"/>
    </row>
    <row r="1094" spans="1:7" x14ac:dyDescent="0.25">
      <c r="A1094" t="s">
        <v>558</v>
      </c>
      <c r="C1094" t="s">
        <v>853</v>
      </c>
      <c r="D1094" t="str">
        <f t="shared" si="17"/>
        <v>MUG- BII / Profile identifier</v>
      </c>
      <c r="E1094" t="s">
        <v>1458</v>
      </c>
      <c r="F1094" s="2" t="s">
        <v>1464</v>
      </c>
      <c r="G1094" s="37"/>
    </row>
    <row r="1095" spans="1:7" x14ac:dyDescent="0.25">
      <c r="A1095" t="s">
        <v>558</v>
      </c>
      <c r="C1095" t="s">
        <v>853</v>
      </c>
      <c r="D1095" t="str">
        <f t="shared" si="17"/>
        <v>MUG- BII / Customization identifier</v>
      </c>
      <c r="E1095" t="s">
        <v>1458</v>
      </c>
      <c r="F1095" s="2" t="s">
        <v>1465</v>
      </c>
      <c r="G1095" s="37"/>
    </row>
    <row r="1096" spans="1:7" x14ac:dyDescent="0.25">
      <c r="A1096" t="s">
        <v>558</v>
      </c>
      <c r="C1096" t="s">
        <v>853</v>
      </c>
      <c r="D1096" t="str">
        <f t="shared" si="17"/>
        <v>MUG- BII / Message transaction identifier</v>
      </c>
      <c r="E1096" t="s">
        <v>1458</v>
      </c>
      <c r="F1096" s="2" t="s">
        <v>1466</v>
      </c>
      <c r="G1096" s="37"/>
    </row>
    <row r="1097" spans="1:7" x14ac:dyDescent="0.25">
      <c r="A1097" t="s">
        <v>558</v>
      </c>
      <c r="C1097" t="s">
        <v>853</v>
      </c>
      <c r="D1097" t="str">
        <f t="shared" si="17"/>
        <v>MUG- BII / Seller VAT identifier</v>
      </c>
      <c r="E1097" t="s">
        <v>1458</v>
      </c>
      <c r="F1097" s="2" t="s">
        <v>1471</v>
      </c>
      <c r="G1097" s="37"/>
    </row>
    <row r="1098" spans="1:7" x14ac:dyDescent="0.25">
      <c r="A1098" t="s">
        <v>558</v>
      </c>
      <c r="C1098" t="s">
        <v>853</v>
      </c>
      <c r="D1098" t="str">
        <f t="shared" si="17"/>
        <v>MUG- BII / Contract identifier</v>
      </c>
      <c r="E1098" t="s">
        <v>1458</v>
      </c>
      <c r="F1098" s="2" t="s">
        <v>1490</v>
      </c>
      <c r="G1098" s="37"/>
    </row>
    <row r="1099" spans="1:7" x14ac:dyDescent="0.25">
      <c r="A1099" t="s">
        <v>558</v>
      </c>
      <c r="C1099" t="s">
        <v>853</v>
      </c>
      <c r="D1099" t="str">
        <f t="shared" si="17"/>
        <v>MUG- BII / Seller payment identifier</v>
      </c>
      <c r="E1099" t="s">
        <v>1458</v>
      </c>
      <c r="F1099" s="2" t="s">
        <v>1493</v>
      </c>
      <c r="G1099" s="37"/>
    </row>
    <row r="1100" spans="1:7" x14ac:dyDescent="0.25">
      <c r="A1100" t="s">
        <v>558</v>
      </c>
      <c r="C1100" t="s">
        <v>853</v>
      </c>
      <c r="D1100" t="str">
        <f t="shared" si="17"/>
        <v>MUG- BII / Financial account identifier</v>
      </c>
      <c r="E1100" t="s">
        <v>1458</v>
      </c>
      <c r="F1100" s="2" t="s">
        <v>1495</v>
      </c>
      <c r="G1100" s="37"/>
    </row>
    <row r="1101" spans="1:7" x14ac:dyDescent="0.25">
      <c r="A1101" t="s">
        <v>558</v>
      </c>
      <c r="C1101" t="s">
        <v>853</v>
      </c>
      <c r="D1101" t="str">
        <f t="shared" si="17"/>
        <v>MUG- BII / Seller electronic address identifier</v>
      </c>
      <c r="E1101" t="s">
        <v>1458</v>
      </c>
      <c r="F1101" s="2" t="s">
        <v>1510</v>
      </c>
      <c r="G1101" s="37"/>
    </row>
    <row r="1102" spans="1:7" x14ac:dyDescent="0.25">
      <c r="A1102" t="s">
        <v>558</v>
      </c>
      <c r="C1102" t="s">
        <v>853</v>
      </c>
      <c r="D1102" t="str">
        <f t="shared" si="17"/>
        <v>MUG- BII / Buyer elecronic address identifier</v>
      </c>
      <c r="E1102" t="s">
        <v>1458</v>
      </c>
      <c r="F1102" s="2" t="s">
        <v>1515</v>
      </c>
      <c r="G1102" s="37"/>
    </row>
    <row r="1103" spans="1:7" x14ac:dyDescent="0.25">
      <c r="A1103" t="s">
        <v>558</v>
      </c>
      <c r="C1103" t="s">
        <v>853</v>
      </c>
      <c r="D1103" t="str">
        <f t="shared" si="17"/>
        <v>MUG- BII / Item standard identifier</v>
      </c>
      <c r="E1103" t="s">
        <v>1458</v>
      </c>
      <c r="F1103" s="2" t="s">
        <v>1502</v>
      </c>
      <c r="G1103" s="37"/>
    </row>
    <row r="1104" spans="1:7" x14ac:dyDescent="0.25">
      <c r="A1104" t="s">
        <v>558</v>
      </c>
      <c r="C1104" t="s">
        <v>853</v>
      </c>
      <c r="D1104" t="str">
        <f t="shared" si="17"/>
        <v>MUG- BII / Referenced Document identifier</v>
      </c>
      <c r="E1104" t="s">
        <v>1458</v>
      </c>
      <c r="F1104" s="2" t="s">
        <v>1535</v>
      </c>
      <c r="G1104" s="37"/>
    </row>
    <row r="1105" spans="1:7" x14ac:dyDescent="0.25">
      <c r="A1105" t="s">
        <v>558</v>
      </c>
      <c r="C1105" t="s">
        <v>853</v>
      </c>
      <c r="D1105" t="str">
        <f t="shared" si="17"/>
        <v>MUG- BII / Referenced order line identifier</v>
      </c>
      <c r="E1105" t="s">
        <v>1458</v>
      </c>
      <c r="F1105" s="2" t="s">
        <v>1542</v>
      </c>
      <c r="G1105" s="37"/>
    </row>
    <row r="1106" spans="1:7" x14ac:dyDescent="0.25">
      <c r="A1106" t="s">
        <v>519</v>
      </c>
      <c r="C1106" t="s">
        <v>1449</v>
      </c>
      <c r="D1106" t="str">
        <f t="shared" si="17"/>
        <v xml:space="preserve">MUG- BII / </v>
      </c>
      <c r="E1106" t="s">
        <v>1458</v>
      </c>
      <c r="G1106" s="37"/>
    </row>
    <row r="1107" spans="1:7" x14ac:dyDescent="0.25">
      <c r="A1107" t="s">
        <v>520</v>
      </c>
      <c r="C1107" t="s">
        <v>1449</v>
      </c>
      <c r="D1107" t="str">
        <f t="shared" si="17"/>
        <v xml:space="preserve">MUG- BII / </v>
      </c>
      <c r="E1107" t="s">
        <v>1458</v>
      </c>
      <c r="G1107" s="37"/>
    </row>
    <row r="1108" spans="1:7" x14ac:dyDescent="0.25">
      <c r="A1108" t="s">
        <v>521</v>
      </c>
      <c r="C1108" t="s">
        <v>1449</v>
      </c>
      <c r="D1108" t="str">
        <f t="shared" si="17"/>
        <v xml:space="preserve">MUG- BII / </v>
      </c>
      <c r="E1108" t="s">
        <v>1458</v>
      </c>
      <c r="G1108" s="37"/>
    </row>
    <row r="1109" spans="1:7" x14ac:dyDescent="0.25">
      <c r="A1109" t="s">
        <v>522</v>
      </c>
      <c r="C1109" t="s">
        <v>1449</v>
      </c>
      <c r="D1109" t="str">
        <f t="shared" si="17"/>
        <v xml:space="preserve">MUG- BII / </v>
      </c>
      <c r="E1109" t="s">
        <v>1458</v>
      </c>
      <c r="G1109" s="37"/>
    </row>
    <row r="1110" spans="1:7" x14ac:dyDescent="0.25">
      <c r="A1110" t="s">
        <v>511</v>
      </c>
      <c r="C1110" t="s">
        <v>1449</v>
      </c>
      <c r="D1110" t="str">
        <f t="shared" si="17"/>
        <v xml:space="preserve">MUG- BII / </v>
      </c>
      <c r="E1110" t="s">
        <v>1458</v>
      </c>
      <c r="G1110" s="37"/>
    </row>
    <row r="1111" spans="1:7" x14ac:dyDescent="0.25">
      <c r="A1111" t="s">
        <v>9</v>
      </c>
      <c r="C1111" t="s">
        <v>1449</v>
      </c>
      <c r="D1111" t="str">
        <f t="shared" si="17"/>
        <v xml:space="preserve">MUG- BII / </v>
      </c>
      <c r="E1111" t="s">
        <v>1458</v>
      </c>
      <c r="G1111" s="37"/>
    </row>
    <row r="1112" spans="1:7" x14ac:dyDescent="0.25">
      <c r="A1112" t="s">
        <v>523</v>
      </c>
      <c r="C1112" t="s">
        <v>1449</v>
      </c>
      <c r="D1112" t="str">
        <f t="shared" si="17"/>
        <v xml:space="preserve">MUG- BII / </v>
      </c>
      <c r="E1112" t="s">
        <v>1458</v>
      </c>
      <c r="G1112" s="37"/>
    </row>
    <row r="1113" spans="1:7" x14ac:dyDescent="0.25">
      <c r="A1113" t="s">
        <v>524</v>
      </c>
      <c r="C1113" t="s">
        <v>1449</v>
      </c>
      <c r="D1113" t="str">
        <f t="shared" si="17"/>
        <v xml:space="preserve">MUG- BII / </v>
      </c>
      <c r="E1113" t="s">
        <v>1458</v>
      </c>
      <c r="G1113" s="37"/>
    </row>
    <row r="1114" spans="1:7" x14ac:dyDescent="0.25">
      <c r="A1114" t="s">
        <v>524</v>
      </c>
      <c r="C1114" t="s">
        <v>1449</v>
      </c>
      <c r="D1114" t="str">
        <f t="shared" si="17"/>
        <v xml:space="preserve">MUG- BII / </v>
      </c>
      <c r="E1114" t="s">
        <v>1458</v>
      </c>
      <c r="G1114" s="37"/>
    </row>
    <row r="1115" spans="1:7" x14ac:dyDescent="0.25">
      <c r="A1115" t="s">
        <v>22</v>
      </c>
      <c r="C1115" t="s">
        <v>1449</v>
      </c>
      <c r="D1115" t="str">
        <f t="shared" si="17"/>
        <v xml:space="preserve">MUG- BII / </v>
      </c>
      <c r="E1115" t="s">
        <v>1458</v>
      </c>
      <c r="G1115" s="37"/>
    </row>
    <row r="1116" spans="1:7" x14ac:dyDescent="0.25">
      <c r="C1116" t="s">
        <v>1449</v>
      </c>
      <c r="D1116" t="str">
        <f t="shared" si="17"/>
        <v>MUG- BII / Invoice issue date</v>
      </c>
      <c r="E1116" t="s">
        <v>1458</v>
      </c>
      <c r="F1116" s="2" t="s">
        <v>1504</v>
      </c>
      <c r="G1116" s="37"/>
    </row>
    <row r="1117" spans="1:7" x14ac:dyDescent="0.25">
      <c r="C1117" t="s">
        <v>1449</v>
      </c>
      <c r="D1117" t="str">
        <f t="shared" si="17"/>
        <v>MUG- BII / Tax point date</v>
      </c>
      <c r="E1117" t="s">
        <v>1458</v>
      </c>
      <c r="F1117" s="2" t="s">
        <v>1505</v>
      </c>
      <c r="G1117" s="37"/>
    </row>
    <row r="1118" spans="1:7" x14ac:dyDescent="0.25">
      <c r="C1118" t="s">
        <v>1449</v>
      </c>
      <c r="D1118" t="str">
        <f t="shared" si="17"/>
        <v>MUG- BII / Payment due date</v>
      </c>
      <c r="E1118" t="s">
        <v>1458</v>
      </c>
      <c r="F1118" s="2" t="s">
        <v>1506</v>
      </c>
      <c r="G1118" s="37"/>
    </row>
    <row r="1119" spans="1:7" x14ac:dyDescent="0.25">
      <c r="C1119" t="s">
        <v>1449</v>
      </c>
      <c r="D1119" t="str">
        <f t="shared" si="17"/>
        <v>MUG- BII / Invoice note</v>
      </c>
      <c r="E1119" t="s">
        <v>1458</v>
      </c>
      <c r="F1119" s="2" t="s">
        <v>1507</v>
      </c>
      <c r="G1119" s="37"/>
    </row>
    <row r="1120" spans="1:7" x14ac:dyDescent="0.25">
      <c r="C1120" t="s">
        <v>1449</v>
      </c>
      <c r="D1120" t="str">
        <f t="shared" si="17"/>
        <v>MUG- BII / Buyer accounting string</v>
      </c>
      <c r="E1120" t="s">
        <v>1458</v>
      </c>
      <c r="F1120" s="2" t="s">
        <v>1508</v>
      </c>
      <c r="G1120" s="37"/>
    </row>
    <row r="1121" spans="3:7" x14ac:dyDescent="0.25">
      <c r="C1121" t="s">
        <v>1449</v>
      </c>
      <c r="D1121" t="str">
        <f t="shared" si="17"/>
        <v>MUG- BII / Contact fax number</v>
      </c>
      <c r="E1121" t="s">
        <v>1458</v>
      </c>
      <c r="F1121" s="2" t="s">
        <v>1512</v>
      </c>
      <c r="G1121" s="37"/>
    </row>
    <row r="1122" spans="3:7" x14ac:dyDescent="0.25">
      <c r="C1122" t="s">
        <v>1449</v>
      </c>
      <c r="D1122" t="str">
        <f t="shared" si="17"/>
        <v>MUG- BII / Contact telephone number</v>
      </c>
      <c r="E1122" t="s">
        <v>1458</v>
      </c>
      <c r="F1122" s="2" t="s">
        <v>1513</v>
      </c>
      <c r="G1122" s="37"/>
    </row>
    <row r="1123" spans="3:7" x14ac:dyDescent="0.25">
      <c r="C1123" t="s">
        <v>1449</v>
      </c>
      <c r="D1123" t="str">
        <f t="shared" si="17"/>
        <v>MUG- BII / Contact email number</v>
      </c>
      <c r="E1123" t="s">
        <v>1458</v>
      </c>
      <c r="F1123" s="2" t="s">
        <v>1514</v>
      </c>
      <c r="G1123" s="37"/>
    </row>
    <row r="1124" spans="3:7" x14ac:dyDescent="0.25">
      <c r="C1124" t="s">
        <v>1449</v>
      </c>
      <c r="D1124" t="str">
        <f t="shared" si="17"/>
        <v>MUG- BII / Payment card primary account number</v>
      </c>
      <c r="E1124" t="s">
        <v>1458</v>
      </c>
      <c r="F1124" s="2" t="s">
        <v>1518</v>
      </c>
      <c r="G1124" s="37"/>
    </row>
    <row r="1125" spans="3:7" x14ac:dyDescent="0.25">
      <c r="C1125" t="s">
        <v>1449</v>
      </c>
      <c r="D1125" t="str">
        <f t="shared" si="17"/>
        <v>MUG- BII / Allowance or charge ammount</v>
      </c>
      <c r="E1125" t="s">
        <v>1458</v>
      </c>
      <c r="F1125" s="2" t="s">
        <v>1519</v>
      </c>
      <c r="G1125" s="37"/>
    </row>
    <row r="1126" spans="3:7" x14ac:dyDescent="0.25">
      <c r="C1126" t="s">
        <v>1449</v>
      </c>
      <c r="D1126" t="str">
        <f t="shared" si="17"/>
        <v>MUG- BII / Allowance or charge reason</v>
      </c>
      <c r="E1126" t="s">
        <v>1458</v>
      </c>
      <c r="F1126" s="2" t="s">
        <v>1520</v>
      </c>
      <c r="G1126" s="37"/>
    </row>
    <row r="1127" spans="3:7" x14ac:dyDescent="0.25">
      <c r="C1127" t="s">
        <v>1449</v>
      </c>
      <c r="D1127" t="str">
        <f t="shared" si="17"/>
        <v>MUG- BII / Sum of line amounts</v>
      </c>
      <c r="E1127" t="s">
        <v>1458</v>
      </c>
      <c r="F1127" s="2" t="s">
        <v>1522</v>
      </c>
      <c r="G1127" s="37"/>
    </row>
    <row r="1128" spans="3:7" x14ac:dyDescent="0.25">
      <c r="C1128" t="s">
        <v>1449</v>
      </c>
      <c r="D1128" t="str">
        <f t="shared" si="17"/>
        <v>MUG- BII / Sum of allowances on document level</v>
      </c>
      <c r="E1128" t="s">
        <v>1458</v>
      </c>
      <c r="F1128" s="2" t="s">
        <v>1523</v>
      </c>
      <c r="G1128" s="37"/>
    </row>
    <row r="1129" spans="3:7" x14ac:dyDescent="0.25">
      <c r="C1129" t="s">
        <v>1449</v>
      </c>
      <c r="D1129" t="str">
        <f t="shared" si="17"/>
        <v>MUG- BII / Sum of charges on document level</v>
      </c>
      <c r="E1129" t="s">
        <v>1458</v>
      </c>
      <c r="F1129" s="2" t="s">
        <v>1524</v>
      </c>
      <c r="G1129" s="37"/>
    </row>
    <row r="1130" spans="3:7" x14ac:dyDescent="0.25">
      <c r="C1130" t="s">
        <v>1449</v>
      </c>
      <c r="D1130" t="str">
        <f t="shared" si="17"/>
        <v>MUG- BII / Invoice total amount without VAT</v>
      </c>
      <c r="E1130" t="s">
        <v>1458</v>
      </c>
      <c r="F1130" s="2" t="s">
        <v>1525</v>
      </c>
      <c r="G1130" s="37"/>
    </row>
    <row r="1131" spans="3:7" x14ac:dyDescent="0.25">
      <c r="C1131" t="s">
        <v>1449</v>
      </c>
      <c r="D1131" t="str">
        <f t="shared" si="17"/>
        <v>MUG- BII / Invoice total VAT amount</v>
      </c>
      <c r="E1131" t="s">
        <v>1458</v>
      </c>
      <c r="F1131" s="2" t="s">
        <v>1526</v>
      </c>
      <c r="G1131" s="37"/>
    </row>
    <row r="1132" spans="3:7" x14ac:dyDescent="0.25">
      <c r="C1132" t="s">
        <v>1449</v>
      </c>
      <c r="D1132" t="str">
        <f t="shared" si="17"/>
        <v>MUG- BII / Rounding of invoice total including VAT</v>
      </c>
      <c r="E1132" t="s">
        <v>1458</v>
      </c>
      <c r="F1132" s="2" t="s">
        <v>1527</v>
      </c>
      <c r="G1132" s="37"/>
    </row>
    <row r="1133" spans="3:7" x14ac:dyDescent="0.25">
      <c r="C1133" t="s">
        <v>1449</v>
      </c>
      <c r="D1133" t="str">
        <f t="shared" si="17"/>
        <v>MUG- BII / Invoice total amount including VAT</v>
      </c>
      <c r="E1133" t="s">
        <v>1458</v>
      </c>
      <c r="F1133" s="2" t="s">
        <v>1561</v>
      </c>
      <c r="G1133" s="37"/>
    </row>
    <row r="1134" spans="3:7" x14ac:dyDescent="0.25">
      <c r="C1134" t="s">
        <v>1449</v>
      </c>
      <c r="D1134" t="str">
        <f t="shared" si="17"/>
        <v>MUG- BII / Paid amount</v>
      </c>
      <c r="E1134" t="s">
        <v>1458</v>
      </c>
      <c r="F1134" s="2" t="s">
        <v>1528</v>
      </c>
      <c r="G1134" s="37"/>
    </row>
    <row r="1135" spans="3:7" x14ac:dyDescent="0.25">
      <c r="C1135" t="s">
        <v>1449</v>
      </c>
      <c r="D1135" t="str">
        <f t="shared" si="17"/>
        <v xml:space="preserve">MUG- BII / Amount due for payment </v>
      </c>
      <c r="E1135" t="s">
        <v>1458</v>
      </c>
      <c r="F1135" s="2" t="s">
        <v>1529</v>
      </c>
      <c r="G1135" s="37"/>
    </row>
    <row r="1136" spans="3:7" x14ac:dyDescent="0.25">
      <c r="C1136" t="s">
        <v>1449</v>
      </c>
      <c r="D1136" t="str">
        <f t="shared" si="17"/>
        <v>MUG- BII / VAT category taxable amount</v>
      </c>
      <c r="E1136" t="s">
        <v>1458</v>
      </c>
      <c r="F1136" s="2" t="s">
        <v>1530</v>
      </c>
      <c r="G1136" s="37"/>
    </row>
    <row r="1137" spans="3:7" x14ac:dyDescent="0.25">
      <c r="C1137" t="s">
        <v>1449</v>
      </c>
      <c r="D1137" t="str">
        <f t="shared" si="17"/>
        <v>MUG- BII / VAT category tax amount</v>
      </c>
      <c r="E1137" t="s">
        <v>1458</v>
      </c>
      <c r="F1137" s="2" t="s">
        <v>1531</v>
      </c>
      <c r="G1137" s="37"/>
    </row>
    <row r="1138" spans="3:7" x14ac:dyDescent="0.25">
      <c r="C1138" t="s">
        <v>1449</v>
      </c>
      <c r="D1138" t="str">
        <f t="shared" si="17"/>
        <v xml:space="preserve">MUG- BII / VAT category percentage </v>
      </c>
      <c r="E1138" t="s">
        <v>1458</v>
      </c>
      <c r="F1138" s="2" t="s">
        <v>1533</v>
      </c>
      <c r="G1138" s="37"/>
    </row>
    <row r="1139" spans="3:7" x14ac:dyDescent="0.25">
      <c r="C1139" t="s">
        <v>1449</v>
      </c>
      <c r="D1139" t="str">
        <f t="shared" si="17"/>
        <v>MUG- BII / VAT exemption reason text</v>
      </c>
      <c r="E1139" t="s">
        <v>1458</v>
      </c>
      <c r="F1139" s="2" t="s">
        <v>1534</v>
      </c>
      <c r="G1139" s="37"/>
    </row>
    <row r="1140" spans="3:7" x14ac:dyDescent="0.25">
      <c r="C1140" t="s">
        <v>1449</v>
      </c>
      <c r="D1140" t="str">
        <f t="shared" si="17"/>
        <v>MUG- BII / Referenced Document description</v>
      </c>
      <c r="E1140" t="s">
        <v>1458</v>
      </c>
      <c r="F1140" s="2" t="s">
        <v>1536</v>
      </c>
      <c r="G1140" s="37"/>
    </row>
    <row r="1141" spans="3:7" x14ac:dyDescent="0.25">
      <c r="C1141" t="s">
        <v>1449</v>
      </c>
      <c r="D1141" t="str">
        <f t="shared" si="17"/>
        <v>MUG- BII / Attached binary object</v>
      </c>
      <c r="E1141" t="s">
        <v>1458</v>
      </c>
      <c r="F1141" s="2" t="s">
        <v>1537</v>
      </c>
      <c r="G1141" s="37"/>
    </row>
    <row r="1142" spans="3:7" x14ac:dyDescent="0.25">
      <c r="C1142" t="s">
        <v>1449</v>
      </c>
      <c r="D1142" t="str">
        <f t="shared" si="17"/>
        <v>MUG- BII / Invoice Line note</v>
      </c>
      <c r="E1142" t="s">
        <v>1458</v>
      </c>
      <c r="F1142" s="2" t="s">
        <v>1538</v>
      </c>
      <c r="G1142" s="37"/>
    </row>
    <row r="1143" spans="3:7" x14ac:dyDescent="0.25">
      <c r="C1143" t="s">
        <v>1449</v>
      </c>
      <c r="D1143" t="str">
        <f t="shared" si="17"/>
        <v>MUG- BII / Invoice quantity</v>
      </c>
      <c r="E1143" t="s">
        <v>1458</v>
      </c>
      <c r="F1143" s="2" t="s">
        <v>1539</v>
      </c>
      <c r="G1143" s="37"/>
    </row>
    <row r="1144" spans="3:7" x14ac:dyDescent="0.25">
      <c r="C1144" t="s">
        <v>1449</v>
      </c>
      <c r="D1144" t="str">
        <f t="shared" si="17"/>
        <v>MUG- BII / Quantity Unit of measure</v>
      </c>
      <c r="E1144" t="s">
        <v>1458</v>
      </c>
      <c r="F1144" s="2" t="s">
        <v>1540</v>
      </c>
      <c r="G1144" s="37"/>
    </row>
    <row r="1145" spans="3:7" x14ac:dyDescent="0.25">
      <c r="C1145" t="s">
        <v>1449</v>
      </c>
      <c r="D1145" t="str">
        <f t="shared" si="17"/>
        <v>MUG- BII / Invoice line net amount</v>
      </c>
      <c r="E1145" t="s">
        <v>1458</v>
      </c>
      <c r="F1145" s="2" t="s">
        <v>1541</v>
      </c>
      <c r="G1145" s="37"/>
    </row>
    <row r="1146" spans="3:7" x14ac:dyDescent="0.25">
      <c r="C1146" t="s">
        <v>1449</v>
      </c>
      <c r="D1146" t="str">
        <f t="shared" si="17"/>
        <v>MUG- BII / Item attribute Name</v>
      </c>
      <c r="E1146" t="s">
        <v>1458</v>
      </c>
      <c r="F1146" s="2" t="s">
        <v>1543</v>
      </c>
      <c r="G1146" s="37"/>
    </row>
    <row r="1147" spans="3:7" x14ac:dyDescent="0.25">
      <c r="C1147" t="s">
        <v>1449</v>
      </c>
      <c r="D1147" t="str">
        <f t="shared" si="17"/>
        <v>MUG- BII / Item attribute Value</v>
      </c>
      <c r="E1147" t="s">
        <v>1458</v>
      </c>
      <c r="F1147" s="2" t="s">
        <v>1544</v>
      </c>
      <c r="G1147" s="37"/>
    </row>
    <row r="1148" spans="3:7" x14ac:dyDescent="0.25">
      <c r="C1148" t="s">
        <v>1449</v>
      </c>
      <c r="D1148" t="str">
        <f t="shared" si="17"/>
        <v>MUG- BII / Item price</v>
      </c>
      <c r="E1148" t="s">
        <v>1458</v>
      </c>
      <c r="F1148" s="2" t="s">
        <v>1545</v>
      </c>
      <c r="G1148" s="37"/>
    </row>
    <row r="1149" spans="3:7" x14ac:dyDescent="0.25">
      <c r="C1149" t="s">
        <v>1449</v>
      </c>
      <c r="D1149" t="str">
        <f t="shared" si="17"/>
        <v>MUG- BII / Item price discount</v>
      </c>
      <c r="E1149" t="s">
        <v>1458</v>
      </c>
      <c r="F1149" s="2" t="s">
        <v>1546</v>
      </c>
      <c r="G1149" s="37"/>
    </row>
    <row r="1150" spans="3:7" x14ac:dyDescent="0.25">
      <c r="C1150" t="s">
        <v>1449</v>
      </c>
      <c r="D1150" t="str">
        <f t="shared" si="17"/>
        <v>MUG- BII / Item list price</v>
      </c>
      <c r="E1150" t="s">
        <v>1458</v>
      </c>
      <c r="F1150" s="2" t="s">
        <v>1547</v>
      </c>
      <c r="G1150" s="37"/>
    </row>
    <row r="1151" spans="3:7" x14ac:dyDescent="0.25">
      <c r="C1151" t="s">
        <v>1449</v>
      </c>
      <c r="D1151" t="str">
        <f t="shared" si="17"/>
        <v>MUG- BII / Item price base quantity</v>
      </c>
      <c r="E1151" t="s">
        <v>1458</v>
      </c>
      <c r="F1151" s="2" t="s">
        <v>1548</v>
      </c>
      <c r="G1151" s="37"/>
    </row>
    <row r="1152" spans="3:7" x14ac:dyDescent="0.25">
      <c r="C1152" t="s">
        <v>1449</v>
      </c>
      <c r="D1152" t="str">
        <f t="shared" si="17"/>
        <v>MUG- BII / Invoice line VAT amount</v>
      </c>
      <c r="E1152" t="s">
        <v>1458</v>
      </c>
      <c r="F1152" s="2" t="s">
        <v>1549</v>
      </c>
      <c r="G1152" s="37"/>
    </row>
    <row r="1153" spans="3:7" x14ac:dyDescent="0.25">
      <c r="C1153" t="s">
        <v>1449</v>
      </c>
      <c r="D1153" t="str">
        <f t="shared" si="17"/>
        <v>MUG- BII / Invoice line VAT rate</v>
      </c>
      <c r="E1153" t="s">
        <v>1458</v>
      </c>
      <c r="F1153" s="2" t="s">
        <v>1550</v>
      </c>
      <c r="G1153" s="37"/>
    </row>
    <row r="1154" spans="3:7" x14ac:dyDescent="0.25">
      <c r="C1154" t="s">
        <v>1449</v>
      </c>
      <c r="D1154" t="str">
        <f t="shared" ref="D1154" si="18">CONCATENATE(E1154, " / ", F1154)</f>
        <v>MUG- BII / Item name</v>
      </c>
      <c r="E1154" t="s">
        <v>1458</v>
      </c>
      <c r="F1154" s="2" t="s">
        <v>1551</v>
      </c>
      <c r="G1154" s="37"/>
    </row>
  </sheetData>
  <conditionalFormatting sqref="H2:H20 G2:G720 G723:G729 A2:F841">
    <cfRule type="expression" dxfId="64" priority="141">
      <formula>$C2 = $H$2</formula>
    </cfRule>
    <cfRule type="expression" dxfId="63" priority="142">
      <formula>$C2 = $H$6</formula>
    </cfRule>
    <cfRule type="expression" dxfId="62" priority="143">
      <formula>$C2 = $H$5</formula>
    </cfRule>
    <cfRule type="expression" dxfId="61" priority="144">
      <formula>$C2 = $H$4</formula>
    </cfRule>
    <cfRule type="expression" dxfId="60" priority="145">
      <formula>$C2 = $H$3</formula>
    </cfRule>
  </conditionalFormatting>
  <conditionalFormatting sqref="H21:H840">
    <cfRule type="expression" dxfId="59" priority="136">
      <formula>$C21 = $H$2</formula>
    </cfRule>
    <cfRule type="expression" dxfId="58" priority="137">
      <formula>$C21 = $H$6</formula>
    </cfRule>
    <cfRule type="expression" dxfId="57" priority="138">
      <formula>$C21 = $H$5</formula>
    </cfRule>
    <cfRule type="expression" dxfId="56" priority="139">
      <formula>$C21 = $H$4</formula>
    </cfRule>
    <cfRule type="expression" dxfId="55" priority="140">
      <formula>$C21 = $H$3</formula>
    </cfRule>
  </conditionalFormatting>
  <conditionalFormatting sqref="G721:G722">
    <cfRule type="expression" dxfId="54" priority="131">
      <formula>$C721 = $H$2</formula>
    </cfRule>
    <cfRule type="expression" dxfId="53" priority="132">
      <formula>$C721 = $H$6</formula>
    </cfRule>
    <cfRule type="expression" dxfId="52" priority="133">
      <formula>$C721 = $H$5</formula>
    </cfRule>
    <cfRule type="expression" dxfId="51" priority="134">
      <formula>$C721 = $H$4</formula>
    </cfRule>
    <cfRule type="expression" dxfId="50" priority="135">
      <formula>$C721 = $H$3</formula>
    </cfRule>
  </conditionalFormatting>
  <conditionalFormatting sqref="G731:G831">
    <cfRule type="expression" dxfId="49" priority="125">
      <formula>$C731 = "Exact match"</formula>
    </cfRule>
  </conditionalFormatting>
  <conditionalFormatting sqref="G731:G831">
    <cfRule type="expression" dxfId="48" priority="121">
      <formula>$C731 = "Related match"</formula>
    </cfRule>
    <cfRule type="expression" dxfId="47" priority="122">
      <formula>$C731 = "Narrow match"</formula>
    </cfRule>
    <cfRule type="expression" dxfId="46" priority="123">
      <formula>$C731 = "Broad match"</formula>
    </cfRule>
    <cfRule type="expression" dxfId="45" priority="124">
      <formula>$C731 = "Close match"</formula>
    </cfRule>
  </conditionalFormatting>
  <conditionalFormatting sqref="G730">
    <cfRule type="expression" dxfId="44" priority="120">
      <formula>$C730 = "Exact match"</formula>
    </cfRule>
  </conditionalFormatting>
  <conditionalFormatting sqref="G730">
    <cfRule type="expression" dxfId="43" priority="116">
      <formula>$C730 = "Related match"</formula>
    </cfRule>
    <cfRule type="expression" dxfId="42" priority="117">
      <formula>$C730 = "Narrow match"</formula>
    </cfRule>
    <cfRule type="expression" dxfId="41" priority="118">
      <formula>$C730 = "Broad match"</formula>
    </cfRule>
    <cfRule type="expression" dxfId="40" priority="119">
      <formula>$C730 = "Close match"</formula>
    </cfRule>
  </conditionalFormatting>
  <conditionalFormatting sqref="G833:G840">
    <cfRule type="expression" dxfId="39" priority="115">
      <formula>$C833 = "Exact match"</formula>
    </cfRule>
  </conditionalFormatting>
  <conditionalFormatting sqref="G833:G840">
    <cfRule type="expression" dxfId="38" priority="111">
      <formula>$C833 = "Related match"</formula>
    </cfRule>
    <cfRule type="expression" dxfId="37" priority="112">
      <formula>$C833 = "Narrow match"</formula>
    </cfRule>
    <cfRule type="expression" dxfId="36" priority="113">
      <formula>$C833 = "Broad match"</formula>
    </cfRule>
    <cfRule type="expression" dxfId="35" priority="114">
      <formula>$C833 = "Close match"</formula>
    </cfRule>
  </conditionalFormatting>
  <conditionalFormatting sqref="G730:G840">
    <cfRule type="expression" dxfId="34" priority="126">
      <formula>$C730 = $J$2</formula>
    </cfRule>
    <cfRule type="expression" dxfId="33" priority="127">
      <formula>$C730 = $J$6</formula>
    </cfRule>
    <cfRule type="expression" dxfId="32" priority="128">
      <formula>$C730 = $J$5</formula>
    </cfRule>
    <cfRule type="expression" dxfId="31" priority="129">
      <formula>$C730 = $J$4</formula>
    </cfRule>
    <cfRule type="expression" dxfId="30" priority="130">
      <formula>$C730 = $J$3</formula>
    </cfRule>
  </conditionalFormatting>
  <conditionalFormatting sqref="H841">
    <cfRule type="expression" dxfId="29" priority="91">
      <formula>$C841 = $H$2</formula>
    </cfRule>
    <cfRule type="expression" dxfId="28" priority="92">
      <formula>$C841 = $H$6</formula>
    </cfRule>
    <cfRule type="expression" dxfId="27" priority="93">
      <formula>$C841 = $H$5</formula>
    </cfRule>
    <cfRule type="expression" dxfId="26" priority="94">
      <formula>$C841 = $H$4</formula>
    </cfRule>
    <cfRule type="expression" dxfId="25" priority="95">
      <formula>$C841 = $H$3</formula>
    </cfRule>
  </conditionalFormatting>
  <conditionalFormatting sqref="G841">
    <cfRule type="expression" dxfId="24" priority="85">
      <formula>$C841 = "Exact match"</formula>
    </cfRule>
  </conditionalFormatting>
  <conditionalFormatting sqref="G841">
    <cfRule type="expression" dxfId="23" priority="81">
      <formula>$C841 = "Related match"</formula>
    </cfRule>
    <cfRule type="expression" dxfId="22" priority="82">
      <formula>$C841 = "Narrow match"</formula>
    </cfRule>
    <cfRule type="expression" dxfId="21" priority="83">
      <formula>$C841 = "Broad match"</formula>
    </cfRule>
    <cfRule type="expression" dxfId="20" priority="84">
      <formula>$C841 = "Close match"</formula>
    </cfRule>
  </conditionalFormatting>
  <conditionalFormatting sqref="G841">
    <cfRule type="expression" dxfId="19" priority="86">
      <formula>$C841 = $J$2</formula>
    </cfRule>
    <cfRule type="expression" dxfId="18" priority="87">
      <formula>$C841 = $J$6</formula>
    </cfRule>
    <cfRule type="expression" dxfId="17" priority="88">
      <formula>$C841 = $J$5</formula>
    </cfRule>
    <cfRule type="expression" dxfId="16" priority="89">
      <formula>$C841 = $J$4</formula>
    </cfRule>
    <cfRule type="expression" dxfId="15" priority="90">
      <formula>$C841 = $J$3</formula>
    </cfRule>
  </conditionalFormatting>
  <conditionalFormatting sqref="A842:B953 C842:F842 F844:F849 F851:F929 G842:G929 C843:E953 C1016:D1023 C1025:D1030 C1035:D1036 C1038:D1040 C1042:D1067 C1069:D1070 C1084:D1090 C1106:D1154 C954:D956 C959:D964 C970:D1000">
    <cfRule type="expression" dxfId="14" priority="311">
      <formula>$C842 = $I$2</formula>
    </cfRule>
    <cfRule type="expression" dxfId="13" priority="312">
      <formula>$C842 = $I$6</formula>
    </cfRule>
    <cfRule type="expression" dxfId="12" priority="313">
      <formula>$C842 = $I$5</formula>
    </cfRule>
    <cfRule type="expression" dxfId="11" priority="314">
      <formula>$C842 = $I$4</formula>
    </cfRule>
    <cfRule type="expression" dxfId="10" priority="315">
      <formula>$C842 = $I$3</formula>
    </cfRule>
  </conditionalFormatting>
  <conditionalFormatting sqref="F850">
    <cfRule type="expression" dxfId="9" priority="396">
      <formula>$C843 = $I$2</formula>
    </cfRule>
    <cfRule type="expression" dxfId="8" priority="397">
      <formula>$C843 = $I$6</formula>
    </cfRule>
    <cfRule type="expression" dxfId="7" priority="398">
      <formula>$C843 = $I$5</formula>
    </cfRule>
    <cfRule type="expression" dxfId="6" priority="399">
      <formula>$C843 = $I$4</formula>
    </cfRule>
    <cfRule type="expression" dxfId="5" priority="400">
      <formula>$C843 = $I$3</formula>
    </cfRule>
  </conditionalFormatting>
  <dataValidations count="1">
    <dataValidation type="list" allowBlank="1" showInputMessage="1" showErrorMessage="1" sqref="C2:D841">
      <formula1>$H$2:$H$7</formula1>
    </dataValidation>
  </dataValidations>
  <hyperlinks>
    <hyperlink ref="G378" r:id="rId1"/>
    <hyperlink ref="G379:G389" r:id="rId2" display="ISA Programme Location Core Vocabulary"/>
    <hyperlink ref="G395" r:id="rId3"/>
    <hyperlink ref="G396:G397" r:id="rId4" display="Registered Organization Vocabulary"/>
    <hyperlink ref="G398:G401" r:id="rId5" display="ISA Programme Location Core Vocabulary"/>
    <hyperlink ref="G420:G424" r:id="rId6" display="ISA Programme Location Core Vocabulary"/>
    <hyperlink ref="G409" r:id="rId7"/>
    <hyperlink ref="G410:G416" r:id="rId8" display="Registered Organization Vocabulary"/>
    <hyperlink ref="G417:G419" r:id="rId9" display="Registered Organization Vocabulary"/>
    <hyperlink ref="G430" r:id="rId10"/>
    <hyperlink ref="G431:G446" r:id="rId11" display="ISA Programme Person Core Vocabulary"/>
    <hyperlink ref="G447" r:id="rId12"/>
    <hyperlink ref="G448" r:id="rId13"/>
    <hyperlink ref="G390" r:id="rId14"/>
    <hyperlink ref="G391" r:id="rId15"/>
    <hyperlink ref="G392" r:id="rId16"/>
    <hyperlink ref="G393" r:id="rId17"/>
    <hyperlink ref="G394" r:id="rId18"/>
    <hyperlink ref="G403:G405" r:id="rId19" display="Core Public Service"/>
    <hyperlink ref="G467:G471" r:id="rId20" display="ISA Programme Person Core Vocabulary"/>
    <hyperlink ref="G474" r:id="rId21"/>
    <hyperlink ref="G475:G478" r:id="rId22" display="ISA Programme Person Core Vocabulary"/>
    <hyperlink ref="G479:G483" r:id="rId23" display="ISA Programme Person Core Vocabulary"/>
    <hyperlink ref="G473" r:id="rId24"/>
    <hyperlink ref="G402" r:id="rId25"/>
    <hyperlink ref="G426:G428" r:id="rId26" display="Core Public Service"/>
    <hyperlink ref="G425" r:id="rId27"/>
    <hyperlink ref="G406" r:id="rId28"/>
    <hyperlink ref="G407" r:id="rId29"/>
    <hyperlink ref="G408" r:id="rId30"/>
    <hyperlink ref="F686" r:id="rId31"/>
    <hyperlink ref="F685" r:id="rId32"/>
    <hyperlink ref="F687" r:id="rId33"/>
    <hyperlink ref="F688" r:id="rId34"/>
    <hyperlink ref="F689" r:id="rId35"/>
    <hyperlink ref="F690" r:id="rId36"/>
    <hyperlink ref="F674" r:id="rId37"/>
    <hyperlink ref="F602" r:id="rId38"/>
    <hyperlink ref="F603" r:id="rId39"/>
    <hyperlink ref="F606" r:id="rId40"/>
    <hyperlink ref="F607" r:id="rId41"/>
    <hyperlink ref="F615" r:id="rId42"/>
    <hyperlink ref="F675" r:id="rId43"/>
    <hyperlink ref="F676" r:id="rId44"/>
    <hyperlink ref="F677" r:id="rId45"/>
    <hyperlink ref="F680" r:id="rId46"/>
    <hyperlink ref="F683" r:id="rId47"/>
    <hyperlink ref="F679" r:id="rId48"/>
    <hyperlink ref="F691" r:id="rId49"/>
    <hyperlink ref="F648" r:id="rId50"/>
    <hyperlink ref="F646" r:id="rId51"/>
    <hyperlink ref="F662" r:id="rId52"/>
    <hyperlink ref="F649" r:id="rId53"/>
    <hyperlink ref="F614" r:id="rId54"/>
    <hyperlink ref="F621" r:id="rId55"/>
    <hyperlink ref="F654" r:id="rId56"/>
    <hyperlink ref="F652" r:id="rId57" display="http://data.stelselvanbasisregistraties.nl/nhr/id/concept/Onderneming"/>
    <hyperlink ref="F655" r:id="rId58"/>
    <hyperlink ref="F657" r:id="rId59"/>
    <hyperlink ref="F661" r:id="rId60"/>
    <hyperlink ref="F643" r:id="rId61"/>
    <hyperlink ref="F644" r:id="rId62"/>
    <hyperlink ref="F645" r:id="rId63"/>
    <hyperlink ref="F656" r:id="rId64"/>
    <hyperlink ref="F651" r:id="rId65"/>
    <hyperlink ref="F650" r:id="rId66"/>
    <hyperlink ref="F694" r:id="rId67"/>
    <hyperlink ref="F693" r:id="rId68"/>
    <hyperlink ref="F604" r:id="rId69" display="http://brk.kadaster.nl/resource?subject=http%3A%2F%2Fbrk.kadaster.nl%2Fdef%2Fgegevenselement%2FPostbusLocatie%23postcode"/>
    <hyperlink ref="F730" r:id="rId70" location="/acc/ACC_Anschrift_v1.1"/>
    <hyperlink ref="F752" r:id="rId71" location="/acc/ACC_Geokodierung_v1.1" display="http://interopbrowser.xoev.de/#/acc/ACC_Geokodierung_v1.1"/>
    <hyperlink ref="F764" r:id="rId72" location="/acc/ACC_Organisation_v1.1"/>
    <hyperlink ref="F793" r:id="rId73" location="/acc/ACC_Geschlecht_v1.1" display="http://interopbrowser.xoev.de/#/acc/ACC_Geschlecht_v1.1"/>
    <hyperlink ref="F796" r:id="rId74" location="/acc/ACC_Tod_v1.1"/>
    <hyperlink ref="F795" r:id="rId75" location="/acc/ACC_Geburt_v1.1"/>
    <hyperlink ref="F803" r:id="rId76" location="/acc/ACC_Anschrift_v1.1" display="http://interopbrowser.xoev.de/#/acc/ACC_Anschrift_v1.1"/>
    <hyperlink ref="F748" r:id="rId77" location="/acc/ACC_Kommunikation_v1.1"/>
    <hyperlink ref="F830" r:id="rId78" location="/acc/ACC_Identifikation_v1.1" display="http://interopbrowser.xoev.de/#/acc/ACC_Identifikation_v1.1"/>
    <hyperlink ref="F829" r:id="rId79" location="/acc/ACC_Identifikation_v1.1"/>
    <hyperlink ref="F765" r:id="rId80" location="/acc/ACC_Registrierung_v1.1"/>
    <hyperlink ref="F767" r:id="rId81" location="/acc/ACC_NameOrganisation_v1.1" display="NameOrganisation:name"/>
    <hyperlink ref="F768" r:id="rId82" location="/acc/ACC_NameOrganisation_v1.1" display="NameOrganisation:name"/>
    <hyperlink ref="F779" r:id="rId83" location="/acc/ACC_Geokodierung_v1.1" display="http://interopbrowser.xoev.de/#/acc/ACC_Geokodierung_v1.1"/>
    <hyperlink ref="F785" r:id="rId84" location="/acc/ACC_NatuerlichePerson_v1.1"/>
    <hyperlink ref="F797" r:id="rId85" location="/acc/ACC_Geburt_v1.1" display="Geburt.geburtsortStaat"/>
    <hyperlink ref="F798" r:id="rId86" location="/acc/ACC_Tod_v1.1" display="Tod.sterbeortStaat"/>
    <hyperlink ref="F799" r:id="rId87" location="/acc/ACC_Geburt_v1.1" display="Geburt.geburtsortStaat"/>
    <hyperlink ref="F800" r:id="rId88" location="/acc/ACC_Tod_v1.1" display="Tod.sterbeortStaat"/>
    <hyperlink ref="F761" r:id="rId89" location="/acc/ACC_Staat_v1.1"/>
    <hyperlink ref="F784" r:id="rId90" location="/acc/ACC_Zeitraum_v1.1"/>
    <hyperlink ref="F808" r:id="rId91" location="/acc/ACC_Sprache_v1.1"/>
    <hyperlink ref="F810" r:id="rId92" location="/acc/ACC_Kommunikation_v1.1" display="Kommunikation"/>
    <hyperlink ref="F836" r:id="rId93" location="/acc/ACC_Behoerdenkennung_v1.1"/>
    <hyperlink ref="F835" r:id="rId94" location="/acc/ACC_Behoerde_v1.1"/>
    <hyperlink ref="F833" r:id="rId95" location="/acc/ACC_Behoerde_v1.1"/>
    <hyperlink ref="F834" r:id="rId96" location="/acc/ACC_Behoerde_v1.1"/>
    <hyperlink ref="F744" r:id="rId97" location="/acc/ACC_Behoerde_v1.1"/>
    <hyperlink ref="F743" r:id="rId98" location="/acc/ACC_Organisation_v1.1"/>
    <hyperlink ref="F742" r:id="rId99" location="/acc/ACC_NatuerlichePerson_v1.1"/>
    <hyperlink ref="F818" r:id="rId100" location="/acc/ACC_Zeitraum_v1.1"/>
    <hyperlink ref="F819" r:id="rId101" location="/acc/ACC_Zeitraum_v1.1"/>
    <hyperlink ref="E730" r:id="rId102" location="/"/>
    <hyperlink ref="F786" r:id="rId103" location="/acc/ACC_NatuerlichePerson_v1.1"/>
    <hyperlink ref="F619" r:id="rId104"/>
    <hyperlink ref="F608" r:id="rId105"/>
    <hyperlink ref="F609" r:id="rId106"/>
    <hyperlink ref="F610" r:id="rId107"/>
    <hyperlink ref="F611" r:id="rId108"/>
    <hyperlink ref="F612" r:id="rId109"/>
    <hyperlink ref="F620" r:id="rId110"/>
    <hyperlink ref="F622" r:id="rId111"/>
  </hyperlinks>
  <pageMargins left="0.7" right="0.7" top="0.75" bottom="0.75" header="0.3" footer="0.3"/>
  <pageSetup paperSize="9" orientation="portrait"/>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45" t="s">
        <v>1419</v>
      </c>
      <c r="B3" s="45" t="s">
        <v>1420</v>
      </c>
    </row>
    <row r="4" spans="1:8" x14ac:dyDescent="0.25">
      <c r="A4" s="45" t="s">
        <v>1418</v>
      </c>
      <c r="B4" t="s">
        <v>853</v>
      </c>
      <c r="C4" t="s">
        <v>855</v>
      </c>
      <c r="D4" t="s">
        <v>854</v>
      </c>
      <c r="E4" t="s">
        <v>857</v>
      </c>
      <c r="F4" t="s">
        <v>856</v>
      </c>
      <c r="G4" t="s">
        <v>858</v>
      </c>
      <c r="H4" t="s">
        <v>674</v>
      </c>
    </row>
    <row r="5" spans="1:8" x14ac:dyDescent="0.25">
      <c r="A5" s="46" t="s">
        <v>671</v>
      </c>
      <c r="B5" s="9">
        <v>0.72641509433962259</v>
      </c>
      <c r="C5" s="9">
        <v>9.433962264150943E-3</v>
      </c>
      <c r="D5" s="9">
        <v>0.24528301886792453</v>
      </c>
      <c r="E5" s="9">
        <v>0</v>
      </c>
      <c r="F5" s="9">
        <v>0</v>
      </c>
      <c r="G5" s="9">
        <v>1.8867924528301886E-2</v>
      </c>
      <c r="H5" s="9">
        <v>1</v>
      </c>
    </row>
    <row r="6" spans="1:8" x14ac:dyDescent="0.25">
      <c r="A6" s="46" t="s">
        <v>1109</v>
      </c>
      <c r="B6" s="9">
        <v>0.3125</v>
      </c>
      <c r="C6" s="9">
        <v>8.9285714285714288E-2</v>
      </c>
      <c r="D6" s="9">
        <v>4.4642857142857144E-2</v>
      </c>
      <c r="E6" s="9">
        <v>7.1428571428571425E-2</v>
      </c>
      <c r="F6" s="9">
        <v>0.10714285714285714</v>
      </c>
      <c r="G6" s="9">
        <v>0.375</v>
      </c>
      <c r="H6" s="9">
        <v>1</v>
      </c>
    </row>
    <row r="7" spans="1:8" x14ac:dyDescent="0.25">
      <c r="A7" s="46" t="s">
        <v>390</v>
      </c>
      <c r="B7" s="9">
        <v>0.13138686131386862</v>
      </c>
      <c r="C7" s="9">
        <v>0.21897810218978103</v>
      </c>
      <c r="D7" s="9">
        <v>1.4598540145985401E-2</v>
      </c>
      <c r="E7" s="9">
        <v>8.0291970802919707E-2</v>
      </c>
      <c r="F7" s="9">
        <v>0.22627737226277372</v>
      </c>
      <c r="G7" s="9">
        <v>0.32846715328467152</v>
      </c>
      <c r="H7" s="9">
        <v>1</v>
      </c>
    </row>
    <row r="8" spans="1:8" x14ac:dyDescent="0.25">
      <c r="A8" s="46" t="s">
        <v>474</v>
      </c>
      <c r="B8" s="9">
        <v>0.24576271186440679</v>
      </c>
      <c r="C8" s="9">
        <v>0.13559322033898305</v>
      </c>
      <c r="D8" s="9">
        <v>4.2372881355932202E-2</v>
      </c>
      <c r="E8" s="9">
        <v>3.3898305084745763E-2</v>
      </c>
      <c r="F8" s="9">
        <v>0.16949152542372881</v>
      </c>
      <c r="G8" s="9">
        <v>0.3728813559322034</v>
      </c>
      <c r="H8" s="9">
        <v>1</v>
      </c>
    </row>
    <row r="9" spans="1:8" x14ac:dyDescent="0.25">
      <c r="A9" s="46" t="s">
        <v>1160</v>
      </c>
      <c r="B9" s="9">
        <v>0.29133858267716534</v>
      </c>
      <c r="C9" s="9">
        <v>2.3622047244094488E-2</v>
      </c>
      <c r="D9" s="9">
        <v>0</v>
      </c>
      <c r="E9" s="9">
        <v>0</v>
      </c>
      <c r="F9" s="9">
        <v>0.11023622047244094</v>
      </c>
      <c r="G9" s="9">
        <v>0.57480314960629919</v>
      </c>
      <c r="H9" s="9">
        <v>1</v>
      </c>
    </row>
    <row r="10" spans="1:8" x14ac:dyDescent="0.25">
      <c r="A10" s="46" t="s">
        <v>713</v>
      </c>
      <c r="B10" s="9">
        <v>0.13559322033898305</v>
      </c>
      <c r="C10" s="9">
        <v>9.3220338983050849E-2</v>
      </c>
      <c r="D10" s="9">
        <v>0</v>
      </c>
      <c r="E10" s="9">
        <v>8.4745762711864406E-3</v>
      </c>
      <c r="F10" s="9">
        <v>9.3220338983050849E-2</v>
      </c>
      <c r="G10" s="9">
        <v>0.66949152542372881</v>
      </c>
      <c r="H10" s="9">
        <v>1</v>
      </c>
    </row>
    <row r="11" spans="1:8" x14ac:dyDescent="0.25">
      <c r="A11" s="46" t="s">
        <v>333</v>
      </c>
      <c r="B11" s="9">
        <v>0.19008264462809918</v>
      </c>
      <c r="C11" s="9">
        <v>0.19834710743801653</v>
      </c>
      <c r="D11" s="9">
        <v>6.6115702479338845E-2</v>
      </c>
      <c r="E11" s="9">
        <v>9.0909090909090912E-2</v>
      </c>
      <c r="F11" s="9">
        <v>0.19834710743801653</v>
      </c>
      <c r="G11" s="9">
        <v>0.256198347107438</v>
      </c>
      <c r="H11" s="9">
        <v>1</v>
      </c>
    </row>
    <row r="12" spans="1:8" x14ac:dyDescent="0.25">
      <c r="A12" s="46" t="s">
        <v>1457</v>
      </c>
      <c r="B12" s="9">
        <v>0.625</v>
      </c>
      <c r="C12" s="9">
        <v>0.375</v>
      </c>
      <c r="D12" s="9">
        <v>0</v>
      </c>
      <c r="E12" s="9">
        <v>0</v>
      </c>
      <c r="F12" s="9">
        <v>0</v>
      </c>
      <c r="G12" s="9">
        <v>0</v>
      </c>
      <c r="H12" s="9">
        <v>1</v>
      </c>
    </row>
    <row r="13" spans="1:8" x14ac:dyDescent="0.25">
      <c r="A13" s="46" t="s">
        <v>1458</v>
      </c>
      <c r="B13" s="9">
        <v>0.50769230769230766</v>
      </c>
      <c r="C13" s="9">
        <v>0.15384615384615385</v>
      </c>
      <c r="D13" s="9">
        <v>0</v>
      </c>
      <c r="E13" s="9">
        <v>1.5384615384615385E-2</v>
      </c>
      <c r="F13" s="9">
        <v>0.32307692307692309</v>
      </c>
      <c r="G13" s="9">
        <v>0</v>
      </c>
      <c r="H13" s="9">
        <v>1</v>
      </c>
    </row>
    <row r="14" spans="1:8" x14ac:dyDescent="0.25">
      <c r="A14" s="46" t="s">
        <v>674</v>
      </c>
      <c r="B14" s="9">
        <v>0.29934210526315791</v>
      </c>
      <c r="C14" s="9">
        <v>0.11842105263157894</v>
      </c>
      <c r="D14" s="9">
        <v>5.0438596491228067E-2</v>
      </c>
      <c r="E14" s="9">
        <v>3.9473684210526314E-2</v>
      </c>
      <c r="F14" s="9">
        <v>0.14583333333333334</v>
      </c>
      <c r="G14" s="9">
        <v>0.34649122807017546</v>
      </c>
      <c r="H14" s="9">
        <v>1</v>
      </c>
    </row>
    <row r="15" spans="1:8" x14ac:dyDescent="0.25">
      <c r="B15" s="8"/>
    </row>
    <row r="16" spans="1:8" x14ac:dyDescent="0.25">
      <c r="B16" s="8"/>
    </row>
    <row r="17" spans="2:2" x14ac:dyDescent="0.25">
      <c r="B17" s="8"/>
    </row>
    <row r="18" spans="2:2" x14ac:dyDescent="0.25">
      <c r="B18" s="8"/>
    </row>
    <row r="19" spans="2:2" x14ac:dyDescent="0.25">
      <c r="B19" s="8"/>
    </row>
    <row r="20" spans="2:2" x14ac:dyDescent="0.25">
      <c r="B20"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602</v>
      </c>
      <c r="B1" s="2" t="s">
        <v>5</v>
      </c>
    </row>
    <row r="2" spans="1:2" ht="30" x14ac:dyDescent="0.25">
      <c r="A2" t="s">
        <v>3</v>
      </c>
      <c r="B2" s="2" t="s">
        <v>603</v>
      </c>
    </row>
    <row r="3" spans="1:2" ht="30" x14ac:dyDescent="0.25">
      <c r="A3" t="s">
        <v>604</v>
      </c>
      <c r="B3" s="2" t="s">
        <v>605</v>
      </c>
    </row>
    <row r="4" spans="1:2" ht="30" x14ac:dyDescent="0.25">
      <c r="A4" t="s">
        <v>7</v>
      </c>
      <c r="B4" s="2" t="s">
        <v>606</v>
      </c>
    </row>
    <row r="5" spans="1:2" ht="45" x14ac:dyDescent="0.25">
      <c r="A5" t="s">
        <v>551</v>
      </c>
      <c r="B5" s="2" t="s">
        <v>607</v>
      </c>
    </row>
    <row r="6" spans="1:2" ht="30" x14ac:dyDescent="0.25">
      <c r="A6" t="s">
        <v>4</v>
      </c>
      <c r="B6" s="2" t="s">
        <v>608</v>
      </c>
    </row>
    <row r="7" spans="1:2" x14ac:dyDescent="0.25">
      <c r="A7" t="s">
        <v>513</v>
      </c>
      <c r="B7" s="2" t="s">
        <v>609</v>
      </c>
    </row>
    <row r="8" spans="1:2" ht="30" x14ac:dyDescent="0.25">
      <c r="A8" t="s">
        <v>559</v>
      </c>
      <c r="B8" s="2" t="s">
        <v>610</v>
      </c>
    </row>
    <row r="9" spans="1:2" ht="30" x14ac:dyDescent="0.25">
      <c r="A9" t="s">
        <v>106</v>
      </c>
      <c r="B9" s="2" t="s">
        <v>611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DeadMapping</vt:lpstr>
      <vt:lpstr>Mapping</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2015-03-27T16:46:02Z</dcterms:modified>
</cp:coreProperties>
</file>