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roup" sheetId="1" r:id="rId5"/>
    <sheet name="granular" sheetId="2" r:id="rId6"/>
    <sheet name="group-var" sheetId="3" r:id="rId7"/>
    <sheet name="granular-var" sheetId="4" r:id="rId8"/>
    <sheet name="newbenchmark-level-propertyFE" sheetId="5" r:id="rId9"/>
    <sheet name="newbenchmark-var" sheetId="6" r:id="rId10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<sst xmlns="http://schemas.openxmlformats.org/spreadsheetml/2006/main" uniqueCount="40">
  <si>
    <t>Distance Group</t>
  </si>
  <si>
    <t>Distance to mangrove</t>
  </si>
  <si>
    <t>Price benefit / price change after hurricane Ivan</t>
  </si>
  <si>
    <t>0-2km</t>
  </si>
  <si>
    <t>2-4km</t>
  </si>
  <si>
    <t>4-8km</t>
  </si>
  <si>
    <t>8-16km</t>
  </si>
  <si>
    <t>Distance to mangrove (km)</t>
  </si>
  <si>
    <t>Hurricane</t>
  </si>
  <si>
    <t>Ivan</t>
  </si>
  <si>
    <t>Value at Risk Change after hurricane Ivan</t>
  </si>
  <si>
    <t>Mangrove distance</t>
  </si>
  <si>
    <t>Table 1 (weighted)</t>
  </si>
  <si>
    <t>Effect on housing price (log) - 2004 cluster across 3 years</t>
  </si>
  <si>
    <t>HM1_yr0</t>
  </si>
  <si>
    <t>Log of mangrove effect</t>
  </si>
  <si>
    <t>HM1_yr1</t>
  </si>
  <si>
    <t>Sandy (2nd year)</t>
  </si>
  <si>
    <t>HM1_yr2</t>
  </si>
  <si>
    <t>Irma (2nd year)</t>
  </si>
  <si>
    <t>2004 hurricanes (2nd year)-se</t>
  </si>
  <si>
    <t>2004 hurricanes (2nd year)-se-smooth</t>
  </si>
  <si>
    <t>Sandy (2nd year)-se</t>
  </si>
  <si>
    <t>Sandy (2nd year)-se-smooth</t>
  </si>
  <si>
    <t>Irma (2nd year)-se</t>
  </si>
  <si>
    <t>Irma (2nd year)-se-smooth</t>
  </si>
  <si>
    <t>H</t>
  </si>
  <si>
    <t>#VALUE!</t>
  </si>
  <si>
    <t>M</t>
  </si>
  <si>
    <t>Hurricane Year 2</t>
  </si>
  <si>
    <r>
      <rPr>
        <b val="1"/>
        <sz val="10"/>
        <color indexed="8"/>
        <rFont val="Arial"/>
      </rPr>
      <t xml:space="preserve">Source: </t>
    </r>
    <r>
      <rPr>
        <sz val="10"/>
        <color indexed="8"/>
        <rFont val="Arial"/>
      </rPr>
      <t xml:space="preserve">Table 1. level effect of mangrove interacted with hurrricane, and </t>
    </r>
    <r>
      <rPr>
        <b val="1"/>
        <sz val="10"/>
        <color indexed="8"/>
        <rFont val="Arial"/>
      </rPr>
      <t xml:space="preserve"> </t>
    </r>
    <r>
      <rPr>
        <sz val="10"/>
        <color indexed="8"/>
        <rFont val="Arial"/>
      </rPr>
      <t>"GHregsForPaper.do. do"</t>
    </r>
  </si>
  <si>
    <t>Table 2</t>
  </si>
  <si>
    <t>Census tract - Effect on volatility housing price</t>
  </si>
  <si>
    <t>Note: over 1 milion observations were dropped because they lacked Census tract info</t>
  </si>
  <si>
    <t>Effect on housing dispersion - across hurricanes</t>
  </si>
  <si>
    <t>2004 hurricanes (2nd year)- 1 standard deviation</t>
  </si>
  <si>
    <t>Sandy (2nd year) - 1 standard deviation</t>
  </si>
  <si>
    <t>Irma (2nd year) -  1 standard deviation</t>
  </si>
  <si>
    <t>Ivan Year 2</t>
  </si>
  <si>
    <r>
      <rPr>
        <b val="1"/>
        <sz val="10"/>
        <color indexed="8"/>
        <rFont val="Verdana"/>
      </rPr>
      <t>Source:</t>
    </r>
    <r>
      <rPr>
        <sz val="10"/>
        <color indexed="8"/>
        <rFont val="Verdana"/>
      </rPr>
      <t xml:space="preserve"> and </t>
    </r>
    <r>
      <rPr>
        <b val="1"/>
        <sz val="10"/>
        <color indexed="8"/>
        <rFont val="Verdana"/>
      </rPr>
      <t xml:space="preserve"> </t>
    </r>
    <r>
      <rPr>
        <sz val="10"/>
        <color indexed="8"/>
        <rFont val="Verdana"/>
      </rPr>
      <t>"</t>
    </r>
    <r>
      <rPr>
        <u val="single"/>
        <sz val="10"/>
        <color indexed="16"/>
        <rFont val="Verdana"/>
      </rPr>
      <t>GHregsForPaper.do</t>
    </r>
    <r>
      <rPr>
        <sz val="10"/>
        <color indexed="8"/>
        <rFont val="Verdana"/>
      </rPr>
      <t>" (without distance_delta_i)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</si>
</sst>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00000"/>
  </numFmts>
  <fonts count="10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Arial"/>
    </font>
    <font>
      <b val="1"/>
      <sz val="10"/>
      <color indexed="8"/>
      <name val="Arial"/>
    </font>
    <font>
      <sz val="10"/>
      <color indexed="8"/>
      <name val="Comfortaa"/>
    </font>
    <font>
      <b val="1"/>
      <u val="single"/>
      <sz val="10"/>
      <color indexed="15"/>
      <name val="Arial"/>
    </font>
    <font>
      <b val="1"/>
      <sz val="10"/>
      <color indexed="8"/>
      <name val="Verdana"/>
    </font>
    <font>
      <sz val="10"/>
      <color indexed="8"/>
      <name val="Verdana"/>
    </font>
    <font>
      <u val="single"/>
      <sz val="10"/>
      <color indexed="16"/>
      <name val="Verdana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2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2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0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4" fillId="2" borderId="3" applyNumberFormat="0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49" fontId="0" fillId="3" borderId="9" applyNumberFormat="1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0" fontId="5" fillId="2" borderId="10" applyNumberFormat="0" applyFont="1" applyFill="1" applyBorder="1" applyAlignment="1" applyProtection="0">
      <alignment vertical="bottom"/>
    </xf>
    <xf numFmtId="49" fontId="4" fillId="2" borderId="10" applyNumberFormat="1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59" fontId="0" fillId="2" borderId="3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3" borderId="9" applyNumberFormat="1" applyFont="1" applyFill="1" applyBorder="1" applyAlignment="1" applyProtection="0">
      <alignment vertical="bottom"/>
    </xf>
    <xf numFmtId="0" fontId="0" fillId="2" borderId="10" applyNumberFormat="1" applyFont="1" applyFill="1" applyBorder="1" applyAlignment="1" applyProtection="0">
      <alignment vertical="bottom"/>
    </xf>
    <xf numFmtId="0" fontId="0" fillId="4" borderId="9" applyNumberFormat="1" applyFont="1" applyFill="1" applyBorder="1" applyAlignment="1" applyProtection="0">
      <alignment vertical="bottom"/>
    </xf>
    <xf numFmtId="0" fontId="0" fillId="2" borderId="11" applyNumberFormat="1" applyFont="1" applyFill="1" applyBorder="1" applyAlignment="1" applyProtection="0">
      <alignment vertical="bottom"/>
    </xf>
    <xf numFmtId="10" fontId="0" fillId="4" borderId="9" applyNumberFormat="1" applyFont="1" applyFill="1" applyBorder="1" applyAlignment="1" applyProtection="0">
      <alignment vertical="bottom"/>
    </xf>
    <xf numFmtId="0" fontId="4" fillId="2" borderId="3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10" fontId="0" fillId="3" borderId="9" applyNumberFormat="1" applyFont="1" applyFill="1" applyBorder="1" applyAlignment="1" applyProtection="0">
      <alignment vertical="bottom"/>
    </xf>
    <xf numFmtId="0" fontId="4" fillId="2" borderId="8" applyNumberFormat="0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49" fontId="0" fillId="5" borderId="9" applyNumberFormat="1" applyFont="1" applyFill="1" applyBorder="1" applyAlignment="1" applyProtection="0">
      <alignment vertical="bottom"/>
    </xf>
    <xf numFmtId="0" fontId="0" fillId="5" borderId="9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5" borderId="9" applyNumberFormat="1" applyFont="1" applyFill="1" applyBorder="1" applyAlignment="1" applyProtection="0">
      <alignment vertical="bottom"/>
    </xf>
    <xf numFmtId="10" fontId="0" fillId="2" borderId="10" applyNumberFormat="1" applyFont="1" applyFill="1" applyBorder="1" applyAlignment="1" applyProtection="0">
      <alignment vertical="bottom"/>
    </xf>
    <xf numFmtId="10" fontId="0" fillId="6" borderId="9" applyNumberFormat="1" applyFont="1" applyFill="1" applyBorder="1" applyAlignment="1" applyProtection="0">
      <alignment vertical="bottom"/>
    </xf>
    <xf numFmtId="10" fontId="0" fillId="5" borderId="9" applyNumberFormat="1" applyFont="1" applyFill="1" applyBorder="1" applyAlignment="1" applyProtection="0">
      <alignment vertical="bottom"/>
    </xf>
    <xf numFmtId="49" fontId="6" fillId="2" borderId="3" applyNumberFormat="1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ff00"/>
      <rgbColor rgb="ff00ffff"/>
      <rgbColor rgb="ff93c47d"/>
      <rgbColor rgb="ff6aa84f"/>
      <rgbColor rgb="ff0000ff"/>
      <rgbColor rgb="ff1155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33</xdr:col>
      <xdr:colOff>0</xdr:colOff>
      <xdr:row>76</xdr:row>
      <xdr:rowOff>57150</xdr:rowOff>
    </xdr:from>
    <xdr:to>
      <xdr:col>43</xdr:col>
      <xdr:colOff>434975</xdr:colOff>
      <xdr:row>83</xdr:row>
      <xdr:rowOff>28575</xdr:rowOff>
    </xdr:to>
    <xdr:pic>
      <xdr:nvPicPr>
        <xdr:cNvPr id="2" name="Imageimage1.png" descr="Imageimage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11023600" y="15259050"/>
          <a:ext cx="10086975" cy="13716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33</xdr:col>
      <xdr:colOff>0</xdr:colOff>
      <xdr:row>71</xdr:row>
      <xdr:rowOff>95250</xdr:rowOff>
    </xdr:from>
    <xdr:to>
      <xdr:col>44</xdr:col>
      <xdr:colOff>527050</xdr:colOff>
      <xdr:row>77</xdr:row>
      <xdr:rowOff>28575</xdr:rowOff>
    </xdr:to>
    <xdr:pic>
      <xdr:nvPicPr>
        <xdr:cNvPr id="3" name="Imageimage2.png" descr="Imageimage2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11023600" y="14297025"/>
          <a:ext cx="11144250" cy="113347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ghregsforpaper.do/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6" customHeight="1" outlineLevelRow="0" outlineLevelCol="0"/>
  <cols>
    <col min="1" max="1" width="13.6719" style="1" customWidth="1"/>
    <col min="2" max="2" width="19.1719" style="1" customWidth="1"/>
    <col min="3" max="3" width="11.5" style="1" customWidth="1"/>
    <col min="4" max="5" width="10.8516" style="1" customWidth="1"/>
    <col min="6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s="3"/>
      <c r="E1" s="4"/>
    </row>
    <row r="2" ht="15.35" customHeight="1">
      <c r="A2" s="5">
        <v>1</v>
      </c>
      <c r="B2" t="s" s="2">
        <v>3</v>
      </c>
      <c r="C2" s="6" cm="1">
        <f t="array" ref="C2">'granular'!C3</f>
        <v>-0.024</v>
      </c>
      <c r="D2" s="3"/>
      <c r="E2" s="4"/>
    </row>
    <row r="3" ht="15.35" customHeight="1">
      <c r="A3" s="5">
        <v>2</v>
      </c>
      <c r="B3" t="s" s="2">
        <v>4</v>
      </c>
      <c r="C3" s="6" cm="1">
        <f t="array" ref="C3">'granular'!C5</f>
        <v>-0.048</v>
      </c>
      <c r="D3" s="3"/>
      <c r="E3" s="4"/>
    </row>
    <row r="4" ht="15.35" customHeight="1">
      <c r="A4" s="5">
        <v>3</v>
      </c>
      <c r="B4" t="s" s="2">
        <v>5</v>
      </c>
      <c r="C4" s="6" cm="1">
        <f t="array" ref="C4">'granular'!C9</f>
        <v>-0.1008</v>
      </c>
      <c r="D4" s="3"/>
      <c r="E4" s="4"/>
    </row>
    <row r="5" ht="15.35" customHeight="1">
      <c r="A5" s="5">
        <v>4</v>
      </c>
      <c r="B5" t="s" s="2">
        <v>6</v>
      </c>
      <c r="C5" s="6" cm="1">
        <f t="array" ref="C5">'granular'!C17</f>
        <v>-0.1888</v>
      </c>
      <c r="D5" s="3"/>
      <c r="E5" s="4"/>
    </row>
    <row r="6" ht="15.35" customHeight="1">
      <c r="A6" s="7"/>
      <c r="B6" s="7"/>
      <c r="C6" s="7"/>
      <c r="D6" s="3"/>
      <c r="E6" s="4"/>
    </row>
    <row r="7" ht="15.35" customHeight="1">
      <c r="A7" s="8"/>
      <c r="B7" s="8"/>
      <c r="C7" s="8"/>
      <c r="D7" s="4"/>
      <c r="E7" s="4"/>
    </row>
    <row r="8" ht="15.35" customHeight="1">
      <c r="A8" s="4"/>
      <c r="B8" s="4"/>
      <c r="C8" s="4"/>
      <c r="D8" s="4"/>
      <c r="E8" s="4"/>
    </row>
    <row r="9" ht="15.35" customHeight="1">
      <c r="A9" s="4"/>
      <c r="B9" s="4"/>
      <c r="C9" s="4"/>
      <c r="D9" s="4"/>
      <c r="E9" s="4"/>
    </row>
    <row r="10" ht="15.35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10.8333" defaultRowHeight="16" customHeight="1" outlineLevelRow="0" outlineLevelCol="0"/>
  <cols>
    <col min="1" max="1" width="15.5" style="9" customWidth="1"/>
    <col min="2" max="5" width="10.8516" style="9" customWidth="1"/>
    <col min="6" max="16384" width="10.8516" style="9" customWidth="1"/>
  </cols>
  <sheetData>
    <row r="1" ht="15.35" customHeight="1">
      <c r="A1" t="s" s="10">
        <v>7</v>
      </c>
      <c r="B1" t="s" s="10">
        <v>8</v>
      </c>
      <c r="C1" t="s" s="10">
        <v>9</v>
      </c>
      <c r="D1" s="4"/>
      <c r="E1" s="11"/>
    </row>
    <row r="2" ht="15.35" customHeight="1">
      <c r="A2" s="12">
        <v>1</v>
      </c>
      <c r="B2" s="12">
        <v>-0.015</v>
      </c>
      <c r="C2" s="4"/>
      <c r="D2" s="4"/>
      <c r="E2" s="13"/>
    </row>
    <row r="3" ht="15.35" customHeight="1">
      <c r="A3" s="12">
        <v>2</v>
      </c>
      <c r="B3" s="12">
        <v>-0.024</v>
      </c>
      <c r="C3" s="12">
        <v>-0.024</v>
      </c>
      <c r="D3" s="4"/>
      <c r="E3" s="13"/>
    </row>
    <row r="4" ht="15.35" customHeight="1">
      <c r="A4" s="12">
        <v>3</v>
      </c>
      <c r="B4" s="12">
        <v>-0.033</v>
      </c>
      <c r="C4" s="4"/>
      <c r="D4" s="4"/>
      <c r="E4" s="13"/>
    </row>
    <row r="5" ht="15.35" customHeight="1">
      <c r="A5" s="12">
        <v>4</v>
      </c>
      <c r="B5" s="12">
        <v>-0.048</v>
      </c>
      <c r="C5" s="12">
        <v>-0.048</v>
      </c>
      <c r="D5" s="4"/>
      <c r="E5" s="13"/>
    </row>
    <row r="6" ht="15.35" customHeight="1">
      <c r="A6" s="12">
        <v>5</v>
      </c>
      <c r="B6" s="12">
        <v>-0.066</v>
      </c>
      <c r="C6" s="4"/>
      <c r="D6" s="4"/>
      <c r="E6" s="13"/>
    </row>
    <row r="7" ht="15.35" customHeight="1">
      <c r="A7" s="12">
        <v>6</v>
      </c>
      <c r="B7" s="12">
        <v>-0.07199999999999999</v>
      </c>
      <c r="C7" s="4"/>
      <c r="D7" s="4"/>
      <c r="E7" s="13"/>
    </row>
    <row r="8" ht="15.35" customHeight="1">
      <c r="A8" s="12">
        <v>7</v>
      </c>
      <c r="B8" s="12">
        <v>-0.0864</v>
      </c>
      <c r="C8" s="4"/>
      <c r="D8" s="4"/>
      <c r="E8" s="13"/>
    </row>
    <row r="9" ht="15.35" customHeight="1">
      <c r="A9" s="12">
        <v>8</v>
      </c>
      <c r="B9" s="12">
        <v>-0.1008</v>
      </c>
      <c r="C9" s="12">
        <v>-0.1008</v>
      </c>
      <c r="D9" s="4"/>
      <c r="E9" s="13"/>
    </row>
    <row r="10" ht="15.35" customHeight="1">
      <c r="A10" s="12">
        <v>9</v>
      </c>
      <c r="B10" s="12">
        <v>-0.1152</v>
      </c>
      <c r="C10" s="4"/>
      <c r="D10" s="4"/>
      <c r="E10" s="13"/>
    </row>
    <row r="11" ht="15.35" customHeight="1">
      <c r="A11" s="12">
        <v>10</v>
      </c>
      <c r="B11" s="12">
        <v>-0.1312</v>
      </c>
      <c r="C11" s="4"/>
      <c r="D11" s="4"/>
      <c r="E11" s="13"/>
    </row>
    <row r="12" ht="15.35" customHeight="1">
      <c r="A12" s="12">
        <v>11</v>
      </c>
      <c r="B12" s="12">
        <v>-0.1408</v>
      </c>
      <c r="C12" s="4"/>
      <c r="D12" s="4"/>
      <c r="E12" s="13"/>
    </row>
    <row r="13" ht="15.35" customHeight="1">
      <c r="A13" s="12">
        <v>12</v>
      </c>
      <c r="B13" s="12">
        <v>-0.1504</v>
      </c>
      <c r="C13" s="4"/>
      <c r="D13" s="4"/>
      <c r="E13" s="13"/>
    </row>
    <row r="14" ht="15.35" customHeight="1">
      <c r="A14" s="12">
        <v>13</v>
      </c>
      <c r="B14" s="12">
        <v>-0.16</v>
      </c>
      <c r="C14" s="4"/>
      <c r="D14" s="4"/>
      <c r="E14" s="13"/>
    </row>
    <row r="15" ht="15.35" customHeight="1">
      <c r="A15" s="12">
        <v>14</v>
      </c>
      <c r="B15" s="12">
        <v>-0.1696</v>
      </c>
      <c r="C15" s="4"/>
      <c r="D15" s="4"/>
      <c r="E15" s="13"/>
    </row>
    <row r="16" ht="15.35" customHeight="1">
      <c r="A16" s="12">
        <v>15</v>
      </c>
      <c r="B16" s="12">
        <v>-0.1792</v>
      </c>
      <c r="C16" s="4"/>
      <c r="D16" s="4"/>
      <c r="E16" s="13"/>
    </row>
    <row r="17" ht="15.35" customHeight="1">
      <c r="A17" s="12">
        <v>16</v>
      </c>
      <c r="B17" s="12">
        <v>-0.1888</v>
      </c>
      <c r="C17" s="12">
        <v>-0.1888</v>
      </c>
      <c r="D17" s="4"/>
      <c r="E17" s="13"/>
    </row>
    <row r="18" ht="15.35" customHeight="1">
      <c r="A18" s="12">
        <v>17</v>
      </c>
      <c r="B18" s="12">
        <v>-0.1984</v>
      </c>
      <c r="C18" s="4"/>
      <c r="D18" s="4"/>
      <c r="E18" s="13"/>
    </row>
    <row r="19" ht="15.35" customHeight="1">
      <c r="A19" s="4"/>
      <c r="B19" s="4"/>
      <c r="C19" s="4"/>
      <c r="D19" s="4"/>
      <c r="E19" s="13"/>
    </row>
    <row r="20" ht="15.35" customHeight="1">
      <c r="A20" s="4"/>
      <c r="B20" s="4"/>
      <c r="C20" s="4"/>
      <c r="D20" s="4"/>
      <c r="E20" s="13"/>
    </row>
    <row r="21" ht="15.35" customHeight="1">
      <c r="A21" s="4"/>
      <c r="B21" s="4"/>
      <c r="C21" s="4"/>
      <c r="D21" s="4"/>
      <c r="E21" s="13"/>
    </row>
    <row r="22" ht="15.35" customHeight="1">
      <c r="A22" s="4"/>
      <c r="B22" s="4"/>
      <c r="C22" s="4"/>
      <c r="D22" s="4"/>
      <c r="E22" s="13"/>
    </row>
    <row r="23" ht="15.35" customHeight="1">
      <c r="A23" s="4"/>
      <c r="B23" s="4"/>
      <c r="C23" s="4"/>
      <c r="D23" s="4"/>
      <c r="E23" s="13"/>
    </row>
    <row r="24" ht="15.35" customHeight="1">
      <c r="A24" s="4"/>
      <c r="B24" s="4"/>
      <c r="C24" s="4"/>
      <c r="D24" s="4"/>
      <c r="E24" s="13"/>
    </row>
    <row r="25" ht="15.35" customHeight="1">
      <c r="A25" s="4"/>
      <c r="B25" s="4"/>
      <c r="C25" s="4"/>
      <c r="D25" s="4"/>
      <c r="E25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6" customHeight="1" outlineLevelRow="0" outlineLevelCol="0"/>
  <cols>
    <col min="1" max="5" width="10.8516" style="15" customWidth="1"/>
    <col min="6" max="16384" width="10.8516" style="15" customWidth="1"/>
  </cols>
  <sheetData>
    <row r="1" ht="15.35" customHeight="1">
      <c r="A1" t="s" s="2">
        <v>0</v>
      </c>
      <c r="B1" t="s" s="2">
        <v>1</v>
      </c>
      <c r="C1" t="s" s="2">
        <v>10</v>
      </c>
      <c r="D1" s="3"/>
      <c r="E1" s="4"/>
    </row>
    <row r="2" ht="15.35" customHeight="1">
      <c r="A2" s="5">
        <v>1</v>
      </c>
      <c r="B2" t="s" s="2">
        <v>3</v>
      </c>
      <c r="C2" s="6" cm="1">
        <f t="array" ref="C2">'granular-var'!C3</f>
        <v>0.010666666670</v>
      </c>
      <c r="D2" s="3"/>
      <c r="E2" s="4"/>
    </row>
    <row r="3" ht="15.35" customHeight="1">
      <c r="A3" s="5">
        <v>2</v>
      </c>
      <c r="B3" t="s" s="2">
        <v>4</v>
      </c>
      <c r="C3" s="6" cm="1">
        <f t="array" ref="C3">'granular-var'!C5</f>
        <v>0.021333333330</v>
      </c>
      <c r="D3" s="3"/>
      <c r="E3" s="4"/>
    </row>
    <row r="4" ht="15.35" customHeight="1">
      <c r="A4" s="5">
        <v>3</v>
      </c>
      <c r="B4" t="s" s="2">
        <v>5</v>
      </c>
      <c r="C4" s="6" cm="1">
        <f t="array" ref="C4">'granular-var'!C9</f>
        <v>0.0448</v>
      </c>
      <c r="D4" s="3"/>
      <c r="E4" s="4"/>
    </row>
    <row r="5" ht="15.35" customHeight="1">
      <c r="A5" s="5">
        <v>4</v>
      </c>
      <c r="B5" t="s" s="2">
        <v>6</v>
      </c>
      <c r="C5" s="6" cm="1">
        <f t="array" ref="C5">'granular-var'!C17</f>
        <v>0.08391111111000001</v>
      </c>
      <c r="D5" s="3"/>
      <c r="E5" s="4"/>
    </row>
    <row r="6" ht="15.35" customHeight="1">
      <c r="A6" s="7"/>
      <c r="B6" s="7"/>
      <c r="C6" s="7"/>
      <c r="D6" s="3"/>
      <c r="E6" s="4"/>
    </row>
    <row r="7" ht="15.35" customHeight="1">
      <c r="A7" s="8"/>
      <c r="B7" s="8"/>
      <c r="C7" s="8"/>
      <c r="D7" s="4"/>
      <c r="E7" s="4"/>
    </row>
    <row r="8" ht="15.35" customHeight="1">
      <c r="A8" s="4"/>
      <c r="B8" s="4"/>
      <c r="C8" s="4"/>
      <c r="D8" s="4"/>
      <c r="E8" s="4"/>
    </row>
    <row r="9" ht="15.35" customHeight="1">
      <c r="A9" s="4"/>
      <c r="B9" s="4"/>
      <c r="C9" s="4"/>
      <c r="D9" s="4"/>
      <c r="E9" s="4"/>
    </row>
    <row r="10" ht="15.35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8"/>
  <sheetViews>
    <sheetView workbookViewId="0" showGridLines="0" defaultGridColor="1"/>
  </sheetViews>
  <sheetFormatPr defaultColWidth="10.8333" defaultRowHeight="16" customHeight="1" outlineLevelRow="0" outlineLevelCol="0"/>
  <cols>
    <col min="1" max="5" width="10.8516" style="16" customWidth="1"/>
    <col min="6" max="16384" width="10.8516" style="16" customWidth="1"/>
  </cols>
  <sheetData>
    <row r="1" ht="15.35" customHeight="1">
      <c r="A1" t="s" s="17">
        <v>11</v>
      </c>
      <c r="B1" t="s" s="17">
        <v>8</v>
      </c>
      <c r="C1" t="s" s="10">
        <v>9</v>
      </c>
      <c r="D1" s="4"/>
      <c r="E1" s="11"/>
    </row>
    <row r="2" ht="15.35" customHeight="1">
      <c r="A2" s="18">
        <v>1</v>
      </c>
      <c r="B2" s="18">
        <v>0.006666666667</v>
      </c>
      <c r="C2" s="4"/>
      <c r="D2" s="4"/>
      <c r="E2" s="13"/>
    </row>
    <row r="3" ht="15.35" customHeight="1">
      <c r="A3" s="18">
        <v>2</v>
      </c>
      <c r="B3" s="18">
        <v>0.010666666670</v>
      </c>
      <c r="C3" s="18">
        <v>0.010666666670</v>
      </c>
      <c r="D3" s="4"/>
      <c r="E3" s="13"/>
    </row>
    <row r="4" ht="15.35" customHeight="1">
      <c r="A4" s="18">
        <v>3</v>
      </c>
      <c r="B4" s="18">
        <v>0.014666666670</v>
      </c>
      <c r="C4" s="4"/>
      <c r="D4" s="4"/>
      <c r="E4" s="13"/>
    </row>
    <row r="5" ht="15.35" customHeight="1">
      <c r="A5" s="18">
        <v>4</v>
      </c>
      <c r="B5" s="18">
        <v>0.021333333330</v>
      </c>
      <c r="C5" s="18">
        <v>0.021333333330</v>
      </c>
      <c r="D5" s="4"/>
      <c r="E5" s="13"/>
    </row>
    <row r="6" ht="15.35" customHeight="1">
      <c r="A6" s="18">
        <v>5</v>
      </c>
      <c r="B6" s="18">
        <v>0.029333333330</v>
      </c>
      <c r="C6" s="4"/>
      <c r="D6" s="4"/>
      <c r="E6" s="13"/>
    </row>
    <row r="7" ht="15.35" customHeight="1">
      <c r="A7" s="18">
        <v>6</v>
      </c>
      <c r="B7" s="18">
        <v>0.032</v>
      </c>
      <c r="C7" s="4"/>
      <c r="D7" s="4"/>
      <c r="E7" s="13"/>
    </row>
    <row r="8" ht="15.35" customHeight="1">
      <c r="A8" s="18">
        <v>7</v>
      </c>
      <c r="B8" s="18">
        <v>0.0384</v>
      </c>
      <c r="C8" s="4"/>
      <c r="D8" s="4"/>
      <c r="E8" s="13"/>
    </row>
    <row r="9" ht="15.35" customHeight="1">
      <c r="A9" s="18">
        <v>8</v>
      </c>
      <c r="B9" s="18">
        <v>0.0448</v>
      </c>
      <c r="C9" s="18">
        <v>0.0448</v>
      </c>
      <c r="D9" s="4"/>
      <c r="E9" s="13"/>
    </row>
    <row r="10" ht="15.35" customHeight="1">
      <c r="A10" s="18">
        <v>9</v>
      </c>
      <c r="B10" s="18">
        <v>0.0512</v>
      </c>
      <c r="C10" s="4"/>
      <c r="D10" s="4"/>
      <c r="E10" s="13"/>
    </row>
    <row r="11" ht="15.35" customHeight="1">
      <c r="A11" s="18">
        <v>10</v>
      </c>
      <c r="B11" s="18">
        <v>0.058311111110</v>
      </c>
      <c r="C11" s="4"/>
      <c r="D11" s="4"/>
      <c r="E11" s="13"/>
    </row>
    <row r="12" ht="15.35" customHeight="1">
      <c r="A12" s="18">
        <v>11</v>
      </c>
      <c r="B12" s="18">
        <v>0.062577777780</v>
      </c>
      <c r="C12" s="4"/>
      <c r="D12" s="4"/>
      <c r="E12" s="13"/>
    </row>
    <row r="13" ht="15.35" customHeight="1">
      <c r="A13" s="18">
        <v>12</v>
      </c>
      <c r="B13" s="18">
        <v>0.066844444440</v>
      </c>
      <c r="C13" s="4"/>
      <c r="D13" s="4"/>
      <c r="E13" s="13"/>
    </row>
    <row r="14" ht="15.35" customHeight="1">
      <c r="A14" s="18">
        <v>13</v>
      </c>
      <c r="B14" s="18">
        <v>0.071111111110</v>
      </c>
      <c r="C14" s="4"/>
      <c r="D14" s="4"/>
      <c r="E14" s="13"/>
    </row>
    <row r="15" ht="15.35" customHeight="1">
      <c r="A15" s="18">
        <v>14</v>
      </c>
      <c r="B15" s="18">
        <v>0.075377777780</v>
      </c>
      <c r="C15" s="4"/>
      <c r="D15" s="4"/>
      <c r="E15" s="13"/>
    </row>
    <row r="16" ht="15.35" customHeight="1">
      <c r="A16" s="18">
        <v>15</v>
      </c>
      <c r="B16" s="18">
        <v>0.079644444440</v>
      </c>
      <c r="C16" s="4"/>
      <c r="D16" s="4"/>
      <c r="E16" s="13"/>
    </row>
    <row r="17" ht="15.35" customHeight="1">
      <c r="A17" s="18">
        <v>16</v>
      </c>
      <c r="B17" s="18">
        <v>0.08391111111000001</v>
      </c>
      <c r="C17" s="18">
        <v>0.08391111111000001</v>
      </c>
      <c r="D17" s="4"/>
      <c r="E17" s="13"/>
    </row>
    <row r="18" ht="15.35" customHeight="1">
      <c r="A18" s="18">
        <v>17</v>
      </c>
      <c r="B18" s="18">
        <v>0.08817777777999999</v>
      </c>
      <c r="C18" s="4"/>
      <c r="D18" s="4"/>
      <c r="E18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X72"/>
  <sheetViews>
    <sheetView workbookViewId="0" showGridLines="0" defaultGridColor="1"/>
  </sheetViews>
  <sheetFormatPr defaultColWidth="12.6667" defaultRowHeight="15.75" customHeight="1" outlineLevelRow="0" outlineLevelCol="0"/>
  <cols>
    <col min="1" max="2" width="15.3516" style="19" customWidth="1"/>
    <col min="3" max="11" width="12.6719" style="19" customWidth="1"/>
    <col min="12" max="49" hidden="1" width="12.6667" style="19" customWidth="1"/>
    <col min="50" max="50" width="12.6719" style="19" customWidth="1"/>
    <col min="51" max="16384" width="12.6719" style="19" customWidth="1"/>
  </cols>
  <sheetData>
    <row r="1" ht="13.65" customHeight="1">
      <c r="A1" s="20"/>
      <c r="B1" t="s" s="21">
        <v>12</v>
      </c>
      <c r="C1" t="s" s="21">
        <v>13</v>
      </c>
      <c r="D1" s="4"/>
      <c r="E1" s="4"/>
      <c r="F1" s="4"/>
      <c r="G1" s="4"/>
      <c r="H1" s="4"/>
      <c r="I1" s="4"/>
      <c r="J1" s="11"/>
      <c r="K1" s="11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</row>
    <row r="2" ht="13.65" customHeight="1">
      <c r="A2" s="4"/>
      <c r="B2" s="4"/>
      <c r="C2" t="s" s="10">
        <v>11</v>
      </c>
      <c r="D2" t="s" s="10">
        <v>14</v>
      </c>
      <c r="E2" s="4"/>
      <c r="F2" s="4"/>
      <c r="G2" s="4"/>
      <c r="H2" s="4"/>
      <c r="I2" s="22"/>
      <c r="J2" t="s" s="23">
        <v>15</v>
      </c>
      <c r="K2" s="24"/>
      <c r="L2" s="25"/>
      <c r="M2" t="s" s="26">
        <v>16</v>
      </c>
      <c r="N2" s="25"/>
      <c r="O2" s="25"/>
      <c r="P2" s="25"/>
      <c r="Q2" s="25"/>
      <c r="R2" s="25"/>
      <c r="S2" t="s" s="26">
        <v>17</v>
      </c>
      <c r="T2" s="25"/>
      <c r="U2" t="s" s="26">
        <v>18</v>
      </c>
      <c r="V2" s="25"/>
      <c r="W2" s="25"/>
      <c r="X2" s="25"/>
      <c r="Y2" s="25"/>
      <c r="Z2" s="25"/>
      <c r="AA2" t="s" s="26">
        <v>19</v>
      </c>
      <c r="AB2" t="s" s="26">
        <v>20</v>
      </c>
      <c r="AC2" s="25"/>
      <c r="AD2" s="25"/>
      <c r="AE2" s="25"/>
      <c r="AF2" s="27"/>
      <c r="AG2" s="25"/>
      <c r="AH2" t="s" s="28">
        <v>21</v>
      </c>
      <c r="AI2" t="s" s="26">
        <v>22</v>
      </c>
      <c r="AJ2" s="25"/>
      <c r="AK2" s="25"/>
      <c r="AL2" s="25"/>
      <c r="AM2" s="27"/>
      <c r="AN2" s="25"/>
      <c r="AO2" t="s" s="28">
        <v>23</v>
      </c>
      <c r="AP2" t="s" s="26">
        <v>24</v>
      </c>
      <c r="AQ2" s="25"/>
      <c r="AR2" s="25"/>
      <c r="AS2" s="25"/>
      <c r="AT2" s="27"/>
      <c r="AU2" s="25"/>
      <c r="AV2" t="s" s="28">
        <v>25</v>
      </c>
      <c r="AW2" s="25"/>
      <c r="AX2" s="29"/>
    </row>
    <row r="3" ht="13.65" customHeight="1">
      <c r="A3" t="s" s="10">
        <v>26</v>
      </c>
      <c r="B3" s="30"/>
      <c r="C3" s="31">
        <v>0</v>
      </c>
      <c r="D3" s="12" cm="1">
        <f t="array" ref="D3">$B5</f>
        <v>-0.018</v>
      </c>
      <c r="E3" s="12">
        <v>-0.015</v>
      </c>
      <c r="F3" s="4"/>
      <c r="G3" s="4"/>
      <c r="H3" s="4"/>
      <c r="I3" s="22"/>
      <c r="J3" s="32" cm="1">
        <f t="array" ref="J3">E3</f>
        <v>-0.015</v>
      </c>
      <c r="K3" s="24"/>
      <c r="L3" s="25"/>
      <c r="M3" s="33" cm="1">
        <f t="array" ref="M3">$B6</f>
        <v>0</v>
      </c>
      <c r="N3" t="s" s="26">
        <v>27</v>
      </c>
      <c r="O3" s="25"/>
      <c r="P3" s="25"/>
      <c r="Q3" s="25"/>
      <c r="R3" s="25"/>
      <c r="S3" t="str" s="25" cm="1">
        <f t="array" ref="S3">N3</f>
        <v>#VALUE!</v>
      </c>
      <c r="T3" s="25"/>
      <c r="U3" s="33" cm="1">
        <f t="array" ref="U3">$B7</f>
        <v>0</v>
      </c>
      <c r="V3" t="s" s="26">
        <v>27</v>
      </c>
      <c r="W3" s="25"/>
      <c r="X3" s="25"/>
      <c r="Y3" s="25"/>
      <c r="Z3" s="25"/>
      <c r="AA3" t="str" s="25" cm="1">
        <f t="array" ref="AA3">V3</f>
        <v>#VALUE!</v>
      </c>
      <c r="AB3" s="33">
        <v>0.0023576</v>
      </c>
      <c r="AC3" s="33">
        <v>0.001964666667</v>
      </c>
      <c r="AD3" s="25"/>
      <c r="AE3" s="25"/>
      <c r="AF3" s="25"/>
      <c r="AG3" s="25"/>
      <c r="AH3" s="33" cm="1">
        <f t="array" ref="AH3">AC3</f>
        <v>0.001964666667</v>
      </c>
      <c r="AI3" s="33">
        <v>0.0019579</v>
      </c>
      <c r="AJ3" s="33">
        <v>0.001631583333</v>
      </c>
      <c r="AK3" s="25"/>
      <c r="AL3" s="25"/>
      <c r="AM3" s="25"/>
      <c r="AN3" s="25"/>
      <c r="AO3" s="33" cm="1">
        <f t="array" ref="AO3">AJ3</f>
        <v>0.001631583333</v>
      </c>
      <c r="AP3" s="33">
        <v>0.0033076</v>
      </c>
      <c r="AQ3" s="33">
        <v>0.002756333333</v>
      </c>
      <c r="AR3" s="25"/>
      <c r="AS3" s="25"/>
      <c r="AT3" s="25"/>
      <c r="AU3" s="25"/>
      <c r="AV3" s="33" cm="1">
        <f t="array" ref="AV3">AQ3</f>
        <v>0.002756333333</v>
      </c>
      <c r="AW3" s="25"/>
      <c r="AX3" s="29"/>
    </row>
    <row r="4" ht="13.65" customHeight="1">
      <c r="A4" t="s" s="10">
        <v>28</v>
      </c>
      <c r="B4" s="22"/>
      <c r="C4" s="34">
        <v>1</v>
      </c>
      <c r="D4" s="35" cm="1">
        <f t="array" ref="D4">$B5</f>
        <v>-0.018</v>
      </c>
      <c r="E4" s="12">
        <v>-0.024</v>
      </c>
      <c r="F4" s="4"/>
      <c r="G4" s="4"/>
      <c r="H4" s="4"/>
      <c r="I4" s="22"/>
      <c r="J4" s="34" cm="1">
        <f t="array" ref="J4">E4</f>
        <v>-0.024</v>
      </c>
      <c r="K4" s="36" cm="1">
        <f t="array" ref="K4">EXP(J4-$J$3)-1</f>
        <v>-0.008959621227116349</v>
      </c>
      <c r="L4" s="25"/>
      <c r="M4" s="33" cm="1">
        <f t="array" ref="M4">$B6</f>
        <v>0</v>
      </c>
      <c r="N4" s="25"/>
      <c r="O4" s="25"/>
      <c r="P4" s="25"/>
      <c r="Q4" s="25"/>
      <c r="R4" s="25"/>
      <c r="S4" s="33" cm="1">
        <f t="array" ref="S4">N4</f>
        <v>0</v>
      </c>
      <c r="T4" s="25"/>
      <c r="U4" s="33" cm="1">
        <f t="array" ref="U4">$B7</f>
        <v>0</v>
      </c>
      <c r="V4" s="25"/>
      <c r="W4" s="25"/>
      <c r="X4" s="25"/>
      <c r="Y4" s="25"/>
      <c r="Z4" s="25"/>
      <c r="AA4" s="33" cm="1">
        <f t="array" ref="AA4">V4</f>
        <v>0</v>
      </c>
      <c r="AB4" s="33">
        <v>0.0023576</v>
      </c>
      <c r="AC4" s="33">
        <v>0.00314346666666667</v>
      </c>
      <c r="AD4" s="25"/>
      <c r="AE4" s="25"/>
      <c r="AF4" s="25"/>
      <c r="AG4" s="25"/>
      <c r="AH4" s="33" cm="1">
        <f t="array" ref="AH4">AC4</f>
        <v>0.00314346666666667</v>
      </c>
      <c r="AI4" s="33">
        <v>0.0019579</v>
      </c>
      <c r="AJ4" s="33">
        <v>0.00261053333333333</v>
      </c>
      <c r="AK4" s="25"/>
      <c r="AL4" s="25"/>
      <c r="AM4" s="25"/>
      <c r="AN4" s="25"/>
      <c r="AO4" s="33" cm="1">
        <f t="array" ref="AO4">AJ4</f>
        <v>0.00261053333333333</v>
      </c>
      <c r="AP4" s="33">
        <v>0.0033076</v>
      </c>
      <c r="AQ4" s="33">
        <v>0.00441013333333333</v>
      </c>
      <c r="AR4" s="25"/>
      <c r="AS4" s="25"/>
      <c r="AT4" s="25"/>
      <c r="AU4" s="25"/>
      <c r="AV4" s="33" cm="1">
        <f t="array" ref="AV4">AQ4</f>
        <v>0.00441013333333333</v>
      </c>
      <c r="AW4" s="25"/>
      <c r="AX4" s="29"/>
    </row>
    <row r="5" ht="13.65" customHeight="1">
      <c r="A5" t="s" s="21">
        <v>29</v>
      </c>
      <c r="B5" s="37">
        <v>-0.018</v>
      </c>
      <c r="C5" s="38">
        <v>2</v>
      </c>
      <c r="D5" s="12" cm="1">
        <f t="array" ref="D5">$B5*2</f>
        <v>-0.036</v>
      </c>
      <c r="E5" s="12">
        <v>-0.033</v>
      </c>
      <c r="F5" s="12">
        <v>-0.03</v>
      </c>
      <c r="G5" s="4"/>
      <c r="H5" s="4"/>
      <c r="I5" s="22"/>
      <c r="J5" s="32" cm="1">
        <f t="array" ref="J5">E5</f>
        <v>-0.033</v>
      </c>
      <c r="K5" s="39" cm="1">
        <f t="array" ref="K5">EXP(J5-$J$3)-1</f>
        <v>-0.0178389676416992</v>
      </c>
      <c r="L5" s="25"/>
      <c r="M5" s="33" cm="1">
        <f t="array" ref="M5">$B6*2</f>
        <v>0</v>
      </c>
      <c r="N5" s="25"/>
      <c r="O5" s="33">
        <v>0</v>
      </c>
      <c r="P5" s="25"/>
      <c r="Q5" s="25"/>
      <c r="R5" s="25"/>
      <c r="S5" s="33" cm="1">
        <f t="array" ref="S5">N5</f>
        <v>0</v>
      </c>
      <c r="T5" s="25"/>
      <c r="U5" s="33" cm="1">
        <f t="array" ref="U5">$B7*2</f>
        <v>0</v>
      </c>
      <c r="V5" s="25"/>
      <c r="W5" s="33">
        <v>0</v>
      </c>
      <c r="X5" s="25"/>
      <c r="Y5" s="25"/>
      <c r="Z5" s="25"/>
      <c r="AA5" s="33" cm="1">
        <f t="array" ref="AA5">V5</f>
        <v>0</v>
      </c>
      <c r="AB5" s="33">
        <v>0.0047152</v>
      </c>
      <c r="AC5" s="33">
        <v>0.00432226666666667</v>
      </c>
      <c r="AD5" s="33">
        <v>0.003929316667</v>
      </c>
      <c r="AE5" s="25"/>
      <c r="AF5" s="25"/>
      <c r="AG5" s="25"/>
      <c r="AH5" s="33" cm="1">
        <f t="array" ref="AH5">AC5</f>
        <v>0.00432226666666667</v>
      </c>
      <c r="AI5" s="33">
        <v>0.0039158</v>
      </c>
      <c r="AJ5" s="33">
        <v>0.00358948333333333</v>
      </c>
      <c r="AK5" s="33">
        <v>0.003263183333</v>
      </c>
      <c r="AL5" s="25"/>
      <c r="AM5" s="25"/>
      <c r="AN5" s="25"/>
      <c r="AO5" s="33" cm="1">
        <f t="array" ref="AO5">AJ5</f>
        <v>0.00358948333333333</v>
      </c>
      <c r="AP5" s="33">
        <v>0.0066152</v>
      </c>
      <c r="AQ5" s="33">
        <v>0.00606393333333333</v>
      </c>
      <c r="AR5" s="33">
        <v>0.005512666667</v>
      </c>
      <c r="AS5" s="25"/>
      <c r="AT5" s="25"/>
      <c r="AU5" s="25"/>
      <c r="AV5" s="33" cm="1">
        <f t="array" ref="AV5">AQ5</f>
        <v>0.00606393333333333</v>
      </c>
      <c r="AW5" s="25"/>
      <c r="AX5" s="29"/>
    </row>
    <row r="6" ht="13.65" customHeight="1">
      <c r="A6" s="20"/>
      <c r="B6" s="40"/>
      <c r="C6" s="34">
        <v>3</v>
      </c>
      <c r="D6" s="35" cm="1">
        <f t="array" ref="D6">$B5*2</f>
        <v>-0.036</v>
      </c>
      <c r="E6" s="4"/>
      <c r="F6" s="12">
        <v>-0.048</v>
      </c>
      <c r="G6" s="4"/>
      <c r="H6" s="4"/>
      <c r="I6" s="22"/>
      <c r="J6" s="34" cm="1">
        <f t="array" ref="J6">F6</f>
        <v>-0.048</v>
      </c>
      <c r="K6" s="36" cm="1">
        <f t="array" ref="K6">EXP(J6-$J$3)-1</f>
        <v>-0.032461440410968</v>
      </c>
      <c r="L6" s="25"/>
      <c r="M6" s="33" cm="1">
        <f t="array" ref="M6">$B6*2</f>
        <v>0</v>
      </c>
      <c r="N6" s="25"/>
      <c r="O6" s="33">
        <v>0</v>
      </c>
      <c r="P6" s="25"/>
      <c r="Q6" s="25"/>
      <c r="R6" s="25"/>
      <c r="S6" s="33" cm="1">
        <f t="array" ref="S6">O6</f>
        <v>0</v>
      </c>
      <c r="T6" s="25"/>
      <c r="U6" s="33" cm="1">
        <f t="array" ref="U6">$B7*2</f>
        <v>0</v>
      </c>
      <c r="V6" s="25"/>
      <c r="W6" s="33">
        <v>0</v>
      </c>
      <c r="X6" s="25"/>
      <c r="Y6" s="25"/>
      <c r="Z6" s="25"/>
      <c r="AA6" s="33" cm="1">
        <f t="array" ref="AA6">W6</f>
        <v>0</v>
      </c>
      <c r="AB6" s="33">
        <v>0.0047152</v>
      </c>
      <c r="AC6" s="25"/>
      <c r="AD6" s="33">
        <v>0.00628696666666667</v>
      </c>
      <c r="AE6" s="25"/>
      <c r="AF6" s="25"/>
      <c r="AG6" s="25"/>
      <c r="AH6" s="33" cm="1">
        <f t="array" ref="AH6">AD6</f>
        <v>0.00628696666666667</v>
      </c>
      <c r="AI6" s="33">
        <v>0.0039158</v>
      </c>
      <c r="AJ6" s="25"/>
      <c r="AK6" s="33">
        <v>0.00522103333333333</v>
      </c>
      <c r="AL6" s="25"/>
      <c r="AM6" s="25"/>
      <c r="AN6" s="25"/>
      <c r="AO6" s="33" cm="1">
        <f t="array" ref="AO6">AK6</f>
        <v>0.00522103333333333</v>
      </c>
      <c r="AP6" s="33">
        <v>0.0066152</v>
      </c>
      <c r="AQ6" s="25"/>
      <c r="AR6" s="33">
        <v>0.00882026666666667</v>
      </c>
      <c r="AS6" s="25"/>
      <c r="AT6" s="25"/>
      <c r="AU6" s="25"/>
      <c r="AV6" s="33" cm="1">
        <f t="array" ref="AV6">AR6</f>
        <v>0.00882026666666667</v>
      </c>
      <c r="AW6" s="25"/>
      <c r="AX6" s="29"/>
    </row>
    <row r="7" ht="13.65" customHeight="1">
      <c r="A7" s="20"/>
      <c r="B7" s="20"/>
      <c r="C7" s="41">
        <v>4</v>
      </c>
      <c r="D7" s="12" cm="1">
        <f t="array" ref="D7">$B5*4</f>
        <v>-0.07199999999999999</v>
      </c>
      <c r="E7" s="4"/>
      <c r="F7" s="12">
        <v>-0.066</v>
      </c>
      <c r="G7" s="12">
        <v>-0.0576</v>
      </c>
      <c r="H7" s="4"/>
      <c r="I7" s="22"/>
      <c r="J7" s="32" cm="1">
        <f t="array" ref="J7">F7</f>
        <v>-0.066</v>
      </c>
      <c r="K7" s="39" cm="1">
        <f t="array" ref="K7">EXP(J7-$J$3)-1</f>
        <v>-0.049721329467573</v>
      </c>
      <c r="L7" s="25"/>
      <c r="M7" s="33" cm="1">
        <f t="array" ref="M7">$B6*4</f>
        <v>0</v>
      </c>
      <c r="N7" s="25"/>
      <c r="O7" s="33">
        <v>0</v>
      </c>
      <c r="P7" s="33">
        <v>0</v>
      </c>
      <c r="Q7" s="25"/>
      <c r="R7" s="25"/>
      <c r="S7" s="33" cm="1">
        <f t="array" ref="S7">O7</f>
        <v>0</v>
      </c>
      <c r="T7" s="25"/>
      <c r="U7" s="33" cm="1">
        <f t="array" ref="U7">$B7*4</f>
        <v>0</v>
      </c>
      <c r="V7" s="25"/>
      <c r="W7" s="33">
        <v>0</v>
      </c>
      <c r="X7" s="33">
        <v>0</v>
      </c>
      <c r="Y7" s="25"/>
      <c r="Z7" s="25"/>
      <c r="AA7" s="33" cm="1">
        <f t="array" ref="AA7">W7</f>
        <v>0</v>
      </c>
      <c r="AB7" s="33">
        <v>0.0094305</v>
      </c>
      <c r="AC7" s="25"/>
      <c r="AD7" s="33">
        <v>0.008644616666666671</v>
      </c>
      <c r="AE7" s="33">
        <v>0.006960580952</v>
      </c>
      <c r="AF7" s="25"/>
      <c r="AG7" s="25"/>
      <c r="AH7" s="33" cm="1">
        <f t="array" ref="AH7">AD7</f>
        <v>0.008644616666666671</v>
      </c>
      <c r="AI7" s="33">
        <v>0.0078315</v>
      </c>
      <c r="AJ7" s="25"/>
      <c r="AK7" s="33">
        <v>0.00717888333333333</v>
      </c>
      <c r="AL7" s="33">
        <v>0.005780419048</v>
      </c>
      <c r="AM7" s="25"/>
      <c r="AN7" s="25"/>
      <c r="AO7" s="33" cm="1">
        <f t="array" ref="AO7">AK7</f>
        <v>0.00717888333333333</v>
      </c>
      <c r="AP7" s="33">
        <v>0.0132304</v>
      </c>
      <c r="AQ7" s="25"/>
      <c r="AR7" s="33">
        <v>0.0121278666666667</v>
      </c>
      <c r="AS7" s="33">
        <v>0.009765295238</v>
      </c>
      <c r="AT7" s="25"/>
      <c r="AU7" s="25"/>
      <c r="AV7" s="33" cm="1">
        <f t="array" ref="AV7">AR7</f>
        <v>0.0121278666666667</v>
      </c>
      <c r="AW7" s="25"/>
      <c r="AX7" s="29"/>
    </row>
    <row r="8" ht="13.65" customHeight="1">
      <c r="A8" s="4"/>
      <c r="B8" s="4"/>
      <c r="C8" s="12">
        <v>5</v>
      </c>
      <c r="D8" s="12" cm="1">
        <f t="array" ref="D8">$B5*4</f>
        <v>-0.07199999999999999</v>
      </c>
      <c r="E8" s="4"/>
      <c r="F8" s="4"/>
      <c r="G8" s="12">
        <v>-0.07199999999999999</v>
      </c>
      <c r="H8" s="4"/>
      <c r="I8" s="22"/>
      <c r="J8" s="32" cm="1">
        <f t="array" ref="J8">G8</f>
        <v>-0.07199999999999999</v>
      </c>
      <c r="K8" s="39" cm="1">
        <f t="array" ref="K8">EXP(J8-$J$3)-1</f>
        <v>-0.0554059306334767</v>
      </c>
      <c r="L8" s="25"/>
      <c r="M8" s="33" cm="1">
        <f t="array" ref="M8">$B6*4</f>
        <v>0</v>
      </c>
      <c r="N8" s="25"/>
      <c r="O8" s="25"/>
      <c r="P8" s="33">
        <v>0</v>
      </c>
      <c r="Q8" s="25"/>
      <c r="R8" s="25"/>
      <c r="S8" s="33" cm="1">
        <f t="array" ref="S8">P8</f>
        <v>0</v>
      </c>
      <c r="T8" s="25"/>
      <c r="U8" s="33" cm="1">
        <f t="array" ref="U8">$B7*4</f>
        <v>0</v>
      </c>
      <c r="V8" s="25"/>
      <c r="W8" s="25"/>
      <c r="X8" s="33">
        <v>0</v>
      </c>
      <c r="Y8" s="25"/>
      <c r="Z8" s="25"/>
      <c r="AA8" s="33" cm="1">
        <f t="array" ref="AA8">X8</f>
        <v>0</v>
      </c>
      <c r="AB8" s="33">
        <v>0.0094305</v>
      </c>
      <c r="AC8" s="25"/>
      <c r="AD8" s="25"/>
      <c r="AE8" s="33">
        <v>0.00763419523809524</v>
      </c>
      <c r="AF8" s="25"/>
      <c r="AG8" s="25"/>
      <c r="AH8" s="33" cm="1">
        <f t="array" ref="AH8">AE8</f>
        <v>0.00763419523809524</v>
      </c>
      <c r="AI8" s="33">
        <v>0.0078315</v>
      </c>
      <c r="AJ8" s="25"/>
      <c r="AK8" s="25"/>
      <c r="AL8" s="33">
        <v>0.00633980476190476</v>
      </c>
      <c r="AM8" s="25"/>
      <c r="AN8" s="25"/>
      <c r="AO8" s="33" cm="1">
        <f t="array" ref="AO8">AL8</f>
        <v>0.00633980476190476</v>
      </c>
      <c r="AP8" s="33">
        <v>0.0132304</v>
      </c>
      <c r="AQ8" s="25"/>
      <c r="AR8" s="25"/>
      <c r="AS8" s="33">
        <v>0.0107103238095238</v>
      </c>
      <c r="AT8" s="25"/>
      <c r="AU8" s="25"/>
      <c r="AV8" s="33" cm="1">
        <f t="array" ref="AV8">AS8</f>
        <v>0.0107103238095238</v>
      </c>
      <c r="AW8" s="25"/>
      <c r="AX8" s="29"/>
    </row>
    <row r="9" ht="13.65" customHeight="1">
      <c r="A9" s="4"/>
      <c r="B9" s="4"/>
      <c r="C9" s="31">
        <v>6</v>
      </c>
      <c r="D9" s="12" cm="1">
        <f t="array" ref="D9">$B5*4</f>
        <v>-0.07199999999999999</v>
      </c>
      <c r="E9" s="4"/>
      <c r="F9" s="4"/>
      <c r="G9" s="12">
        <v>-0.0864</v>
      </c>
      <c r="H9" s="4"/>
      <c r="I9" s="22"/>
      <c r="J9" s="32" cm="1">
        <f t="array" ref="J9">G9</f>
        <v>-0.0864</v>
      </c>
      <c r="K9" s="39" cm="1">
        <f t="array" ref="K9">EXP(J9-$J$3)-1</f>
        <v>-0.0689106181222422</v>
      </c>
      <c r="L9" s="25"/>
      <c r="M9" s="33" cm="1">
        <f t="array" ref="M9">$B6*4</f>
        <v>0</v>
      </c>
      <c r="N9" s="25"/>
      <c r="O9" s="25"/>
      <c r="P9" s="33">
        <v>0</v>
      </c>
      <c r="Q9" s="25"/>
      <c r="R9" s="25"/>
      <c r="S9" s="33" cm="1">
        <f t="array" ref="S9">P9</f>
        <v>0</v>
      </c>
      <c r="T9" s="25"/>
      <c r="U9" s="33" cm="1">
        <f t="array" ref="U9">$B7*4</f>
        <v>0</v>
      </c>
      <c r="V9" s="25"/>
      <c r="W9" s="25"/>
      <c r="X9" s="33">
        <v>0</v>
      </c>
      <c r="Y9" s="25"/>
      <c r="Z9" s="25"/>
      <c r="AA9" s="33" cm="1">
        <f t="array" ref="AA9">X9</f>
        <v>0</v>
      </c>
      <c r="AB9" s="33">
        <v>0.0094305</v>
      </c>
      <c r="AC9" s="25"/>
      <c r="AD9" s="25"/>
      <c r="AE9" s="33">
        <v>0.00830780952380953</v>
      </c>
      <c r="AF9" s="25"/>
      <c r="AG9" s="25"/>
      <c r="AH9" s="33" cm="1">
        <f t="array" ref="AH9">AE9</f>
        <v>0.00830780952380953</v>
      </c>
      <c r="AI9" s="33">
        <v>0.0078315</v>
      </c>
      <c r="AJ9" s="25"/>
      <c r="AK9" s="25"/>
      <c r="AL9" s="33">
        <v>0.00689919047619048</v>
      </c>
      <c r="AM9" s="25"/>
      <c r="AN9" s="25"/>
      <c r="AO9" s="33" cm="1">
        <f t="array" ref="AO9">AL9</f>
        <v>0.00689919047619048</v>
      </c>
      <c r="AP9" s="33">
        <v>0.0132304</v>
      </c>
      <c r="AQ9" s="25"/>
      <c r="AR9" s="25"/>
      <c r="AS9" s="33">
        <v>0.0116553523809524</v>
      </c>
      <c r="AT9" s="25"/>
      <c r="AU9" s="25"/>
      <c r="AV9" s="33" cm="1">
        <f t="array" ref="AV9">AS9</f>
        <v>0.0116553523809524</v>
      </c>
      <c r="AW9" s="25"/>
      <c r="AX9" s="29"/>
    </row>
    <row r="10" ht="13.65" customHeight="1">
      <c r="A10" s="4"/>
      <c r="B10" s="22"/>
      <c r="C10" s="34">
        <v>7</v>
      </c>
      <c r="D10" s="35" cm="1">
        <f t="array" ref="D10">$B5*4</f>
        <v>-0.07199999999999999</v>
      </c>
      <c r="E10" s="4"/>
      <c r="F10" s="4"/>
      <c r="G10" s="12">
        <v>-0.1008</v>
      </c>
      <c r="H10" s="4"/>
      <c r="I10" s="22"/>
      <c r="J10" s="34" cm="1">
        <f t="array" ref="J10">G10</f>
        <v>-0.1008</v>
      </c>
      <c r="K10" s="36" cm="1">
        <f t="array" ref="K10">EXP(J10-$J$3)-1</f>
        <v>-0.0822222315804968</v>
      </c>
      <c r="L10" s="25"/>
      <c r="M10" s="33" cm="1">
        <f t="array" ref="M10">$B6*4</f>
        <v>0</v>
      </c>
      <c r="N10" s="25"/>
      <c r="O10" s="25"/>
      <c r="P10" s="33">
        <v>0</v>
      </c>
      <c r="Q10" s="25"/>
      <c r="R10" s="25"/>
      <c r="S10" s="33" cm="1">
        <f t="array" ref="S10">P10</f>
        <v>0</v>
      </c>
      <c r="T10" s="25"/>
      <c r="U10" s="33" cm="1">
        <f t="array" ref="U10">$B7*4</f>
        <v>0</v>
      </c>
      <c r="V10" s="25"/>
      <c r="W10" s="25"/>
      <c r="X10" s="33">
        <v>0</v>
      </c>
      <c r="Y10" s="25"/>
      <c r="Z10" s="25"/>
      <c r="AA10" s="33" cm="1">
        <f t="array" ref="AA10">X10</f>
        <v>0</v>
      </c>
      <c r="AB10" s="33">
        <v>0.0094305</v>
      </c>
      <c r="AC10" s="25"/>
      <c r="AD10" s="25"/>
      <c r="AE10" s="33">
        <v>0.00898142380952381</v>
      </c>
      <c r="AF10" s="25"/>
      <c r="AG10" s="25"/>
      <c r="AH10" s="33" cm="1">
        <f t="array" ref="AH10">AE10</f>
        <v>0.00898142380952381</v>
      </c>
      <c r="AI10" s="33">
        <v>0.0078315</v>
      </c>
      <c r="AJ10" s="25"/>
      <c r="AK10" s="25"/>
      <c r="AL10" s="33">
        <v>0.00745857619047619</v>
      </c>
      <c r="AM10" s="25"/>
      <c r="AN10" s="25"/>
      <c r="AO10" s="33" cm="1">
        <f t="array" ref="AO10">AL10</f>
        <v>0.00745857619047619</v>
      </c>
      <c r="AP10" s="33">
        <v>0.0132304</v>
      </c>
      <c r="AQ10" s="25"/>
      <c r="AR10" s="25"/>
      <c r="AS10" s="33">
        <v>0.012600380952381</v>
      </c>
      <c r="AT10" s="25"/>
      <c r="AU10" s="25"/>
      <c r="AV10" s="33" cm="1">
        <f t="array" ref="AV10">AS10</f>
        <v>0.012600380952381</v>
      </c>
      <c r="AW10" s="25"/>
      <c r="AX10" s="29"/>
    </row>
    <row r="11" ht="13.65" customHeight="1">
      <c r="A11" s="4"/>
      <c r="B11" s="4"/>
      <c r="C11" s="41">
        <v>8</v>
      </c>
      <c r="D11" s="12" cm="1">
        <f t="array" ref="D11">$B5*8</f>
        <v>-0.144</v>
      </c>
      <c r="E11" s="4"/>
      <c r="F11" s="4"/>
      <c r="G11" s="12">
        <v>-0.1152</v>
      </c>
      <c r="H11" s="12">
        <v>-0.1216</v>
      </c>
      <c r="I11" s="22"/>
      <c r="J11" s="32" cm="1">
        <f t="array" ref="J11">G11</f>
        <v>-0.1152</v>
      </c>
      <c r="K11" s="39" cm="1">
        <f t="array" ref="K11">EXP(J11-$J$3)-1</f>
        <v>-0.0953435313521056</v>
      </c>
      <c r="L11" s="25"/>
      <c r="M11" s="33" cm="1">
        <f t="array" ref="M11">$B6*8</f>
        <v>0</v>
      </c>
      <c r="N11" s="25"/>
      <c r="O11" s="25"/>
      <c r="P11" s="33">
        <v>0</v>
      </c>
      <c r="Q11" s="33">
        <v>0</v>
      </c>
      <c r="R11" s="25"/>
      <c r="S11" s="33" cm="1">
        <f t="array" ref="S11">P11</f>
        <v>0</v>
      </c>
      <c r="T11" s="25"/>
      <c r="U11" s="33" cm="1">
        <f t="array" ref="U11">$B7*8</f>
        <v>0</v>
      </c>
      <c r="V11" s="25"/>
      <c r="W11" s="25"/>
      <c r="X11" s="33">
        <v>0</v>
      </c>
      <c r="Y11" s="33">
        <v>0</v>
      </c>
      <c r="Z11" s="25"/>
      <c r="AA11" s="33" cm="1">
        <f t="array" ref="AA11">X11</f>
        <v>0</v>
      </c>
      <c r="AB11" s="33">
        <v>0.0094305</v>
      </c>
      <c r="AC11" s="25"/>
      <c r="AD11" s="25"/>
      <c r="AE11" s="33">
        <v>0.0096550380952381</v>
      </c>
      <c r="AF11" s="25"/>
      <c r="AG11" s="25"/>
      <c r="AH11" s="33" cm="1">
        <f t="array" ref="AH11">AE11</f>
        <v>0.0096550380952381</v>
      </c>
      <c r="AI11" s="33">
        <v>0.0078315</v>
      </c>
      <c r="AJ11" s="25"/>
      <c r="AK11" s="25"/>
      <c r="AL11" s="33">
        <v>0.0080179619047619</v>
      </c>
      <c r="AM11" s="25"/>
      <c r="AN11" s="25"/>
      <c r="AO11" s="33" cm="1">
        <f t="array" ref="AO11">AL11</f>
        <v>0.0080179619047619</v>
      </c>
      <c r="AP11" s="33">
        <v>0.0132304</v>
      </c>
      <c r="AQ11" s="25"/>
      <c r="AR11" s="25"/>
      <c r="AS11" s="33">
        <v>0.0135454095238095</v>
      </c>
      <c r="AT11" s="25"/>
      <c r="AU11" s="25"/>
      <c r="AV11" s="33" cm="1">
        <f t="array" ref="AV11">AS11</f>
        <v>0.0135454095238095</v>
      </c>
      <c r="AW11" s="25"/>
      <c r="AX11" s="29"/>
    </row>
    <row r="12" ht="13.65" customHeight="1">
      <c r="A12" s="4"/>
      <c r="B12" s="4"/>
      <c r="C12" s="12">
        <v>9</v>
      </c>
      <c r="D12" s="12" cm="1">
        <f t="array" ref="D12">$B5*8</f>
        <v>-0.144</v>
      </c>
      <c r="E12" s="4"/>
      <c r="F12" s="4"/>
      <c r="G12" s="4"/>
      <c r="H12" s="12">
        <v>-0.1312</v>
      </c>
      <c r="I12" s="22"/>
      <c r="J12" s="32" cm="1">
        <f t="array" ref="J12">H12</f>
        <v>-0.1312</v>
      </c>
      <c r="K12" s="39" cm="1">
        <f t="array" ref="K12">EXP(J12-$J$3)-1</f>
        <v>-0.10970285393887</v>
      </c>
      <c r="L12" s="25"/>
      <c r="M12" s="33" cm="1">
        <f t="array" ref="M12">$B6*8</f>
        <v>0</v>
      </c>
      <c r="N12" s="25"/>
      <c r="O12" s="25"/>
      <c r="P12" s="25"/>
      <c r="Q12" s="33">
        <v>0</v>
      </c>
      <c r="R12" s="25"/>
      <c r="S12" s="33" cm="1">
        <f t="array" ref="S12">Q12</f>
        <v>0</v>
      </c>
      <c r="T12" s="25"/>
      <c r="U12" s="33" cm="1">
        <f t="array" ref="U12">$B7*8</f>
        <v>0</v>
      </c>
      <c r="V12" s="25"/>
      <c r="W12" s="25"/>
      <c r="X12" s="25"/>
      <c r="Y12" s="33">
        <v>0</v>
      </c>
      <c r="Z12" s="25"/>
      <c r="AA12" s="33" cm="1">
        <f t="array" ref="AA12">Y12</f>
        <v>0</v>
      </c>
      <c r="AB12" s="33">
        <v>0.018861</v>
      </c>
      <c r="AC12" s="25"/>
      <c r="AD12" s="25"/>
      <c r="AE12" s="33">
        <v>0.0103286523809524</v>
      </c>
      <c r="AF12" s="33">
        <v>0.014250557780</v>
      </c>
      <c r="AG12" s="25"/>
      <c r="AH12" s="33" cm="1">
        <f t="array" ref="AH12">AF12</f>
        <v>0.014250557780</v>
      </c>
      <c r="AI12" s="33">
        <v>0.0156631</v>
      </c>
      <c r="AJ12" s="25"/>
      <c r="AK12" s="25"/>
      <c r="AL12" s="33">
        <v>0.00857734761904762</v>
      </c>
      <c r="AM12" s="33">
        <v>0.011834342220</v>
      </c>
      <c r="AN12" s="25"/>
      <c r="AO12" s="33" cm="1">
        <f t="array" ref="AO12">AM12</f>
        <v>0.011834342220</v>
      </c>
      <c r="AP12" s="33">
        <v>0.0264607</v>
      </c>
      <c r="AQ12" s="25"/>
      <c r="AR12" s="25"/>
      <c r="AS12" s="33">
        <v>0.0144904380952381</v>
      </c>
      <c r="AT12" s="33">
        <v>0.019992504440</v>
      </c>
      <c r="AU12" s="25"/>
      <c r="AV12" s="33" cm="1">
        <f t="array" ref="AV12">AT12</f>
        <v>0.019992504440</v>
      </c>
      <c r="AW12" s="25"/>
      <c r="AX12" s="29"/>
    </row>
    <row r="13" ht="13.65" customHeight="1">
      <c r="A13" s="4"/>
      <c r="B13" s="4"/>
      <c r="C13" s="12">
        <v>10</v>
      </c>
      <c r="D13" s="12" cm="1">
        <f t="array" ref="D13">$B5*8</f>
        <v>-0.144</v>
      </c>
      <c r="E13" s="4"/>
      <c r="F13" s="4"/>
      <c r="G13" s="4"/>
      <c r="H13" s="12">
        <v>-0.1408</v>
      </c>
      <c r="I13" s="22"/>
      <c r="J13" s="32" cm="1">
        <f t="array" ref="J13">H13</f>
        <v>-0.1408</v>
      </c>
      <c r="K13" s="39" cm="1">
        <f t="array" ref="K13">EXP(J13-$J$3)-1</f>
        <v>-0.118208812613755</v>
      </c>
      <c r="L13" s="25"/>
      <c r="M13" s="33" cm="1">
        <f t="array" ref="M13">$B6*8</f>
        <v>0</v>
      </c>
      <c r="N13" s="25"/>
      <c r="O13" s="25"/>
      <c r="P13" s="25"/>
      <c r="Q13" s="33">
        <v>0</v>
      </c>
      <c r="R13" s="25"/>
      <c r="S13" s="33" cm="1">
        <f t="array" ref="S13">Q13</f>
        <v>0</v>
      </c>
      <c r="T13" s="25"/>
      <c r="U13" s="33" cm="1">
        <f t="array" ref="U13">$B7*8</f>
        <v>0</v>
      </c>
      <c r="V13" s="25"/>
      <c r="W13" s="25"/>
      <c r="X13" s="25"/>
      <c r="Y13" s="33">
        <v>0</v>
      </c>
      <c r="Z13" s="25"/>
      <c r="AA13" s="33" cm="1">
        <f t="array" ref="AA13">Y13</f>
        <v>0</v>
      </c>
      <c r="AB13" s="33">
        <v>0.018861</v>
      </c>
      <c r="AC13" s="25"/>
      <c r="AD13" s="25"/>
      <c r="AE13" s="25"/>
      <c r="AF13" s="33">
        <v>0.0164509961111111</v>
      </c>
      <c r="AG13" s="25"/>
      <c r="AH13" s="33" cm="1">
        <f t="array" ref="AH13">AF13</f>
        <v>0.0164509961111111</v>
      </c>
      <c r="AI13" s="33">
        <v>0.0156631</v>
      </c>
      <c r="AJ13" s="25"/>
      <c r="AK13" s="25"/>
      <c r="AL13" s="25"/>
      <c r="AM13" s="33">
        <v>0.0136617038888889</v>
      </c>
      <c r="AN13" s="25"/>
      <c r="AO13" s="33" cm="1">
        <f t="array" ref="AO13">AM13</f>
        <v>0.0136617038888889</v>
      </c>
      <c r="AP13" s="33">
        <v>0.0264607</v>
      </c>
      <c r="AQ13" s="25"/>
      <c r="AR13" s="25"/>
      <c r="AS13" s="25"/>
      <c r="AT13" s="33">
        <v>0.0230795977777778</v>
      </c>
      <c r="AU13" s="25"/>
      <c r="AV13" s="33" cm="1">
        <f t="array" ref="AV13">AT13</f>
        <v>0.0230795977777778</v>
      </c>
      <c r="AW13" s="25"/>
      <c r="AX13" s="29"/>
    </row>
    <row r="14" ht="13.65" customHeight="1">
      <c r="A14" s="4"/>
      <c r="B14" s="4"/>
      <c r="C14" s="12">
        <v>11</v>
      </c>
      <c r="D14" s="12" cm="1">
        <f t="array" ref="D14">$B5*8</f>
        <v>-0.144</v>
      </c>
      <c r="E14" s="4"/>
      <c r="F14" s="4"/>
      <c r="G14" s="4"/>
      <c r="H14" s="12">
        <v>-0.1504</v>
      </c>
      <c r="I14" s="22"/>
      <c r="J14" s="32" cm="1">
        <f t="array" ref="J14">H14</f>
        <v>-0.1504</v>
      </c>
      <c r="K14" s="39" cm="1">
        <f t="array" ref="K14">EXP(J14-$J$3)-1</f>
        <v>-0.126633504788687</v>
      </c>
      <c r="L14" s="25"/>
      <c r="M14" s="33" cm="1">
        <f t="array" ref="M14">$B6*8</f>
        <v>0</v>
      </c>
      <c r="N14" s="25"/>
      <c r="O14" s="25"/>
      <c r="P14" s="25"/>
      <c r="Q14" s="33">
        <v>0</v>
      </c>
      <c r="R14" s="25"/>
      <c r="S14" s="33" cm="1">
        <f t="array" ref="S14">Q14</f>
        <v>0</v>
      </c>
      <c r="T14" s="25"/>
      <c r="U14" s="33" cm="1">
        <f t="array" ref="U14">$B7*8</f>
        <v>0</v>
      </c>
      <c r="V14" s="25"/>
      <c r="W14" s="25"/>
      <c r="X14" s="25"/>
      <c r="Y14" s="33">
        <v>0</v>
      </c>
      <c r="Z14" s="25"/>
      <c r="AA14" s="33" cm="1">
        <f t="array" ref="AA14">Y14</f>
        <v>0</v>
      </c>
      <c r="AB14" s="33">
        <v>0.018861</v>
      </c>
      <c r="AC14" s="25"/>
      <c r="AD14" s="25"/>
      <c r="AE14" s="25"/>
      <c r="AF14" s="33">
        <v>0.0186514344444444</v>
      </c>
      <c r="AG14" s="25"/>
      <c r="AH14" s="33" cm="1">
        <f t="array" ref="AH14">AF14</f>
        <v>0.0186514344444444</v>
      </c>
      <c r="AI14" s="33">
        <v>0.0156631</v>
      </c>
      <c r="AJ14" s="25"/>
      <c r="AK14" s="25"/>
      <c r="AL14" s="25"/>
      <c r="AM14" s="33">
        <v>0.0154890655555556</v>
      </c>
      <c r="AN14" s="25"/>
      <c r="AO14" s="33" cm="1">
        <f t="array" ref="AO14">AM14</f>
        <v>0.0154890655555556</v>
      </c>
      <c r="AP14" s="33">
        <v>0.0264607</v>
      </c>
      <c r="AQ14" s="25"/>
      <c r="AR14" s="25"/>
      <c r="AS14" s="25"/>
      <c r="AT14" s="33">
        <v>0.0261666911111111</v>
      </c>
      <c r="AU14" s="25"/>
      <c r="AV14" s="33" cm="1">
        <f t="array" ref="AV14">AT14</f>
        <v>0.0261666911111111</v>
      </c>
      <c r="AW14" s="25"/>
      <c r="AX14" s="29"/>
    </row>
    <row r="15" ht="13.65" customHeight="1">
      <c r="A15" s="4"/>
      <c r="B15" s="4"/>
      <c r="C15" s="12">
        <v>12</v>
      </c>
      <c r="D15" s="12" cm="1">
        <f t="array" ref="D15">$B5*8</f>
        <v>-0.144</v>
      </c>
      <c r="E15" s="4"/>
      <c r="F15" s="4"/>
      <c r="G15" s="4"/>
      <c r="H15" s="12">
        <v>-0.16</v>
      </c>
      <c r="I15" s="22"/>
      <c r="J15" s="32" cm="1">
        <f t="array" ref="J15">H15</f>
        <v>-0.16</v>
      </c>
      <c r="K15" s="39" cm="1">
        <f t="array" ref="K15">EXP(J15-$J$3)-1</f>
        <v>-0.134977706889259</v>
      </c>
      <c r="L15" s="25"/>
      <c r="M15" s="33" cm="1">
        <f t="array" ref="M15">$B6*8</f>
        <v>0</v>
      </c>
      <c r="N15" s="25"/>
      <c r="O15" s="25"/>
      <c r="P15" s="25"/>
      <c r="Q15" s="33">
        <v>0</v>
      </c>
      <c r="R15" s="25"/>
      <c r="S15" s="33" cm="1">
        <f t="array" ref="S15">Q15</f>
        <v>0</v>
      </c>
      <c r="T15" s="25"/>
      <c r="U15" s="33" cm="1">
        <f t="array" ref="U15">$B7*8</f>
        <v>0</v>
      </c>
      <c r="V15" s="25"/>
      <c r="W15" s="25"/>
      <c r="X15" s="25"/>
      <c r="Y15" s="33">
        <v>0</v>
      </c>
      <c r="Z15" s="25"/>
      <c r="AA15" s="33" cm="1">
        <f t="array" ref="AA15">Y15</f>
        <v>0</v>
      </c>
      <c r="AB15" s="33">
        <v>0.018861</v>
      </c>
      <c r="AC15" s="25"/>
      <c r="AD15" s="25"/>
      <c r="AE15" s="25"/>
      <c r="AF15" s="33">
        <v>0.0208518727777778</v>
      </c>
      <c r="AG15" s="25"/>
      <c r="AH15" s="33" cm="1">
        <f t="array" ref="AH15">AF15</f>
        <v>0.0208518727777778</v>
      </c>
      <c r="AI15" s="33">
        <v>0.0156631</v>
      </c>
      <c r="AJ15" s="25"/>
      <c r="AK15" s="25"/>
      <c r="AL15" s="25"/>
      <c r="AM15" s="33">
        <v>0.0173164272222222</v>
      </c>
      <c r="AN15" s="25"/>
      <c r="AO15" s="33" cm="1">
        <f t="array" ref="AO15">AM15</f>
        <v>0.0173164272222222</v>
      </c>
      <c r="AP15" s="33">
        <v>0.0264607</v>
      </c>
      <c r="AQ15" s="25"/>
      <c r="AR15" s="25"/>
      <c r="AS15" s="25"/>
      <c r="AT15" s="33">
        <v>0.0292537844444444</v>
      </c>
      <c r="AU15" s="25"/>
      <c r="AV15" s="33" cm="1">
        <f t="array" ref="AV15">AT15</f>
        <v>0.0292537844444444</v>
      </c>
      <c r="AW15" s="25"/>
      <c r="AX15" s="29"/>
    </row>
    <row r="16" ht="13.65" customHeight="1">
      <c r="A16" s="4"/>
      <c r="B16" s="4"/>
      <c r="C16" s="12">
        <v>13</v>
      </c>
      <c r="D16" s="12" cm="1">
        <f t="array" ref="D16">$B5*8</f>
        <v>-0.144</v>
      </c>
      <c r="E16" s="4"/>
      <c r="F16" s="4"/>
      <c r="G16" s="4"/>
      <c r="H16" s="12">
        <v>-0.1696</v>
      </c>
      <c r="I16" s="22"/>
      <c r="J16" s="32" cm="1">
        <f t="array" ref="J16">H16</f>
        <v>-0.1696</v>
      </c>
      <c r="K16" s="39" cm="1">
        <f t="array" ref="K16">EXP(J16-$J$3)-1</f>
        <v>-0.143242187923043</v>
      </c>
      <c r="L16" s="25"/>
      <c r="M16" s="33" cm="1">
        <f t="array" ref="M16">$B6*8</f>
        <v>0</v>
      </c>
      <c r="N16" s="25"/>
      <c r="O16" s="25"/>
      <c r="P16" s="25"/>
      <c r="Q16" s="33">
        <v>0</v>
      </c>
      <c r="R16" s="25"/>
      <c r="S16" s="33" cm="1">
        <f t="array" ref="S16">Q16</f>
        <v>0</v>
      </c>
      <c r="T16" s="25"/>
      <c r="U16" s="33" cm="1">
        <f t="array" ref="U16">$B7*8</f>
        <v>0</v>
      </c>
      <c r="V16" s="25"/>
      <c r="W16" s="25"/>
      <c r="X16" s="25"/>
      <c r="Y16" s="33">
        <v>0</v>
      </c>
      <c r="Z16" s="25"/>
      <c r="AA16" s="33" cm="1">
        <f t="array" ref="AA16">Y16</f>
        <v>0</v>
      </c>
      <c r="AB16" s="33">
        <v>0.018861</v>
      </c>
      <c r="AC16" s="25"/>
      <c r="AD16" s="25"/>
      <c r="AE16" s="25"/>
      <c r="AF16" s="33">
        <v>0.0230523111111111</v>
      </c>
      <c r="AG16" s="25"/>
      <c r="AH16" s="33" cm="1">
        <f t="array" ref="AH16">AF16</f>
        <v>0.0230523111111111</v>
      </c>
      <c r="AI16" s="33">
        <v>0.0156631</v>
      </c>
      <c r="AJ16" s="25"/>
      <c r="AK16" s="25"/>
      <c r="AL16" s="25"/>
      <c r="AM16" s="33">
        <v>0.0191437888888889</v>
      </c>
      <c r="AN16" s="25"/>
      <c r="AO16" s="33" cm="1">
        <f t="array" ref="AO16">AM16</f>
        <v>0.0191437888888889</v>
      </c>
      <c r="AP16" s="33">
        <v>0.0264607</v>
      </c>
      <c r="AQ16" s="25"/>
      <c r="AR16" s="25"/>
      <c r="AS16" s="25"/>
      <c r="AT16" s="33">
        <v>0.0323408777777778</v>
      </c>
      <c r="AU16" s="25"/>
      <c r="AV16" s="33" cm="1">
        <f t="array" ref="AV16">AT16</f>
        <v>0.0323408777777778</v>
      </c>
      <c r="AW16" s="25"/>
      <c r="AX16" s="29"/>
    </row>
    <row r="17" ht="13.65" customHeight="1">
      <c r="A17" s="4"/>
      <c r="B17" s="4"/>
      <c r="C17" s="31">
        <v>14</v>
      </c>
      <c r="D17" s="12" cm="1">
        <f t="array" ref="D17">$B5*8</f>
        <v>-0.144</v>
      </c>
      <c r="E17" s="4"/>
      <c r="F17" s="4"/>
      <c r="G17" s="4"/>
      <c r="H17" s="12">
        <v>-0.1792</v>
      </c>
      <c r="I17" s="22"/>
      <c r="J17" s="32" cm="1">
        <f t="array" ref="J17">H17</f>
        <v>-0.1792</v>
      </c>
      <c r="K17" s="39" cm="1">
        <f t="array" ref="K17">EXP(J17-$J$3)-1</f>
        <v>-0.15142770955046</v>
      </c>
      <c r="L17" s="25"/>
      <c r="M17" s="33" cm="1">
        <f t="array" ref="M17">$B6*8</f>
        <v>0</v>
      </c>
      <c r="N17" s="25"/>
      <c r="O17" s="25"/>
      <c r="P17" s="25"/>
      <c r="Q17" s="33">
        <v>0</v>
      </c>
      <c r="R17" s="25"/>
      <c r="S17" s="33" cm="1">
        <f t="array" ref="S17">Q17</f>
        <v>0</v>
      </c>
      <c r="T17" s="25"/>
      <c r="U17" s="33" cm="1">
        <f t="array" ref="U17">$B7*8</f>
        <v>0</v>
      </c>
      <c r="V17" s="25"/>
      <c r="W17" s="25"/>
      <c r="X17" s="25"/>
      <c r="Y17" s="33">
        <v>0</v>
      </c>
      <c r="Z17" s="25"/>
      <c r="AA17" s="33" cm="1">
        <f t="array" ref="AA17">Y17</f>
        <v>0</v>
      </c>
      <c r="AB17" s="33">
        <v>0.018861</v>
      </c>
      <c r="AC17" s="25"/>
      <c r="AD17" s="25"/>
      <c r="AE17" s="25"/>
      <c r="AF17" s="33">
        <v>0.0252527494444444</v>
      </c>
      <c r="AG17" s="25"/>
      <c r="AH17" s="33" cm="1">
        <f t="array" ref="AH17">AF17</f>
        <v>0.0252527494444444</v>
      </c>
      <c r="AI17" s="33">
        <v>0.0156631</v>
      </c>
      <c r="AJ17" s="25"/>
      <c r="AK17" s="25"/>
      <c r="AL17" s="25"/>
      <c r="AM17" s="33">
        <v>0.0209711505555556</v>
      </c>
      <c r="AN17" s="25"/>
      <c r="AO17" s="33" cm="1">
        <f t="array" ref="AO17">AM17</f>
        <v>0.0209711505555556</v>
      </c>
      <c r="AP17" s="33">
        <v>0.0264607</v>
      </c>
      <c r="AQ17" s="25"/>
      <c r="AR17" s="25"/>
      <c r="AS17" s="25"/>
      <c r="AT17" s="33">
        <v>0.0354279711111111</v>
      </c>
      <c r="AU17" s="25"/>
      <c r="AV17" s="33" cm="1">
        <f t="array" ref="AV17">AT17</f>
        <v>0.0354279711111111</v>
      </c>
      <c r="AW17" s="25"/>
      <c r="AX17" s="29"/>
    </row>
    <row r="18" ht="13.65" customHeight="1">
      <c r="A18" s="4"/>
      <c r="B18" s="22"/>
      <c r="C18" s="34">
        <v>15</v>
      </c>
      <c r="D18" s="35" cm="1">
        <f t="array" ref="D18">$B5*8</f>
        <v>-0.144</v>
      </c>
      <c r="E18" s="4"/>
      <c r="F18" s="4"/>
      <c r="G18" s="4"/>
      <c r="H18" s="12">
        <v>-0.1888</v>
      </c>
      <c r="I18" s="22"/>
      <c r="J18" s="34" cm="1">
        <f t="array" ref="J18">H18</f>
        <v>-0.1888</v>
      </c>
      <c r="K18" s="36" cm="1">
        <f t="array" ref="K18">EXP(J18-$J$3)-1</f>
        <v>-0.159535026154978</v>
      </c>
      <c r="L18" s="25"/>
      <c r="M18" s="33" cm="1">
        <f t="array" ref="M18">$B6*8</f>
        <v>0</v>
      </c>
      <c r="N18" s="25"/>
      <c r="O18" s="25"/>
      <c r="P18" s="25"/>
      <c r="Q18" s="33">
        <v>0</v>
      </c>
      <c r="R18" s="25"/>
      <c r="S18" s="33" cm="1">
        <f t="array" ref="S18">Q18</f>
        <v>0</v>
      </c>
      <c r="T18" s="25"/>
      <c r="U18" s="33" cm="1">
        <f t="array" ref="U18">$B7*8</f>
        <v>0</v>
      </c>
      <c r="V18" s="25"/>
      <c r="W18" s="25"/>
      <c r="X18" s="25"/>
      <c r="Y18" s="33">
        <v>0</v>
      </c>
      <c r="Z18" s="25"/>
      <c r="AA18" s="33" cm="1">
        <f t="array" ref="AA18">Y18</f>
        <v>0</v>
      </c>
      <c r="AB18" s="33">
        <v>0.018861</v>
      </c>
      <c r="AC18" s="25"/>
      <c r="AD18" s="25"/>
      <c r="AE18" s="25"/>
      <c r="AF18" s="33">
        <v>0.0274531877777778</v>
      </c>
      <c r="AG18" s="25"/>
      <c r="AH18" s="33" cm="1">
        <f t="array" ref="AH18">AF18</f>
        <v>0.0274531877777778</v>
      </c>
      <c r="AI18" s="33">
        <v>0.0156631</v>
      </c>
      <c r="AJ18" s="25"/>
      <c r="AK18" s="25"/>
      <c r="AL18" s="25"/>
      <c r="AM18" s="33">
        <v>0.0227985122222222</v>
      </c>
      <c r="AN18" s="25"/>
      <c r="AO18" s="33" cm="1">
        <f t="array" ref="AO18">AM18</f>
        <v>0.0227985122222222</v>
      </c>
      <c r="AP18" s="33">
        <v>0.0264607</v>
      </c>
      <c r="AQ18" s="25"/>
      <c r="AR18" s="25"/>
      <c r="AS18" s="25"/>
      <c r="AT18" s="33">
        <v>0.0385150644444444</v>
      </c>
      <c r="AU18" s="25"/>
      <c r="AV18" s="33" cm="1">
        <f t="array" ref="AV18">AT18</f>
        <v>0.0385150644444444</v>
      </c>
      <c r="AW18" s="25"/>
      <c r="AX18" s="29"/>
    </row>
    <row r="19" ht="13.65" customHeight="1">
      <c r="A19" s="4"/>
      <c r="B19" s="4"/>
      <c r="C19" s="41">
        <v>16</v>
      </c>
      <c r="D19" s="12" cm="1">
        <f t="array" ref="D19">$B5*16</f>
        <v>-0.288</v>
      </c>
      <c r="E19" s="4"/>
      <c r="F19" s="4"/>
      <c r="G19" s="4"/>
      <c r="H19" s="12">
        <v>-0.1984</v>
      </c>
      <c r="I19" s="42">
        <v>-0.288</v>
      </c>
      <c r="J19" s="32" cm="1">
        <f t="array" ref="J19">H19</f>
        <v>-0.1984</v>
      </c>
      <c r="K19" s="39" cm="1">
        <f t="array" ref="K19">EXP(J19-$J$3)-1</f>
        <v>-0.167564884912633</v>
      </c>
      <c r="L19" s="25"/>
      <c r="M19" s="33" cm="1">
        <f t="array" ref="M19">$B6*16</f>
        <v>0</v>
      </c>
      <c r="N19" s="25"/>
      <c r="O19" s="25"/>
      <c r="P19" s="25"/>
      <c r="Q19" s="33">
        <v>0</v>
      </c>
      <c r="R19" s="33">
        <v>0</v>
      </c>
      <c r="S19" s="33" cm="1">
        <f t="array" ref="S19">Q19</f>
        <v>0</v>
      </c>
      <c r="T19" s="25"/>
      <c r="U19" s="33" cm="1">
        <f t="array" ref="U19">$B7*16</f>
        <v>0</v>
      </c>
      <c r="V19" s="25"/>
      <c r="W19" s="25"/>
      <c r="X19" s="25"/>
      <c r="Y19" s="33">
        <v>0</v>
      </c>
      <c r="Z19" s="33">
        <v>0</v>
      </c>
      <c r="AA19" s="33" cm="1">
        <f t="array" ref="AA19">Y19</f>
        <v>0</v>
      </c>
      <c r="AB19" s="33">
        <v>0.0377219</v>
      </c>
      <c r="AC19" s="25"/>
      <c r="AD19" s="25"/>
      <c r="AE19" s="25"/>
      <c r="AF19" s="33">
        <v>0.0296536261111111</v>
      </c>
      <c r="AG19" s="25"/>
      <c r="AH19" s="33" cm="1">
        <f t="array" ref="AH19">AF19</f>
        <v>0.0296536261111111</v>
      </c>
      <c r="AI19" s="33">
        <v>0.0313262</v>
      </c>
      <c r="AJ19" s="25"/>
      <c r="AK19" s="25"/>
      <c r="AL19" s="25"/>
      <c r="AM19" s="33">
        <v>0.0246258738888889</v>
      </c>
      <c r="AN19" s="25"/>
      <c r="AO19" s="33" cm="1">
        <f t="array" ref="AO19">AM19</f>
        <v>0.0246258738888889</v>
      </c>
      <c r="AP19" s="33">
        <v>0.0529215</v>
      </c>
      <c r="AQ19" s="25"/>
      <c r="AR19" s="25"/>
      <c r="AS19" s="25"/>
      <c r="AT19" s="33">
        <v>0.0416021577777778</v>
      </c>
      <c r="AU19" s="25"/>
      <c r="AV19" s="33" cm="1">
        <f t="array" ref="AV19">AT19</f>
        <v>0.0416021577777778</v>
      </c>
      <c r="AW19" s="25"/>
      <c r="AX19" s="29"/>
    </row>
    <row r="20" ht="13.65" customHeight="1">
      <c r="A20" s="4"/>
      <c r="B20" s="4"/>
      <c r="C20" s="12">
        <v>17</v>
      </c>
      <c r="D20" s="12" cm="1">
        <f t="array" ref="D20">$B5*16</f>
        <v>-0.288</v>
      </c>
      <c r="E20" s="4"/>
      <c r="F20" s="4"/>
      <c r="G20" s="4"/>
      <c r="H20" s="4"/>
      <c r="I20" s="42">
        <v>-0.288</v>
      </c>
      <c r="J20" s="32" cm="1">
        <f t="array" ref="J20">I20</f>
        <v>-0.288</v>
      </c>
      <c r="K20" s="39" cm="1">
        <f t="array" ref="K20">EXP(J20-$J$3)-1</f>
        <v>-0.238907212371066</v>
      </c>
      <c r="L20" s="25"/>
      <c r="M20" s="33" cm="1">
        <f t="array" ref="M20">$B6*16</f>
        <v>0</v>
      </c>
      <c r="N20" s="25"/>
      <c r="O20" s="25"/>
      <c r="P20" s="25"/>
      <c r="Q20" s="25"/>
      <c r="R20" s="33">
        <v>0</v>
      </c>
      <c r="S20" s="33" cm="1">
        <f t="array" ref="S20">R20</f>
        <v>0</v>
      </c>
      <c r="T20" s="25"/>
      <c r="U20" s="33" cm="1">
        <f t="array" ref="U20">$B7*16</f>
        <v>0</v>
      </c>
      <c r="V20" s="25"/>
      <c r="W20" s="25"/>
      <c r="X20" s="25"/>
      <c r="Y20" s="25"/>
      <c r="Z20" s="33">
        <v>0</v>
      </c>
      <c r="AA20" s="33" cm="1">
        <f t="array" ref="AA20">Z20</f>
        <v>0</v>
      </c>
      <c r="AB20" s="33">
        <v>0.0377219</v>
      </c>
      <c r="AC20" s="25"/>
      <c r="AD20" s="25"/>
      <c r="AE20" s="25"/>
      <c r="AF20" s="33">
        <v>0.0318540644444444</v>
      </c>
      <c r="AG20" s="33">
        <v>0.0377219</v>
      </c>
      <c r="AH20" s="33" cm="1">
        <f t="array" ref="AH20">AG20</f>
        <v>0.0377219</v>
      </c>
      <c r="AI20" s="33">
        <v>0.0313262</v>
      </c>
      <c r="AJ20" s="25"/>
      <c r="AK20" s="25"/>
      <c r="AL20" s="25"/>
      <c r="AM20" s="33">
        <v>0.0264532355555556</v>
      </c>
      <c r="AN20" s="33">
        <v>0.0313262</v>
      </c>
      <c r="AO20" s="33" cm="1">
        <f t="array" ref="AO20">AN20</f>
        <v>0.0313262</v>
      </c>
      <c r="AP20" s="33">
        <v>0.0529215</v>
      </c>
      <c r="AQ20" s="25"/>
      <c r="AR20" s="25"/>
      <c r="AS20" s="25"/>
      <c r="AT20" s="33">
        <v>0.0446892511111111</v>
      </c>
      <c r="AU20" s="33">
        <v>0.0529215</v>
      </c>
      <c r="AV20" s="33" cm="1">
        <f t="array" ref="AV20">AU20</f>
        <v>0.0529215</v>
      </c>
      <c r="AW20" s="25"/>
      <c r="AX20" s="29"/>
    </row>
    <row r="21" ht="13.65" customHeight="1">
      <c r="A21" s="4"/>
      <c r="B21" s="4"/>
      <c r="C21" s="12">
        <v>18</v>
      </c>
      <c r="D21" s="12" cm="1">
        <f t="array" ref="D21">$B5*16</f>
        <v>-0.288</v>
      </c>
      <c r="E21" s="4"/>
      <c r="F21" s="4"/>
      <c r="G21" s="4"/>
      <c r="H21" s="4"/>
      <c r="I21" s="42">
        <v>-0.288</v>
      </c>
      <c r="J21" s="32" cm="1">
        <f t="array" ref="J21">I21</f>
        <v>-0.288</v>
      </c>
      <c r="K21" s="39" cm="1">
        <f t="array" ref="K21">EXP(J21-$J$3)-1</f>
        <v>-0.238907212371066</v>
      </c>
      <c r="L21" s="25"/>
      <c r="M21" s="33" cm="1">
        <f t="array" ref="M21">$B6*16</f>
        <v>0</v>
      </c>
      <c r="N21" s="25"/>
      <c r="O21" s="25"/>
      <c r="P21" s="25"/>
      <c r="Q21" s="25"/>
      <c r="R21" s="33">
        <v>0</v>
      </c>
      <c r="S21" s="33" cm="1">
        <f t="array" ref="S21">R21</f>
        <v>0</v>
      </c>
      <c r="T21" s="25"/>
      <c r="U21" s="33" cm="1">
        <f t="array" ref="U21">$B7*16</f>
        <v>0</v>
      </c>
      <c r="V21" s="25"/>
      <c r="W21" s="25"/>
      <c r="X21" s="25"/>
      <c r="Y21" s="25"/>
      <c r="Z21" s="33">
        <v>0</v>
      </c>
      <c r="AA21" s="33" cm="1">
        <f t="array" ref="AA21">Z21</f>
        <v>0</v>
      </c>
      <c r="AB21" s="33">
        <v>0.0377219</v>
      </c>
      <c r="AC21" s="25"/>
      <c r="AD21" s="25"/>
      <c r="AE21" s="25"/>
      <c r="AF21" s="25"/>
      <c r="AG21" s="33">
        <v>0.0377219</v>
      </c>
      <c r="AH21" s="33" cm="1">
        <f t="array" ref="AH21">AG21</f>
        <v>0.0377219</v>
      </c>
      <c r="AI21" s="33">
        <v>0.0313262</v>
      </c>
      <c r="AJ21" s="25"/>
      <c r="AK21" s="25"/>
      <c r="AL21" s="25"/>
      <c r="AM21" s="25"/>
      <c r="AN21" s="33">
        <v>0.0313262</v>
      </c>
      <c r="AO21" s="33" cm="1">
        <f t="array" ref="AO21">AN21</f>
        <v>0.0313262</v>
      </c>
      <c r="AP21" s="33">
        <v>0.0529215</v>
      </c>
      <c r="AQ21" s="25"/>
      <c r="AR21" s="25"/>
      <c r="AS21" s="25"/>
      <c r="AT21" s="25"/>
      <c r="AU21" s="33">
        <v>0.0529215</v>
      </c>
      <c r="AV21" s="33" cm="1">
        <f t="array" ref="AV21">AU21</f>
        <v>0.0529215</v>
      </c>
      <c r="AW21" s="25"/>
      <c r="AX21" s="29"/>
    </row>
    <row r="22" ht="13.65" customHeight="1">
      <c r="A22" s="4"/>
      <c r="B22" s="4"/>
      <c r="C22" s="12">
        <v>19</v>
      </c>
      <c r="D22" s="12" cm="1">
        <f t="array" ref="D22">$B5*16</f>
        <v>-0.288</v>
      </c>
      <c r="E22" s="4"/>
      <c r="F22" s="4"/>
      <c r="G22" s="4"/>
      <c r="H22" s="4"/>
      <c r="I22" s="42">
        <v>-0.288</v>
      </c>
      <c r="J22" s="32" cm="1">
        <f t="array" ref="J22">I22</f>
        <v>-0.288</v>
      </c>
      <c r="K22" s="39" cm="1">
        <f t="array" ref="K22">EXP(J22-$J$3)-1</f>
        <v>-0.238907212371066</v>
      </c>
      <c r="L22" s="25"/>
      <c r="M22" s="33" cm="1">
        <f t="array" ref="M22">$B6*16</f>
        <v>0</v>
      </c>
      <c r="N22" s="25"/>
      <c r="O22" s="25"/>
      <c r="P22" s="25"/>
      <c r="Q22" s="25"/>
      <c r="R22" s="33">
        <v>0</v>
      </c>
      <c r="S22" s="33" cm="1">
        <f t="array" ref="S22">R22</f>
        <v>0</v>
      </c>
      <c r="T22" s="25"/>
      <c r="U22" s="33" cm="1">
        <f t="array" ref="U22">$B7*16</f>
        <v>0</v>
      </c>
      <c r="V22" s="25"/>
      <c r="W22" s="25"/>
      <c r="X22" s="25"/>
      <c r="Y22" s="25"/>
      <c r="Z22" s="33">
        <v>0</v>
      </c>
      <c r="AA22" s="33" cm="1">
        <f t="array" ref="AA22">Z22</f>
        <v>0</v>
      </c>
      <c r="AB22" s="33">
        <v>0.0377219</v>
      </c>
      <c r="AC22" s="25"/>
      <c r="AD22" s="25"/>
      <c r="AE22" s="25"/>
      <c r="AF22" s="25"/>
      <c r="AG22" s="33">
        <v>0.0377219</v>
      </c>
      <c r="AH22" s="33" cm="1">
        <f t="array" ref="AH22">AG22</f>
        <v>0.0377219</v>
      </c>
      <c r="AI22" s="33">
        <v>0.0313262</v>
      </c>
      <c r="AJ22" s="25"/>
      <c r="AK22" s="25"/>
      <c r="AL22" s="25"/>
      <c r="AM22" s="25"/>
      <c r="AN22" s="33">
        <v>0.0313262</v>
      </c>
      <c r="AO22" s="33" cm="1">
        <f t="array" ref="AO22">AN22</f>
        <v>0.0313262</v>
      </c>
      <c r="AP22" s="33">
        <v>0.0529215</v>
      </c>
      <c r="AQ22" s="25"/>
      <c r="AR22" s="25"/>
      <c r="AS22" s="25"/>
      <c r="AT22" s="25"/>
      <c r="AU22" s="33">
        <v>0.0529215</v>
      </c>
      <c r="AV22" s="33" cm="1">
        <f t="array" ref="AV22">AU22</f>
        <v>0.0529215</v>
      </c>
      <c r="AW22" s="25"/>
      <c r="AX22" s="29"/>
    </row>
    <row r="23" ht="13.65" customHeight="1">
      <c r="A23" s="4"/>
      <c r="B23" s="4"/>
      <c r="C23" s="12">
        <v>20</v>
      </c>
      <c r="D23" s="12" cm="1">
        <f t="array" ref="D23">$B5*16</f>
        <v>-0.288</v>
      </c>
      <c r="E23" s="4"/>
      <c r="F23" s="4"/>
      <c r="G23" s="4"/>
      <c r="H23" s="4"/>
      <c r="I23" s="42">
        <v>-0.288</v>
      </c>
      <c r="J23" s="32" cm="1">
        <f t="array" ref="J23">I23</f>
        <v>-0.288</v>
      </c>
      <c r="K23" s="39" cm="1">
        <f t="array" ref="K23">EXP(J23-$J$3)-1</f>
        <v>-0.238907212371066</v>
      </c>
      <c r="L23" s="25"/>
      <c r="M23" s="33" cm="1">
        <f t="array" ref="M23">$B6*16</f>
        <v>0</v>
      </c>
      <c r="N23" s="25"/>
      <c r="O23" s="25"/>
      <c r="P23" s="25"/>
      <c r="Q23" s="25"/>
      <c r="R23" s="33">
        <v>0</v>
      </c>
      <c r="S23" s="33" cm="1">
        <f t="array" ref="S23">R23</f>
        <v>0</v>
      </c>
      <c r="T23" s="25"/>
      <c r="U23" s="33" cm="1">
        <f t="array" ref="U23">$B7*16</f>
        <v>0</v>
      </c>
      <c r="V23" s="25"/>
      <c r="W23" s="25"/>
      <c r="X23" s="25"/>
      <c r="Y23" s="25"/>
      <c r="Z23" s="33">
        <v>0</v>
      </c>
      <c r="AA23" s="33" cm="1">
        <f t="array" ref="AA23">Z23</f>
        <v>0</v>
      </c>
      <c r="AB23" s="33">
        <v>0.0377219</v>
      </c>
      <c r="AC23" s="25"/>
      <c r="AD23" s="25"/>
      <c r="AE23" s="25"/>
      <c r="AF23" s="25"/>
      <c r="AG23" s="33">
        <v>0.0377219</v>
      </c>
      <c r="AH23" s="33" cm="1">
        <f t="array" ref="AH23">AG23</f>
        <v>0.0377219</v>
      </c>
      <c r="AI23" s="33">
        <v>0.0313262</v>
      </c>
      <c r="AJ23" s="25"/>
      <c r="AK23" s="25"/>
      <c r="AL23" s="25"/>
      <c r="AM23" s="25"/>
      <c r="AN23" s="33">
        <v>0.0313262</v>
      </c>
      <c r="AO23" s="33" cm="1">
        <f t="array" ref="AO23">AN23</f>
        <v>0.0313262</v>
      </c>
      <c r="AP23" s="33">
        <v>0.0529215</v>
      </c>
      <c r="AQ23" s="25"/>
      <c r="AR23" s="25"/>
      <c r="AS23" s="25"/>
      <c r="AT23" s="25"/>
      <c r="AU23" s="33">
        <v>0.0529215</v>
      </c>
      <c r="AV23" s="33" cm="1">
        <f t="array" ref="AV23">AU23</f>
        <v>0.0529215</v>
      </c>
      <c r="AW23" s="25"/>
      <c r="AX23" s="29"/>
    </row>
    <row r="24" ht="13.65" customHeight="1">
      <c r="A24" s="4"/>
      <c r="B24" s="4"/>
      <c r="C24" s="12">
        <v>21</v>
      </c>
      <c r="D24" s="12" cm="1">
        <f t="array" ref="D24">$B5*16</f>
        <v>-0.288</v>
      </c>
      <c r="E24" s="4"/>
      <c r="F24" s="4"/>
      <c r="G24" s="4"/>
      <c r="H24" s="4"/>
      <c r="I24" s="42">
        <v>-0.288</v>
      </c>
      <c r="J24" s="32" cm="1">
        <f t="array" ref="J24">I24</f>
        <v>-0.288</v>
      </c>
      <c r="K24" s="39" cm="1">
        <f t="array" ref="K24">EXP(J24-$J$3)-1</f>
        <v>-0.238907212371066</v>
      </c>
      <c r="L24" s="25"/>
      <c r="M24" s="33" cm="1">
        <f t="array" ref="M24">$B6*16</f>
        <v>0</v>
      </c>
      <c r="N24" s="25"/>
      <c r="O24" s="25"/>
      <c r="P24" s="25"/>
      <c r="Q24" s="25"/>
      <c r="R24" s="33">
        <v>0</v>
      </c>
      <c r="S24" s="33" cm="1">
        <f t="array" ref="S24">R24</f>
        <v>0</v>
      </c>
      <c r="T24" s="25"/>
      <c r="U24" s="33" cm="1">
        <f t="array" ref="U24">$B7*16</f>
        <v>0</v>
      </c>
      <c r="V24" s="25"/>
      <c r="W24" s="25"/>
      <c r="X24" s="25"/>
      <c r="Y24" s="25"/>
      <c r="Z24" s="33">
        <v>0</v>
      </c>
      <c r="AA24" s="33" cm="1">
        <f t="array" ref="AA24">Z24</f>
        <v>0</v>
      </c>
      <c r="AB24" s="33">
        <v>0.0377219</v>
      </c>
      <c r="AC24" s="25"/>
      <c r="AD24" s="25"/>
      <c r="AE24" s="25"/>
      <c r="AF24" s="25"/>
      <c r="AG24" s="33">
        <v>0.0377219</v>
      </c>
      <c r="AH24" s="33" cm="1">
        <f t="array" ref="AH24">AG24</f>
        <v>0.0377219</v>
      </c>
      <c r="AI24" s="33">
        <v>0.0313262</v>
      </c>
      <c r="AJ24" s="25"/>
      <c r="AK24" s="25"/>
      <c r="AL24" s="25"/>
      <c r="AM24" s="25"/>
      <c r="AN24" s="33">
        <v>0.0313262</v>
      </c>
      <c r="AO24" s="33" cm="1">
        <f t="array" ref="AO24">AN24</f>
        <v>0.0313262</v>
      </c>
      <c r="AP24" s="33">
        <v>0.0529215</v>
      </c>
      <c r="AQ24" s="25"/>
      <c r="AR24" s="25"/>
      <c r="AS24" s="25"/>
      <c r="AT24" s="25"/>
      <c r="AU24" s="33">
        <v>0.0529215</v>
      </c>
      <c r="AV24" s="33" cm="1">
        <f t="array" ref="AV24">AU24</f>
        <v>0.0529215</v>
      </c>
      <c r="AW24" s="25"/>
      <c r="AX24" s="29"/>
    </row>
    <row r="25" ht="13.65" customHeight="1">
      <c r="A25" s="4"/>
      <c r="B25" s="4"/>
      <c r="C25" s="12">
        <v>22</v>
      </c>
      <c r="D25" s="12" cm="1">
        <f t="array" ref="D25">$B5*16</f>
        <v>-0.288</v>
      </c>
      <c r="E25" s="4"/>
      <c r="F25" s="4"/>
      <c r="G25" s="4"/>
      <c r="H25" s="4"/>
      <c r="I25" s="42">
        <v>-0.288</v>
      </c>
      <c r="J25" s="32" cm="1">
        <f t="array" ref="J25">I25</f>
        <v>-0.288</v>
      </c>
      <c r="K25" s="39" cm="1">
        <f t="array" ref="K25">EXP(J25-$J$3)-1</f>
        <v>-0.238907212371066</v>
      </c>
      <c r="L25" s="25"/>
      <c r="M25" s="33" cm="1">
        <f t="array" ref="M25">$B6*16</f>
        <v>0</v>
      </c>
      <c r="N25" s="25"/>
      <c r="O25" s="25"/>
      <c r="P25" s="25"/>
      <c r="Q25" s="25"/>
      <c r="R25" s="33">
        <v>0</v>
      </c>
      <c r="S25" s="33" cm="1">
        <f t="array" ref="S25">R25</f>
        <v>0</v>
      </c>
      <c r="T25" s="25"/>
      <c r="U25" s="33" cm="1">
        <f t="array" ref="U25">$B7*16</f>
        <v>0</v>
      </c>
      <c r="V25" s="25"/>
      <c r="W25" s="25"/>
      <c r="X25" s="25"/>
      <c r="Y25" s="25"/>
      <c r="Z25" s="33">
        <v>0</v>
      </c>
      <c r="AA25" s="33" cm="1">
        <f t="array" ref="AA25">Z25</f>
        <v>0</v>
      </c>
      <c r="AB25" s="33">
        <v>0.0377219</v>
      </c>
      <c r="AC25" s="25"/>
      <c r="AD25" s="25"/>
      <c r="AE25" s="25"/>
      <c r="AF25" s="25"/>
      <c r="AG25" s="33">
        <v>0.0377219</v>
      </c>
      <c r="AH25" s="33" cm="1">
        <f t="array" ref="AH25">AG25</f>
        <v>0.0377219</v>
      </c>
      <c r="AI25" s="33">
        <v>0.0313262</v>
      </c>
      <c r="AJ25" s="25"/>
      <c r="AK25" s="25"/>
      <c r="AL25" s="25"/>
      <c r="AM25" s="25"/>
      <c r="AN25" s="33">
        <v>0.0313262</v>
      </c>
      <c r="AO25" s="33" cm="1">
        <f t="array" ref="AO25">AN25</f>
        <v>0.0313262</v>
      </c>
      <c r="AP25" s="33">
        <v>0.0529215</v>
      </c>
      <c r="AQ25" s="25"/>
      <c r="AR25" s="25"/>
      <c r="AS25" s="25"/>
      <c r="AT25" s="25"/>
      <c r="AU25" s="33">
        <v>0.0529215</v>
      </c>
      <c r="AV25" s="33" cm="1">
        <f t="array" ref="AV25">AU25</f>
        <v>0.0529215</v>
      </c>
      <c r="AW25" s="25"/>
      <c r="AX25" s="29"/>
    </row>
    <row r="26" ht="13.65" customHeight="1">
      <c r="A26" s="4"/>
      <c r="B26" s="4"/>
      <c r="C26" s="12">
        <v>23</v>
      </c>
      <c r="D26" s="12" cm="1">
        <f t="array" ref="D26">$B5*16</f>
        <v>-0.288</v>
      </c>
      <c r="E26" s="4"/>
      <c r="F26" s="4"/>
      <c r="G26" s="4"/>
      <c r="H26" s="4"/>
      <c r="I26" s="42">
        <v>-0.288</v>
      </c>
      <c r="J26" s="32" cm="1">
        <f t="array" ref="J26">I26</f>
        <v>-0.288</v>
      </c>
      <c r="K26" s="39" cm="1">
        <f t="array" ref="K26">EXP(J26-$J$3)-1</f>
        <v>-0.238907212371066</v>
      </c>
      <c r="L26" s="25"/>
      <c r="M26" s="33" cm="1">
        <f t="array" ref="M26">$B6*16</f>
        <v>0</v>
      </c>
      <c r="N26" s="25"/>
      <c r="O26" s="25"/>
      <c r="P26" s="25"/>
      <c r="Q26" s="25"/>
      <c r="R26" s="33">
        <v>0</v>
      </c>
      <c r="S26" s="33" cm="1">
        <f t="array" ref="S26">R26</f>
        <v>0</v>
      </c>
      <c r="T26" s="25"/>
      <c r="U26" s="33" cm="1">
        <f t="array" ref="U26">$B7*16</f>
        <v>0</v>
      </c>
      <c r="V26" s="25"/>
      <c r="W26" s="25"/>
      <c r="X26" s="25"/>
      <c r="Y26" s="25"/>
      <c r="Z26" s="33">
        <v>0</v>
      </c>
      <c r="AA26" s="33" cm="1">
        <f t="array" ref="AA26">Z26</f>
        <v>0</v>
      </c>
      <c r="AB26" s="33">
        <v>0.0377219</v>
      </c>
      <c r="AC26" s="25"/>
      <c r="AD26" s="25"/>
      <c r="AE26" s="25"/>
      <c r="AF26" s="25"/>
      <c r="AG26" s="33">
        <v>0.0377219</v>
      </c>
      <c r="AH26" s="33" cm="1">
        <f t="array" ref="AH26">AG26</f>
        <v>0.0377219</v>
      </c>
      <c r="AI26" s="33">
        <v>0.0313262</v>
      </c>
      <c r="AJ26" s="25"/>
      <c r="AK26" s="25"/>
      <c r="AL26" s="25"/>
      <c r="AM26" s="25"/>
      <c r="AN26" s="33">
        <v>0.0313262</v>
      </c>
      <c r="AO26" s="33" cm="1">
        <f t="array" ref="AO26">AN26</f>
        <v>0.0313262</v>
      </c>
      <c r="AP26" s="33">
        <v>0.0529215</v>
      </c>
      <c r="AQ26" s="25"/>
      <c r="AR26" s="25"/>
      <c r="AS26" s="25"/>
      <c r="AT26" s="25"/>
      <c r="AU26" s="33">
        <v>0.0529215</v>
      </c>
      <c r="AV26" s="33" cm="1">
        <f t="array" ref="AV26">AU26</f>
        <v>0.0529215</v>
      </c>
      <c r="AW26" s="25"/>
      <c r="AX26" s="29"/>
    </row>
    <row r="27" ht="13.65" customHeight="1">
      <c r="A27" s="4"/>
      <c r="B27" s="4"/>
      <c r="C27" s="12">
        <v>23</v>
      </c>
      <c r="D27" s="12" cm="1">
        <f t="array" ref="D27">$B5*16</f>
        <v>-0.288</v>
      </c>
      <c r="E27" s="4"/>
      <c r="F27" s="4"/>
      <c r="G27" s="4"/>
      <c r="H27" s="4"/>
      <c r="I27" s="12">
        <v>-0.288</v>
      </c>
      <c r="J27" s="14"/>
      <c r="K27" s="14"/>
      <c r="L27" s="4"/>
      <c r="M27" s="12" cm="1">
        <f t="array" ref="M27">$B6*16</f>
        <v>0</v>
      </c>
      <c r="N27" s="4"/>
      <c r="O27" s="4"/>
      <c r="P27" s="4"/>
      <c r="Q27" s="4"/>
      <c r="R27" s="12">
        <v>0</v>
      </c>
      <c r="S27" s="4"/>
      <c r="T27" s="4"/>
      <c r="U27" s="12" cm="1">
        <f t="array" ref="U27">$B7*16</f>
        <v>0</v>
      </c>
      <c r="V27" s="4"/>
      <c r="W27" s="4"/>
      <c r="X27" s="4"/>
      <c r="Y27" s="4"/>
      <c r="Z27" s="12">
        <v>0</v>
      </c>
      <c r="AA27" s="4"/>
      <c r="AB27" s="12">
        <v>0.0377219</v>
      </c>
      <c r="AC27" s="4"/>
      <c r="AD27" s="4"/>
      <c r="AE27" s="4"/>
      <c r="AF27" s="4"/>
      <c r="AG27" s="12">
        <v>0.0377219</v>
      </c>
      <c r="AH27" s="4"/>
      <c r="AI27" s="12">
        <v>0.0313262</v>
      </c>
      <c r="AJ27" s="4"/>
      <c r="AK27" s="4"/>
      <c r="AL27" s="4"/>
      <c r="AM27" s="4"/>
      <c r="AN27" s="12">
        <v>0.0313262</v>
      </c>
      <c r="AO27" s="4"/>
      <c r="AP27" s="12">
        <v>0.0529215</v>
      </c>
      <c r="AQ27" s="4"/>
      <c r="AR27" s="4"/>
      <c r="AS27" s="4"/>
      <c r="AT27" s="4"/>
      <c r="AU27" s="12">
        <v>0.0529215</v>
      </c>
      <c r="AV27" s="4"/>
      <c r="AW27" s="4"/>
      <c r="AX27" s="4"/>
    </row>
    <row r="28" ht="13.6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12">
        <v>0.0377219</v>
      </c>
      <c r="AC28" s="4"/>
      <c r="AD28" s="4"/>
      <c r="AE28" s="4"/>
      <c r="AF28" s="4"/>
      <c r="AG28" s="4"/>
      <c r="AH28" s="4"/>
      <c r="AI28" s="12">
        <v>0.0313262</v>
      </c>
      <c r="AJ28" s="4"/>
      <c r="AK28" s="4"/>
      <c r="AL28" s="4"/>
      <c r="AM28" s="4"/>
      <c r="AN28" s="4"/>
      <c r="AO28" s="4"/>
      <c r="AP28" s="12">
        <v>0.0529215</v>
      </c>
      <c r="AQ28" s="4"/>
      <c r="AR28" s="4"/>
      <c r="AS28" s="4"/>
      <c r="AT28" s="4"/>
      <c r="AU28" s="4"/>
      <c r="AV28" s="4"/>
      <c r="AW28" s="4"/>
      <c r="AX28" s="4"/>
    </row>
    <row r="29" ht="13.65" customHeight="1">
      <c r="A29" s="20"/>
      <c r="B29" s="20"/>
      <c r="C29" s="20"/>
      <c r="D29" s="10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20"/>
      <c r="X29" s="20"/>
      <c r="Y29" s="20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</row>
    <row r="30" ht="13.65" customHeight="1">
      <c r="A30" s="20"/>
      <c r="B30" s="20"/>
      <c r="C30" s="20"/>
      <c r="D30" s="10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0"/>
      <c r="X30" s="20"/>
      <c r="Y30" s="20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</row>
    <row r="31" ht="13.65" customHeight="1">
      <c r="A31" s="20"/>
      <c r="B31" s="20"/>
      <c r="C31" s="20"/>
      <c r="D31" s="10"/>
      <c r="E31" s="4"/>
      <c r="F31" s="10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20"/>
      <c r="X31" s="20"/>
      <c r="Y31" s="20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</row>
    <row r="32" ht="13.65" customHeight="1">
      <c r="A32" t="s" s="21">
        <v>30</v>
      </c>
      <c r="B32" s="20"/>
      <c r="C32" s="20"/>
      <c r="D32" s="4"/>
      <c r="E32" s="4"/>
      <c r="F32" s="4"/>
      <c r="G32" s="10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20"/>
      <c r="X32" s="20"/>
      <c r="Y32" s="20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</row>
    <row r="33" ht="13.65" customHeight="1">
      <c r="A33" s="20"/>
      <c r="B33" s="20"/>
      <c r="C33" s="20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20"/>
      <c r="X33" s="20"/>
      <c r="Y33" s="20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</row>
    <row r="34" ht="13.65" customHeight="1">
      <c r="A34" s="4"/>
      <c r="B34" s="20"/>
      <c r="C34" s="20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20"/>
      <c r="X34" s="20"/>
      <c r="Y34" s="20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</row>
    <row r="35" ht="13.65" customHeight="1">
      <c r="A35" s="20"/>
      <c r="B35" s="20"/>
      <c r="C35" s="20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20"/>
      <c r="X35" s="20"/>
      <c r="Y35" s="20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</row>
    <row r="36" ht="13.65" customHeight="1">
      <c r="A36" s="20"/>
      <c r="B36" s="20"/>
      <c r="C36" s="20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20"/>
      <c r="X36" s="20"/>
      <c r="Y36" s="20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</row>
    <row r="37" ht="13.65" customHeight="1">
      <c r="A37" s="20"/>
      <c r="B37" s="20"/>
      <c r="C37" s="20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20"/>
      <c r="X37" s="20"/>
      <c r="Y37" s="20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</row>
    <row r="38" ht="13.65" customHeight="1">
      <c r="A38" s="20"/>
      <c r="B38" s="20"/>
      <c r="C38" s="20"/>
      <c r="D38" s="10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20"/>
      <c r="X38" s="20"/>
      <c r="Y38" s="20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</row>
    <row r="39" ht="68.65" customHeight="1">
      <c r="A39" s="20"/>
      <c r="B39" s="20"/>
      <c r="C39" s="20"/>
      <c r="D39" s="4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20"/>
      <c r="X39" s="20"/>
      <c r="Y39" s="20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</row>
    <row r="40" ht="13.65" customHeight="1">
      <c r="A40" s="20"/>
      <c r="B40" s="20"/>
      <c r="C40" s="20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20"/>
      <c r="X40" s="20"/>
      <c r="Y40" s="20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</row>
    <row r="41" ht="13.65" customHeight="1">
      <c r="A41" s="20"/>
      <c r="B41" s="20"/>
      <c r="C41" s="20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20"/>
      <c r="X41" s="20"/>
      <c r="Y41" s="20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</row>
    <row r="42" ht="13.65" customHeight="1">
      <c r="A42" s="20"/>
      <c r="B42" s="20"/>
      <c r="C42" s="20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20"/>
      <c r="X42" s="20"/>
      <c r="Y42" s="20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</row>
    <row r="43" ht="13.65" customHeight="1">
      <c r="A43" s="20"/>
      <c r="B43" s="20"/>
      <c r="C43" s="20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20"/>
      <c r="X43" s="20"/>
      <c r="Y43" s="20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</row>
    <row r="44" ht="13.65" customHeight="1">
      <c r="A44" s="20"/>
      <c r="B44" s="20"/>
      <c r="C44" s="20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20"/>
      <c r="X44" s="20"/>
      <c r="Y44" s="20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</row>
    <row r="45" ht="13.65" customHeight="1">
      <c r="A45" s="20"/>
      <c r="B45" s="20"/>
      <c r="C45" s="20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t="s" s="21">
        <v>31</v>
      </c>
      <c r="X45" t="s" s="21">
        <v>32</v>
      </c>
      <c r="Y45" s="20"/>
      <c r="Z45" s="4"/>
      <c r="AA45" s="4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4"/>
    </row>
    <row r="46" ht="13.6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30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</row>
    <row r="47" ht="13.6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</row>
    <row r="48" ht="13.6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20"/>
      <c r="O48" s="20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</row>
    <row r="49" ht="13.6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</row>
    <row r="50" ht="13.6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</row>
    <row r="51" ht="13.6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</row>
    <row r="52" ht="13.6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</row>
    <row r="53" ht="13.6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</row>
    <row r="54" ht="13.6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</row>
    <row r="55" ht="13.6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</row>
    <row r="56" ht="13.6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</row>
    <row r="57" ht="13.6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</row>
    <row r="58" ht="13.6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</row>
    <row r="59" ht="13.6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</row>
    <row r="60" ht="13.6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</row>
    <row r="61" ht="13.6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</row>
    <row r="62" ht="13.6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</row>
    <row r="63" ht="13.6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</row>
    <row r="64" ht="13.6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</row>
    <row r="65" ht="13.6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</row>
    <row r="66" ht="13.6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</row>
    <row r="67" ht="13.6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</row>
    <row r="68" ht="13.6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</row>
    <row r="69" ht="13.6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</row>
    <row r="70" ht="13.6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</row>
    <row r="71" ht="13.6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</row>
    <row r="72" ht="13.6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t="s" s="10">
        <v>33</v>
      </c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S84"/>
  <sheetViews>
    <sheetView workbookViewId="0" showGridLines="0" defaultGridColor="1"/>
  </sheetViews>
  <sheetFormatPr defaultColWidth="12.6667" defaultRowHeight="15.75" customHeight="1" outlineLevelRow="0" outlineLevelCol="0"/>
  <cols>
    <col min="1" max="2" width="15.3516" style="44" customWidth="1"/>
    <col min="3" max="11" width="12.6719" style="44" customWidth="1"/>
    <col min="12" max="33" hidden="1" width="12.6667" style="44" customWidth="1"/>
    <col min="34" max="45" width="12.6719" style="44" customWidth="1"/>
    <col min="46" max="16384" width="12.6719" style="44" customWidth="1"/>
  </cols>
  <sheetData>
    <row r="1" ht="15.75" customHeight="1">
      <c r="A1" s="20"/>
      <c r="B1" t="s" s="21">
        <v>12</v>
      </c>
      <c r="C1" t="s" s="21">
        <v>34</v>
      </c>
      <c r="D1" s="4"/>
      <c r="E1" s="4"/>
      <c r="F1" s="4"/>
      <c r="G1" s="4"/>
      <c r="H1" s="4"/>
      <c r="I1" s="4"/>
      <c r="J1" s="11"/>
      <c r="K1" s="11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5"/>
      <c r="AJ1" s="46"/>
      <c r="AK1" s="46"/>
      <c r="AL1" s="46"/>
      <c r="AM1" s="46"/>
      <c r="AN1" s="46"/>
      <c r="AO1" s="46"/>
      <c r="AP1" s="46"/>
      <c r="AQ1" s="46"/>
      <c r="AR1" s="46"/>
      <c r="AS1" s="47"/>
    </row>
    <row r="2" ht="15.75" customHeight="1">
      <c r="A2" s="4"/>
      <c r="B2" s="4"/>
      <c r="C2" t="s" s="10">
        <v>11</v>
      </c>
      <c r="D2" t="s" s="10">
        <v>14</v>
      </c>
      <c r="E2" s="4"/>
      <c r="F2" s="4"/>
      <c r="G2" s="4"/>
      <c r="H2" s="4"/>
      <c r="I2" s="22"/>
      <c r="J2" t="s" s="48">
        <v>15</v>
      </c>
      <c r="K2" s="49"/>
      <c r="L2" s="25"/>
      <c r="M2" t="s" s="26">
        <v>16</v>
      </c>
      <c r="N2" s="25"/>
      <c r="O2" s="25"/>
      <c r="P2" s="25"/>
      <c r="Q2" s="25"/>
      <c r="R2" s="25"/>
      <c r="S2" t="s" s="26">
        <v>17</v>
      </c>
      <c r="T2" s="25"/>
      <c r="U2" t="s" s="26">
        <v>18</v>
      </c>
      <c r="V2" s="25"/>
      <c r="W2" s="25"/>
      <c r="X2" s="25"/>
      <c r="Y2" s="25"/>
      <c r="Z2" s="25"/>
      <c r="AA2" t="s" s="26">
        <v>19</v>
      </c>
      <c r="AB2" t="s" s="26">
        <v>35</v>
      </c>
      <c r="AC2" t="s" s="26">
        <v>36</v>
      </c>
      <c r="AD2" t="s" s="26">
        <v>37</v>
      </c>
      <c r="AE2" s="25"/>
      <c r="AF2" s="27"/>
      <c r="AG2" s="25"/>
      <c r="AH2" s="29"/>
      <c r="AI2" s="50"/>
      <c r="AJ2" s="51"/>
      <c r="AK2" s="51"/>
      <c r="AL2" s="51"/>
      <c r="AM2" s="51"/>
      <c r="AN2" s="51"/>
      <c r="AO2" s="51"/>
      <c r="AP2" s="51"/>
      <c r="AQ2" s="51"/>
      <c r="AR2" s="51"/>
      <c r="AS2" s="52"/>
    </row>
    <row r="3" ht="15.75" customHeight="1">
      <c r="A3" t="s" s="10">
        <v>26</v>
      </c>
      <c r="B3" s="30"/>
      <c r="C3" s="31">
        <v>0</v>
      </c>
      <c r="D3" s="12" cm="1">
        <f t="array" ref="D3">$B5</f>
        <v>0.008</v>
      </c>
      <c r="E3" s="12">
        <v>0.006666666667</v>
      </c>
      <c r="F3" s="4"/>
      <c r="G3" s="4"/>
      <c r="H3" s="4"/>
      <c r="I3" s="22"/>
      <c r="J3" s="53" cm="1">
        <f t="array" ref="J3">E3</f>
        <v>0.006666666667</v>
      </c>
      <c r="K3" s="49"/>
      <c r="L3" s="25"/>
      <c r="M3" s="33" cm="1">
        <f t="array" ref="M3">$B6</f>
        <v>0</v>
      </c>
      <c r="N3" t="s" s="26">
        <v>27</v>
      </c>
      <c r="O3" s="25"/>
      <c r="P3" s="25"/>
      <c r="Q3" s="25"/>
      <c r="R3" s="25"/>
      <c r="S3" t="str" s="25" cm="1">
        <f t="array" ref="S3">N3</f>
        <v>#VALUE!</v>
      </c>
      <c r="T3" s="25"/>
      <c r="U3" s="33" cm="1">
        <f t="array" ref="U3">$B7</f>
        <v>0</v>
      </c>
      <c r="V3" t="s" s="26">
        <v>27</v>
      </c>
      <c r="W3" s="25"/>
      <c r="X3" s="25"/>
      <c r="Y3" s="25"/>
      <c r="Z3" s="25"/>
      <c r="AA3" t="str" s="25" cm="1">
        <f t="array" ref="AA3">V3</f>
        <v>#VALUE!</v>
      </c>
      <c r="AB3" s="33" cm="1">
        <f t="array" ref="AB3">STDEV(J3:J4)</f>
        <v>0.00282842712451051</v>
      </c>
      <c r="AC3" s="54" cm="1">
        <f t="array" ref="AC3">STDEV($J$3:L4)</f>
        <v>0.00335176946450391</v>
      </c>
      <c r="AD3" s="33" cm="1">
        <f t="array" ref="AD3">STDEV($J$3:M4)</f>
        <v>0.00456058600887226</v>
      </c>
      <c r="AE3" s="25"/>
      <c r="AF3" s="25"/>
      <c r="AG3" s="25"/>
      <c r="AH3" s="29"/>
      <c r="AI3" s="50"/>
      <c r="AJ3" s="51"/>
      <c r="AK3" s="51"/>
      <c r="AL3" s="51"/>
      <c r="AM3" s="51"/>
      <c r="AN3" s="51"/>
      <c r="AO3" s="51"/>
      <c r="AP3" s="51"/>
      <c r="AQ3" s="51"/>
      <c r="AR3" s="51"/>
      <c r="AS3" s="52"/>
    </row>
    <row r="4" ht="15.75" customHeight="1">
      <c r="A4" t="s" s="10">
        <v>28</v>
      </c>
      <c r="B4" s="22"/>
      <c r="C4" s="34">
        <v>1</v>
      </c>
      <c r="D4" s="35" cm="1">
        <f t="array" ref="D4">$B5</f>
        <v>0.008</v>
      </c>
      <c r="E4" s="12">
        <v>0.0106666666666667</v>
      </c>
      <c r="F4" s="4"/>
      <c r="G4" s="4"/>
      <c r="H4" s="4"/>
      <c r="I4" s="22"/>
      <c r="J4" s="53" cm="1">
        <f t="array" ref="J4">E4</f>
        <v>0.0106666666666667</v>
      </c>
      <c r="K4" s="36" cm="1">
        <f t="array" ref="K4">EXP(J4-$J$3)-1</f>
        <v>0.00400801067700729</v>
      </c>
      <c r="L4" s="25"/>
      <c r="M4" s="33" cm="1">
        <f t="array" ref="M4">$B6</f>
        <v>0</v>
      </c>
      <c r="N4" s="25"/>
      <c r="O4" s="25"/>
      <c r="P4" s="25"/>
      <c r="Q4" s="25"/>
      <c r="R4" s="25"/>
      <c r="S4" s="33" cm="1">
        <f t="array" ref="S4">N4</f>
        <v>0</v>
      </c>
      <c r="T4" s="25"/>
      <c r="U4" s="33" cm="1">
        <f t="array" ref="U4">$B7</f>
        <v>0</v>
      </c>
      <c r="V4" s="25"/>
      <c r="W4" s="25"/>
      <c r="X4" s="25"/>
      <c r="Y4" s="25"/>
      <c r="Z4" s="25"/>
      <c r="AA4" s="33" cm="1">
        <f t="array" ref="AA4">V4</f>
        <v>0</v>
      </c>
      <c r="AB4" s="33" cm="1">
        <f t="array" ref="AB4">STDEV(J3:J5)</f>
        <v>0.00399999999983335</v>
      </c>
      <c r="AC4" s="54" cm="1">
        <f t="array" ref="AC4">STDEV($J$3:L5)</f>
        <v>0.00406219971616672</v>
      </c>
      <c r="AD4" s="33" cm="1">
        <f t="array" ref="AD4">STDEV($J$3:M5)</f>
        <v>0.00549637051036302</v>
      </c>
      <c r="AE4" s="25"/>
      <c r="AF4" s="25"/>
      <c r="AG4" s="25"/>
      <c r="AH4" s="29"/>
      <c r="AI4" s="50"/>
      <c r="AJ4" s="51"/>
      <c r="AK4" s="51"/>
      <c r="AL4" s="51"/>
      <c r="AM4" s="51"/>
      <c r="AN4" s="51"/>
      <c r="AO4" s="51"/>
      <c r="AP4" s="51"/>
      <c r="AQ4" s="51"/>
      <c r="AR4" s="51"/>
      <c r="AS4" s="52"/>
    </row>
    <row r="5" ht="15.75" customHeight="1">
      <c r="A5" t="s" s="21">
        <v>38</v>
      </c>
      <c r="B5" s="37">
        <v>0.008</v>
      </c>
      <c r="C5" s="38">
        <v>2</v>
      </c>
      <c r="D5" s="12" cm="1">
        <f t="array" ref="D5">$B5*2</f>
        <v>0.016</v>
      </c>
      <c r="E5" s="12">
        <v>0.0146666666666667</v>
      </c>
      <c r="F5" s="12">
        <v>0.013333333330</v>
      </c>
      <c r="G5" s="4"/>
      <c r="H5" s="4"/>
      <c r="I5" s="22"/>
      <c r="J5" s="53" cm="1">
        <f t="array" ref="J5">E5</f>
        <v>0.0146666666666667</v>
      </c>
      <c r="K5" s="55" cm="1">
        <f t="array" ref="K5">EXP(J5-$J$3)-1</f>
        <v>0.00803208550393752</v>
      </c>
      <c r="L5" s="25"/>
      <c r="M5" s="33" cm="1">
        <f t="array" ref="M5">$B6*2</f>
        <v>0</v>
      </c>
      <c r="N5" s="25"/>
      <c r="O5" s="33">
        <v>0</v>
      </c>
      <c r="P5" s="25"/>
      <c r="Q5" s="25"/>
      <c r="R5" s="25"/>
      <c r="S5" s="33" cm="1">
        <f t="array" ref="S5">N5</f>
        <v>0</v>
      </c>
      <c r="T5" s="25"/>
      <c r="U5" s="33" cm="1">
        <f t="array" ref="U5">$B7*2</f>
        <v>0</v>
      </c>
      <c r="V5" s="25"/>
      <c r="W5" s="33">
        <v>0</v>
      </c>
      <c r="X5" s="25"/>
      <c r="Y5" s="25"/>
      <c r="Z5" s="25"/>
      <c r="AA5" s="33" cm="1">
        <f t="array" ref="AA5">V5</f>
        <v>0</v>
      </c>
      <c r="AB5" s="33" cm="1">
        <f t="array" ref="AB5">STDEV($J$3:J6)</f>
        <v>0.00625388767964611</v>
      </c>
      <c r="AC5" s="54" cm="1">
        <f t="array" ref="AC5">STDEV($J$3:L6)</f>
        <v>0.0059110125707328</v>
      </c>
      <c r="AD5" s="33" cm="1">
        <f t="array" ref="AD5">STDEV($J$3:M6)</f>
        <v>0.00737116485071249</v>
      </c>
      <c r="AE5" s="25"/>
      <c r="AF5" s="25"/>
      <c r="AG5" s="25"/>
      <c r="AH5" s="29"/>
      <c r="AI5" s="50"/>
      <c r="AJ5" s="51"/>
      <c r="AK5" s="51"/>
      <c r="AL5" s="51"/>
      <c r="AM5" s="51"/>
      <c r="AN5" s="51"/>
      <c r="AO5" s="51"/>
      <c r="AP5" s="51"/>
      <c r="AQ5" s="51"/>
      <c r="AR5" s="51"/>
      <c r="AS5" s="52"/>
    </row>
    <row r="6" ht="15.75" customHeight="1">
      <c r="A6" s="20"/>
      <c r="B6" s="40"/>
      <c r="C6" s="34">
        <v>3</v>
      </c>
      <c r="D6" s="35" cm="1">
        <f t="array" ref="D6">$B5*2</f>
        <v>0.016</v>
      </c>
      <c r="E6" s="4"/>
      <c r="F6" s="12">
        <v>0.0213333333333333</v>
      </c>
      <c r="G6" s="4"/>
      <c r="H6" s="4"/>
      <c r="I6" s="22"/>
      <c r="J6" s="53" cm="1">
        <f t="array" ref="J6">F6</f>
        <v>0.0213333333333333</v>
      </c>
      <c r="K6" s="36" cm="1">
        <f t="array" ref="K6">EXP(J6-$J$3)-1</f>
        <v>0.0147747499827469</v>
      </c>
      <c r="L6" s="25"/>
      <c r="M6" s="33" cm="1">
        <f t="array" ref="M6">$B6*2</f>
        <v>0</v>
      </c>
      <c r="N6" s="25"/>
      <c r="O6" s="33">
        <v>0</v>
      </c>
      <c r="P6" s="25"/>
      <c r="Q6" s="25"/>
      <c r="R6" s="25"/>
      <c r="S6" s="33" cm="1">
        <f t="array" ref="S6">O6</f>
        <v>0</v>
      </c>
      <c r="T6" s="25"/>
      <c r="U6" s="33" cm="1">
        <f t="array" ref="U6">$B7*2</f>
        <v>0</v>
      </c>
      <c r="V6" s="25"/>
      <c r="W6" s="33">
        <v>0</v>
      </c>
      <c r="X6" s="25"/>
      <c r="Y6" s="25"/>
      <c r="Z6" s="25"/>
      <c r="AA6" s="33" cm="1">
        <f t="array" ref="AA6">W6</f>
        <v>0</v>
      </c>
      <c r="AB6" s="33" cm="1">
        <f t="array" ref="AB6">STDEV($J$3:J7)</f>
        <v>0.00897403662415574</v>
      </c>
      <c r="AC6" s="54" cm="1">
        <f t="array" ref="AC6">STDEV($J$3:L7)</f>
        <v>0.008406707869197521</v>
      </c>
      <c r="AD6" s="33" cm="1">
        <f t="array" ref="AD6">STDEV($J$3:M7)</f>
        <v>0.00984917437382388</v>
      </c>
      <c r="AE6" s="25"/>
      <c r="AF6" s="25"/>
      <c r="AG6" s="25"/>
      <c r="AH6" s="29"/>
      <c r="AI6" s="50"/>
      <c r="AJ6" s="51"/>
      <c r="AK6" s="51"/>
      <c r="AL6" s="51"/>
      <c r="AM6" s="51"/>
      <c r="AN6" s="51"/>
      <c r="AO6" s="51"/>
      <c r="AP6" s="51"/>
      <c r="AQ6" s="51"/>
      <c r="AR6" s="51"/>
      <c r="AS6" s="52"/>
    </row>
    <row r="7" ht="15.75" customHeight="1">
      <c r="A7" s="20"/>
      <c r="B7" s="20"/>
      <c r="C7" s="41">
        <v>4</v>
      </c>
      <c r="D7" s="12" cm="1">
        <f t="array" ref="D7">$B5*4</f>
        <v>0.032</v>
      </c>
      <c r="E7" s="4"/>
      <c r="F7" s="12">
        <v>0.0293333333333333</v>
      </c>
      <c r="G7" s="12">
        <v>0.0256</v>
      </c>
      <c r="H7" s="4"/>
      <c r="I7" s="22"/>
      <c r="J7" s="53" cm="1">
        <f t="array" ref="J7">F7</f>
        <v>0.0293333333333333</v>
      </c>
      <c r="K7" s="56" cm="1">
        <f t="array" ref="K7">EXP(J7-$J$3)-1</f>
        <v>0.0229255075421859</v>
      </c>
      <c r="L7" s="25"/>
      <c r="M7" s="33" cm="1">
        <f t="array" ref="M7">$B6*4</f>
        <v>0</v>
      </c>
      <c r="N7" s="25"/>
      <c r="O7" s="33">
        <v>0</v>
      </c>
      <c r="P7" s="33">
        <v>0</v>
      </c>
      <c r="Q7" s="25"/>
      <c r="R7" s="25"/>
      <c r="S7" s="33" cm="1">
        <f t="array" ref="S7">O7</f>
        <v>0</v>
      </c>
      <c r="T7" s="25"/>
      <c r="U7" s="33" cm="1">
        <f t="array" ref="U7">$B7*4</f>
        <v>0</v>
      </c>
      <c r="V7" s="25"/>
      <c r="W7" s="33">
        <v>0</v>
      </c>
      <c r="X7" s="33">
        <v>0</v>
      </c>
      <c r="Y7" s="25"/>
      <c r="Z7" s="25"/>
      <c r="AA7" s="33" cm="1">
        <f t="array" ref="AA7">W7</f>
        <v>0</v>
      </c>
      <c r="AB7" s="33" cm="1">
        <f t="array" ref="AB7">STDEV($J$3:J8)</f>
        <v>0.0102125558159864</v>
      </c>
      <c r="AC7" s="54" cm="1">
        <f t="array" ref="AC7">STDEV($J$3:L8)</f>
        <v>0.00954772328662992</v>
      </c>
      <c r="AD7" s="33" cm="1">
        <f t="array" ref="AD7">STDEV($J$3:M8)</f>
        <v>0.0113761237104144</v>
      </c>
      <c r="AE7" s="25"/>
      <c r="AF7" s="25"/>
      <c r="AG7" s="25"/>
      <c r="AH7" s="29"/>
      <c r="AI7" s="50"/>
      <c r="AJ7" s="51"/>
      <c r="AK7" s="51"/>
      <c r="AL7" s="51"/>
      <c r="AM7" s="51"/>
      <c r="AN7" s="51"/>
      <c r="AO7" s="51"/>
      <c r="AP7" s="51"/>
      <c r="AQ7" s="51"/>
      <c r="AR7" s="51"/>
      <c r="AS7" s="52"/>
    </row>
    <row r="8" ht="15.75" customHeight="1">
      <c r="A8" s="20"/>
      <c r="B8" s="4"/>
      <c r="C8" s="12">
        <v>5</v>
      </c>
      <c r="D8" s="12" cm="1">
        <f t="array" ref="D8">$B5*4</f>
        <v>0.032</v>
      </c>
      <c r="E8" s="4"/>
      <c r="F8" s="4"/>
      <c r="G8" s="12">
        <v>0.032</v>
      </c>
      <c r="H8" s="4"/>
      <c r="I8" s="22"/>
      <c r="J8" s="53" cm="1">
        <f t="array" ref="J8">G8</f>
        <v>0.032</v>
      </c>
      <c r="K8" s="56" cm="1">
        <f t="array" ref="K8">EXP(J8-$J$3)-1</f>
        <v>0.0256569491992091</v>
      </c>
      <c r="L8" s="25"/>
      <c r="M8" s="33" cm="1">
        <f t="array" ref="M8">$B6*4</f>
        <v>0</v>
      </c>
      <c r="N8" s="25"/>
      <c r="O8" s="25"/>
      <c r="P8" s="33">
        <v>0</v>
      </c>
      <c r="Q8" s="25"/>
      <c r="R8" s="25"/>
      <c r="S8" s="33" cm="1">
        <f t="array" ref="S8">P8</f>
        <v>0</v>
      </c>
      <c r="T8" s="25"/>
      <c r="U8" s="33" cm="1">
        <f t="array" ref="U8">$B7*4</f>
        <v>0</v>
      </c>
      <c r="V8" s="25"/>
      <c r="W8" s="25"/>
      <c r="X8" s="33">
        <v>0</v>
      </c>
      <c r="Y8" s="25"/>
      <c r="Z8" s="25"/>
      <c r="AA8" s="33" cm="1">
        <f t="array" ref="AA8">X8</f>
        <v>0</v>
      </c>
      <c r="AB8" s="33" cm="1">
        <f t="array" ref="AB8">STDEV($J$3:J9)</f>
        <v>0.0118349138223941</v>
      </c>
      <c r="AC8" s="54" cm="1">
        <f t="array" ref="AC8">STDEV($J$3:L9)</f>
        <v>0.0111110044079808</v>
      </c>
      <c r="AD8" s="33" cm="1">
        <f t="array" ref="AD8">STDEV($J$3:M9)</f>
        <v>0.0132015806144075</v>
      </c>
      <c r="AE8" s="25"/>
      <c r="AF8" s="25"/>
      <c r="AG8" s="25"/>
      <c r="AH8" s="29"/>
      <c r="AI8" s="50"/>
      <c r="AJ8" s="51"/>
      <c r="AK8" s="51"/>
      <c r="AL8" s="51"/>
      <c r="AM8" s="51"/>
      <c r="AN8" s="51"/>
      <c r="AO8" s="51"/>
      <c r="AP8" s="51"/>
      <c r="AQ8" s="51"/>
      <c r="AR8" s="51"/>
      <c r="AS8" s="52"/>
    </row>
    <row r="9" ht="15.75" customHeight="1">
      <c r="A9" s="20"/>
      <c r="B9" s="4"/>
      <c r="C9" s="31">
        <v>6</v>
      </c>
      <c r="D9" s="12" cm="1">
        <f t="array" ref="D9">$B5*4</f>
        <v>0.032</v>
      </c>
      <c r="E9" s="4"/>
      <c r="F9" s="4"/>
      <c r="G9" s="12">
        <v>0.0384</v>
      </c>
      <c r="H9" s="4"/>
      <c r="I9" s="22"/>
      <c r="J9" s="53" cm="1">
        <f t="array" ref="J9">G9</f>
        <v>0.0384</v>
      </c>
      <c r="K9" s="56" cm="1">
        <f t="array" ref="K9">EXP(J9-$J$3)-1</f>
        <v>0.0322422040118302</v>
      </c>
      <c r="L9" s="25"/>
      <c r="M9" s="33" cm="1">
        <f t="array" ref="M9">$B6*4</f>
        <v>0</v>
      </c>
      <c r="N9" s="25"/>
      <c r="O9" s="25"/>
      <c r="P9" s="33">
        <v>0</v>
      </c>
      <c r="Q9" s="25"/>
      <c r="R9" s="25"/>
      <c r="S9" s="33" cm="1">
        <f t="array" ref="S9">P9</f>
        <v>0</v>
      </c>
      <c r="T9" s="25"/>
      <c r="U9" s="33" cm="1">
        <f t="array" ref="U9">$B7*4</f>
        <v>0</v>
      </c>
      <c r="V9" s="25"/>
      <c r="W9" s="25"/>
      <c r="X9" s="33">
        <v>0</v>
      </c>
      <c r="Y9" s="25"/>
      <c r="Z9" s="25"/>
      <c r="AA9" s="33" cm="1">
        <f t="array" ref="AA9">X9</f>
        <v>0</v>
      </c>
      <c r="AB9" s="33" cm="1">
        <f t="array" ref="AB9">STDEV($J$3:J10)</f>
        <v>0.0136307774993349</v>
      </c>
      <c r="AC9" s="54" cm="1">
        <f t="array" ref="AC9">STDEV($J$3:L10)</f>
        <v>0.0128766594372539</v>
      </c>
      <c r="AD9" s="33" cm="1">
        <f t="array" ref="AD9">STDEV($J$3:M10)</f>
        <v>0.0151827363959218</v>
      </c>
      <c r="AE9" s="25"/>
      <c r="AF9" s="25"/>
      <c r="AG9" s="25"/>
      <c r="AH9" s="29"/>
      <c r="AI9" s="50"/>
      <c r="AJ9" s="51"/>
      <c r="AK9" s="51"/>
      <c r="AL9" s="51"/>
      <c r="AM9" s="51"/>
      <c r="AN9" s="51"/>
      <c r="AO9" s="51"/>
      <c r="AP9" s="51"/>
      <c r="AQ9" s="51"/>
      <c r="AR9" s="51"/>
      <c r="AS9" s="52"/>
    </row>
    <row r="10" ht="15.75" customHeight="1">
      <c r="A10" s="20"/>
      <c r="B10" s="22"/>
      <c r="C10" s="34">
        <v>7</v>
      </c>
      <c r="D10" s="35" cm="1">
        <f t="array" ref="D10">$B5*4</f>
        <v>0.032</v>
      </c>
      <c r="E10" s="4"/>
      <c r="F10" s="4"/>
      <c r="G10" s="12">
        <v>0.0448</v>
      </c>
      <c r="H10" s="4"/>
      <c r="I10" s="22"/>
      <c r="J10" s="53" cm="1">
        <f t="array" ref="J10">G10</f>
        <v>0.0448</v>
      </c>
      <c r="K10" s="36" cm="1">
        <f t="array" ref="K10">EXP(J10-$J$3)-1</f>
        <v>0.0388697396094455</v>
      </c>
      <c r="L10" s="25"/>
      <c r="M10" s="33" cm="1">
        <f t="array" ref="M10">$B6*4</f>
        <v>0</v>
      </c>
      <c r="N10" s="25"/>
      <c r="O10" s="25"/>
      <c r="P10" s="33">
        <v>0</v>
      </c>
      <c r="Q10" s="25"/>
      <c r="R10" s="25"/>
      <c r="S10" s="33" cm="1">
        <f t="array" ref="S10">P10</f>
        <v>0</v>
      </c>
      <c r="T10" s="25"/>
      <c r="U10" s="33" cm="1">
        <f t="array" ref="U10">$B7*4</f>
        <v>0</v>
      </c>
      <c r="V10" s="25"/>
      <c r="W10" s="25"/>
      <c r="X10" s="33">
        <v>0</v>
      </c>
      <c r="Y10" s="25"/>
      <c r="Z10" s="25"/>
      <c r="AA10" s="33" cm="1">
        <f t="array" ref="AA10">X10</f>
        <v>0</v>
      </c>
      <c r="AB10" s="33" cm="1">
        <f t="array" ref="AB10">STDEV($J$3:J11)</f>
        <v>0.0155049972031553</v>
      </c>
      <c r="AC10" s="54" cm="1">
        <f t="array" ref="AC10">STDEV($J$3:L11)</f>
        <v>0.0147412820936047</v>
      </c>
      <c r="AD10" s="33" cm="1">
        <f t="array" ref="AD10">STDEV($J$3:M11)</f>
        <v>0.0172499108603532</v>
      </c>
      <c r="AE10" s="25"/>
      <c r="AF10" s="25"/>
      <c r="AG10" s="25"/>
      <c r="AH10" s="29"/>
      <c r="AI10" s="50"/>
      <c r="AJ10" s="51"/>
      <c r="AK10" s="51"/>
      <c r="AL10" s="51"/>
      <c r="AM10" s="51"/>
      <c r="AN10" s="51"/>
      <c r="AO10" s="51"/>
      <c r="AP10" s="51"/>
      <c r="AQ10" s="51"/>
      <c r="AR10" s="51"/>
      <c r="AS10" s="52"/>
    </row>
    <row r="11" ht="15.75" customHeight="1">
      <c r="A11" s="4"/>
      <c r="B11" s="4"/>
      <c r="C11" s="41">
        <v>8</v>
      </c>
      <c r="D11" s="12" cm="1">
        <f t="array" ref="D11">$B5*8</f>
        <v>0.064</v>
      </c>
      <c r="E11" s="4"/>
      <c r="F11" s="4"/>
      <c r="G11" s="12">
        <v>0.0512</v>
      </c>
      <c r="H11" s="12">
        <v>0.054044444440</v>
      </c>
      <c r="I11" s="22"/>
      <c r="J11" s="53" cm="1">
        <f t="array" ref="J11">G11</f>
        <v>0.0512</v>
      </c>
      <c r="K11" s="55" cm="1">
        <f t="array" ref="K11">EXP(J11-$J$3)-1</f>
        <v>0.0455398274568399</v>
      </c>
      <c r="L11" s="25"/>
      <c r="M11" s="33" cm="1">
        <f t="array" ref="M11">$B6*8</f>
        <v>0</v>
      </c>
      <c r="N11" s="25"/>
      <c r="O11" s="25"/>
      <c r="P11" s="33">
        <v>0</v>
      </c>
      <c r="Q11" s="33">
        <v>0</v>
      </c>
      <c r="R11" s="25"/>
      <c r="S11" s="33" cm="1">
        <f t="array" ref="S11">P11</f>
        <v>0</v>
      </c>
      <c r="T11" s="25"/>
      <c r="U11" s="33" cm="1">
        <f t="array" ref="U11">$B7*8</f>
        <v>0</v>
      </c>
      <c r="V11" s="25"/>
      <c r="W11" s="25"/>
      <c r="X11" s="33">
        <v>0</v>
      </c>
      <c r="Y11" s="33">
        <v>0</v>
      </c>
      <c r="Z11" s="25"/>
      <c r="AA11" s="33" cm="1">
        <f t="array" ref="AA11">X11</f>
        <v>0</v>
      </c>
      <c r="AB11" s="33" cm="1">
        <f t="array" ref="AB11">STDEV($J$3:J12)</f>
        <v>0.0175372769352241</v>
      </c>
      <c r="AC11" s="54" cm="1">
        <f t="array" ref="AC11">STDEV($J$3:L12)</f>
        <v>0.0167834790302723</v>
      </c>
      <c r="AD11" s="33" cm="1">
        <f t="array" ref="AD11">STDEV($J$3:M12)</f>
        <v>0.0194651085194856</v>
      </c>
      <c r="AE11" s="25"/>
      <c r="AF11" s="25"/>
      <c r="AG11" s="25"/>
      <c r="AH11" s="29"/>
      <c r="AI11" s="50"/>
      <c r="AJ11" s="51"/>
      <c r="AK11" s="51"/>
      <c r="AL11" s="51"/>
      <c r="AM11" s="51"/>
      <c r="AN11" s="51"/>
      <c r="AO11" s="51"/>
      <c r="AP11" s="51"/>
      <c r="AQ11" s="51"/>
      <c r="AR11" s="51"/>
      <c r="AS11" s="52"/>
    </row>
    <row r="12" ht="15.75" customHeight="1">
      <c r="A12" s="4"/>
      <c r="B12" s="4"/>
      <c r="C12" s="12">
        <v>9</v>
      </c>
      <c r="D12" s="12" cm="1">
        <f t="array" ref="D12">$B5*8</f>
        <v>0.064</v>
      </c>
      <c r="E12" s="4"/>
      <c r="F12" s="4"/>
      <c r="G12" s="4"/>
      <c r="H12" s="12">
        <v>0.0583111111111111</v>
      </c>
      <c r="I12" s="22"/>
      <c r="J12" s="53" cm="1">
        <f t="array" ref="J12">H12</f>
        <v>0.0583111111111111</v>
      </c>
      <c r="K12" s="55" cm="1">
        <f t="array" ref="K12">EXP(J12-$J$3)-1</f>
        <v>0.0530012754915357</v>
      </c>
      <c r="L12" s="25"/>
      <c r="M12" s="33" cm="1">
        <f t="array" ref="M12">$B6*8</f>
        <v>0</v>
      </c>
      <c r="N12" s="25"/>
      <c r="O12" s="25"/>
      <c r="P12" s="25"/>
      <c r="Q12" s="33">
        <v>0</v>
      </c>
      <c r="R12" s="25"/>
      <c r="S12" s="33" cm="1">
        <f t="array" ref="S12">Q12</f>
        <v>0</v>
      </c>
      <c r="T12" s="25"/>
      <c r="U12" s="33" cm="1">
        <f t="array" ref="U12">$B7*8</f>
        <v>0</v>
      </c>
      <c r="V12" s="25"/>
      <c r="W12" s="25"/>
      <c r="X12" s="25"/>
      <c r="Y12" s="33">
        <v>0</v>
      </c>
      <c r="Z12" s="25"/>
      <c r="AA12" s="33" cm="1">
        <f t="array" ref="AA12">Y12</f>
        <v>0</v>
      </c>
      <c r="AB12" s="33" cm="1">
        <f t="array" ref="AB12">STDEV($J$3:J13)</f>
        <v>0.0192084044455807</v>
      </c>
      <c r="AC12" s="54" cm="1">
        <f t="array" ref="AC12">STDEV($J$3:L13)</f>
        <v>0.0184638801368901</v>
      </c>
      <c r="AD12" s="33" cm="1">
        <f t="array" ref="AD12">STDEV($J$3:M13)</f>
        <v>0.0214186476626523</v>
      </c>
      <c r="AE12" s="25"/>
      <c r="AF12" s="25"/>
      <c r="AG12" s="25"/>
      <c r="AH12" s="29"/>
      <c r="AI12" s="50"/>
      <c r="AJ12" s="51"/>
      <c r="AK12" s="51"/>
      <c r="AL12" s="51"/>
      <c r="AM12" s="51"/>
      <c r="AN12" s="51"/>
      <c r="AO12" s="51"/>
      <c r="AP12" s="51"/>
      <c r="AQ12" s="51"/>
      <c r="AR12" s="51"/>
      <c r="AS12" s="52"/>
    </row>
    <row r="13" ht="15.75" customHeight="1">
      <c r="A13" s="4"/>
      <c r="B13" s="4"/>
      <c r="C13" s="12">
        <v>10</v>
      </c>
      <c r="D13" s="12" cm="1">
        <f t="array" ref="D13">$B5*8</f>
        <v>0.064</v>
      </c>
      <c r="E13" s="4"/>
      <c r="F13" s="4"/>
      <c r="G13" s="4"/>
      <c r="H13" s="12">
        <v>0.0625777777777778</v>
      </c>
      <c r="I13" s="22"/>
      <c r="J13" s="53" cm="1">
        <f t="array" ref="J13">H13</f>
        <v>0.0625777777777778</v>
      </c>
      <c r="K13" s="55" cm="1">
        <f t="array" ref="K13">EXP(J13-$J$3)-1</f>
        <v>0.0575036792313</v>
      </c>
      <c r="L13" s="25"/>
      <c r="M13" s="33" cm="1">
        <f t="array" ref="M13">$B6*8</f>
        <v>0</v>
      </c>
      <c r="N13" s="25"/>
      <c r="O13" s="25"/>
      <c r="P13" s="25"/>
      <c r="Q13" s="33">
        <v>0</v>
      </c>
      <c r="R13" s="25"/>
      <c r="S13" s="33" cm="1">
        <f t="array" ref="S13">Q13</f>
        <v>0</v>
      </c>
      <c r="T13" s="25"/>
      <c r="U13" s="33" cm="1">
        <f t="array" ref="U13">$B7*8</f>
        <v>0</v>
      </c>
      <c r="V13" s="25"/>
      <c r="W13" s="25"/>
      <c r="X13" s="25"/>
      <c r="Y13" s="33">
        <v>0</v>
      </c>
      <c r="Z13" s="25"/>
      <c r="AA13" s="33" cm="1">
        <f t="array" ref="AA13">Y13</f>
        <v>0</v>
      </c>
      <c r="AB13" s="33" cm="1">
        <f t="array" ref="AB13">STDEV($J$3:J14)</f>
        <v>0.0206722312482069</v>
      </c>
      <c r="AC13" s="54" cm="1">
        <f t="array" ref="AC13">STDEV($J$3:L14)</f>
        <v>0.0199409578863048</v>
      </c>
      <c r="AD13" s="33" cm="1">
        <f t="array" ref="AD13">STDEV($J$3:M14)</f>
        <v>0.0232134721004166</v>
      </c>
      <c r="AE13" s="25"/>
      <c r="AF13" s="25"/>
      <c r="AG13" s="25"/>
      <c r="AH13" s="29"/>
      <c r="AI13" s="50"/>
      <c r="AJ13" s="51"/>
      <c r="AK13" s="51"/>
      <c r="AL13" s="51"/>
      <c r="AM13" s="51"/>
      <c r="AN13" s="51"/>
      <c r="AO13" s="51"/>
      <c r="AP13" s="51"/>
      <c r="AQ13" s="51"/>
      <c r="AR13" s="51"/>
      <c r="AS13" s="52"/>
    </row>
    <row r="14" ht="15.75" customHeight="1">
      <c r="A14" s="4"/>
      <c r="B14" s="4"/>
      <c r="C14" s="12">
        <v>11</v>
      </c>
      <c r="D14" s="12" cm="1">
        <f t="array" ref="D14">$B5*8</f>
        <v>0.064</v>
      </c>
      <c r="E14" s="4"/>
      <c r="F14" s="4"/>
      <c r="G14" s="4"/>
      <c r="H14" s="12">
        <v>0.0668444444444445</v>
      </c>
      <c r="I14" s="22"/>
      <c r="J14" s="53" cm="1">
        <f t="array" ref="J14">H14</f>
        <v>0.0668444444444445</v>
      </c>
      <c r="K14" s="55" cm="1">
        <f t="array" ref="K14">EXP(J14-$J$3)-1</f>
        <v>0.0620253342672474</v>
      </c>
      <c r="L14" s="25"/>
      <c r="M14" s="33" cm="1">
        <f t="array" ref="M14">$B6*8</f>
        <v>0</v>
      </c>
      <c r="N14" s="25"/>
      <c r="O14" s="25"/>
      <c r="P14" s="25"/>
      <c r="Q14" s="33">
        <v>0</v>
      </c>
      <c r="R14" s="25"/>
      <c r="S14" s="33" cm="1">
        <f t="array" ref="S14">Q14</f>
        <v>0</v>
      </c>
      <c r="T14" s="25"/>
      <c r="U14" s="33" cm="1">
        <f t="array" ref="U14">$B7*8</f>
        <v>0</v>
      </c>
      <c r="V14" s="25"/>
      <c r="W14" s="25"/>
      <c r="X14" s="25"/>
      <c r="Y14" s="33">
        <v>0</v>
      </c>
      <c r="Z14" s="25"/>
      <c r="AA14" s="33" cm="1">
        <f t="array" ref="AA14">Y14</f>
        <v>0</v>
      </c>
      <c r="AB14" s="33" cm="1">
        <f t="array" ref="AB14">STDEV($J$3:J15)</f>
        <v>0.0220093392936396</v>
      </c>
      <c r="AC14" s="54" cm="1">
        <f t="array" ref="AC14">STDEV($J$3:L15)</f>
        <v>0.0212965213774093</v>
      </c>
      <c r="AD14" s="33" cm="1">
        <f t="array" ref="AD14">STDEV($J$3:M15)</f>
        <v>0.0249063756102156</v>
      </c>
      <c r="AE14" s="25"/>
      <c r="AF14" s="25"/>
      <c r="AG14" s="25"/>
      <c r="AH14" s="29"/>
      <c r="AI14" s="50"/>
      <c r="AJ14" s="51"/>
      <c r="AK14" s="51"/>
      <c r="AL14" s="51"/>
      <c r="AM14" s="51"/>
      <c r="AN14" s="51"/>
      <c r="AO14" s="51"/>
      <c r="AP14" s="51"/>
      <c r="AQ14" s="51"/>
      <c r="AR14" s="51"/>
      <c r="AS14" s="52"/>
    </row>
    <row r="15" ht="15.75" customHeight="1">
      <c r="A15" s="4"/>
      <c r="B15" s="4"/>
      <c r="C15" s="12">
        <v>12</v>
      </c>
      <c r="D15" s="12" cm="1">
        <f t="array" ref="D15">$B5*8</f>
        <v>0.064</v>
      </c>
      <c r="E15" s="4"/>
      <c r="F15" s="4"/>
      <c r="G15" s="4"/>
      <c r="H15" s="12">
        <v>0.0711111111111111</v>
      </c>
      <c r="I15" s="22"/>
      <c r="J15" s="53" cm="1">
        <f t="array" ref="J15">H15</f>
        <v>0.0711111111111111</v>
      </c>
      <c r="K15" s="55" cm="1">
        <f t="array" ref="K15">EXP(J15-$J$3)-1</f>
        <v>0.0665663229137208</v>
      </c>
      <c r="L15" s="25"/>
      <c r="M15" s="33" cm="1">
        <f t="array" ref="M15">$B6*8</f>
        <v>0</v>
      </c>
      <c r="N15" s="25"/>
      <c r="O15" s="25"/>
      <c r="P15" s="25"/>
      <c r="Q15" s="33">
        <v>0</v>
      </c>
      <c r="R15" s="25"/>
      <c r="S15" s="33" cm="1">
        <f t="array" ref="S15">Q15</f>
        <v>0</v>
      </c>
      <c r="T15" s="25"/>
      <c r="U15" s="33" cm="1">
        <f t="array" ref="U15">$B7*8</f>
        <v>0</v>
      </c>
      <c r="V15" s="25"/>
      <c r="W15" s="25"/>
      <c r="X15" s="25"/>
      <c r="Y15" s="33">
        <v>0</v>
      </c>
      <c r="Z15" s="25"/>
      <c r="AA15" s="33" cm="1">
        <f t="array" ref="AA15">Y15</f>
        <v>0</v>
      </c>
      <c r="AB15" s="33" cm="1">
        <f t="array" ref="AB15">STDEV($J$3:J16)</f>
        <v>0.0232660533590776</v>
      </c>
      <c r="AC15" s="54" cm="1">
        <f t="array" ref="AC15">STDEV($J$3:L16)</f>
        <v>0.0225771170470027</v>
      </c>
      <c r="AD15" s="33" cm="1">
        <f t="array" ref="AD15">STDEV($J$3:M16)</f>
        <v>0.0265313073234842</v>
      </c>
      <c r="AE15" s="25"/>
      <c r="AF15" s="25"/>
      <c r="AG15" s="25"/>
      <c r="AH15" s="29"/>
      <c r="AI15" s="50"/>
      <c r="AJ15" s="51"/>
      <c r="AK15" s="51"/>
      <c r="AL15" s="51"/>
      <c r="AM15" s="51"/>
      <c r="AN15" s="51"/>
      <c r="AO15" s="51"/>
      <c r="AP15" s="51"/>
      <c r="AQ15" s="51"/>
      <c r="AR15" s="51"/>
      <c r="AS15" s="52"/>
    </row>
    <row r="16" ht="15.75" customHeight="1">
      <c r="A16" s="4"/>
      <c r="B16" s="4"/>
      <c r="C16" s="12">
        <v>13</v>
      </c>
      <c r="D16" s="12" cm="1">
        <f t="array" ref="D16">$B5*8</f>
        <v>0.064</v>
      </c>
      <c r="E16" s="4"/>
      <c r="F16" s="4"/>
      <c r="G16" s="4"/>
      <c r="H16" s="12">
        <v>0.07537777777777779</v>
      </c>
      <c r="I16" s="22"/>
      <c r="J16" s="53" cm="1">
        <f t="array" ref="J16">H16</f>
        <v>0.07537777777777779</v>
      </c>
      <c r="K16" s="55" cm="1">
        <f t="array" ref="K16">EXP(J16-$J$3)-1</f>
        <v>0.0711267278370213</v>
      </c>
      <c r="L16" s="25"/>
      <c r="M16" s="33" cm="1">
        <f t="array" ref="M16">$B6*8</f>
        <v>0</v>
      </c>
      <c r="N16" s="25"/>
      <c r="O16" s="25"/>
      <c r="P16" s="25"/>
      <c r="Q16" s="33">
        <v>0</v>
      </c>
      <c r="R16" s="25"/>
      <c r="S16" s="33" cm="1">
        <f t="array" ref="S16">Q16</f>
        <v>0</v>
      </c>
      <c r="T16" s="25"/>
      <c r="U16" s="33" cm="1">
        <f t="array" ref="U16">$B7*8</f>
        <v>0</v>
      </c>
      <c r="V16" s="25"/>
      <c r="W16" s="25"/>
      <c r="X16" s="25"/>
      <c r="Y16" s="33">
        <v>0</v>
      </c>
      <c r="Z16" s="25"/>
      <c r="AA16" s="33" cm="1">
        <f t="array" ref="AA16">Y16</f>
        <v>0</v>
      </c>
      <c r="AB16" s="33" cm="1">
        <f t="array" ref="AB16">STDEV($J$3:J17)</f>
        <v>0.024470686058807</v>
      </c>
      <c r="AC16" s="54" cm="1">
        <f t="array" ref="AC16">STDEV($J$3:L17)</f>
        <v>0.0238109521808182</v>
      </c>
      <c r="AD16" s="33" cm="1">
        <f t="array" ref="AD16">STDEV($J$3:M17)</f>
        <v>0.0281097369792933</v>
      </c>
      <c r="AE16" s="25"/>
      <c r="AF16" s="25"/>
      <c r="AG16" s="25"/>
      <c r="AH16" s="29"/>
      <c r="AI16" s="50"/>
      <c r="AJ16" s="51"/>
      <c r="AK16" s="51"/>
      <c r="AL16" s="51"/>
      <c r="AM16" s="51"/>
      <c r="AN16" s="51"/>
      <c r="AO16" s="51"/>
      <c r="AP16" s="51"/>
      <c r="AQ16" s="51"/>
      <c r="AR16" s="51"/>
      <c r="AS16" s="52"/>
    </row>
    <row r="17" ht="15.75" customHeight="1">
      <c r="A17" s="4"/>
      <c r="B17" s="4"/>
      <c r="C17" s="31">
        <v>14</v>
      </c>
      <c r="D17" s="12" cm="1">
        <f t="array" ref="D17">$B5*8</f>
        <v>0.064</v>
      </c>
      <c r="E17" s="4"/>
      <c r="F17" s="4"/>
      <c r="G17" s="4"/>
      <c r="H17" s="12">
        <v>0.0796444444444445</v>
      </c>
      <c r="I17" s="22"/>
      <c r="J17" s="53" cm="1">
        <f t="array" ref="J17">H17</f>
        <v>0.0796444444444445</v>
      </c>
      <c r="K17" s="55" cm="1">
        <f t="array" ref="K17">EXP(J17-$J$3)-1</f>
        <v>0.0757066320569129</v>
      </c>
      <c r="L17" s="25"/>
      <c r="M17" s="33" cm="1">
        <f t="array" ref="M17">$B6*8</f>
        <v>0</v>
      </c>
      <c r="N17" s="25"/>
      <c r="O17" s="25"/>
      <c r="P17" s="25"/>
      <c r="Q17" s="33">
        <v>0</v>
      </c>
      <c r="R17" s="25"/>
      <c r="S17" s="33" cm="1">
        <f t="array" ref="S17">Q17</f>
        <v>0</v>
      </c>
      <c r="T17" s="25"/>
      <c r="U17" s="33" cm="1">
        <f t="array" ref="U17">$B7*8</f>
        <v>0</v>
      </c>
      <c r="V17" s="25"/>
      <c r="W17" s="25"/>
      <c r="X17" s="25"/>
      <c r="Y17" s="33">
        <v>0</v>
      </c>
      <c r="Z17" s="25"/>
      <c r="AA17" s="33" cm="1">
        <f t="array" ref="AA17">Y17</f>
        <v>0</v>
      </c>
      <c r="AB17" s="33" cm="1">
        <f t="array" ref="AB17">STDEV($J$3:J18)</f>
        <v>0.0256413015597343</v>
      </c>
      <c r="AC17" s="54" cm="1">
        <f t="array" ref="AC17">STDEV($J$3:L18)</f>
        <v>0.025015885250263</v>
      </c>
      <c r="AD17" s="33" cm="1">
        <f t="array" ref="AD17">STDEV($J$3:M18)</f>
        <v>0.0296558260982185</v>
      </c>
      <c r="AE17" s="25"/>
      <c r="AF17" s="25"/>
      <c r="AG17" s="25"/>
      <c r="AH17" s="29"/>
      <c r="AI17" s="50"/>
      <c r="AJ17" s="51"/>
      <c r="AK17" s="51"/>
      <c r="AL17" s="51"/>
      <c r="AM17" s="51"/>
      <c r="AN17" s="51"/>
      <c r="AO17" s="51"/>
      <c r="AP17" s="51"/>
      <c r="AQ17" s="51"/>
      <c r="AR17" s="51"/>
      <c r="AS17" s="52"/>
    </row>
    <row r="18" ht="15.75" customHeight="1">
      <c r="A18" s="4"/>
      <c r="B18" s="22"/>
      <c r="C18" s="34">
        <v>15</v>
      </c>
      <c r="D18" s="35" cm="1">
        <f t="array" ref="D18">$B5*8</f>
        <v>0.064</v>
      </c>
      <c r="E18" s="4"/>
      <c r="F18" s="4"/>
      <c r="G18" s="4"/>
      <c r="H18" s="12">
        <v>0.0839111111111111</v>
      </c>
      <c r="I18" s="22"/>
      <c r="J18" s="53" cm="1">
        <f t="array" ref="J18">H18</f>
        <v>0.0839111111111111</v>
      </c>
      <c r="K18" s="36" cm="1">
        <f t="array" ref="K18">EXP(J18-$J$3)-1</f>
        <v>0.0803061189481338</v>
      </c>
      <c r="L18" s="25"/>
      <c r="M18" s="33" cm="1">
        <f t="array" ref="M18">$B6*8</f>
        <v>0</v>
      </c>
      <c r="N18" s="25"/>
      <c r="O18" s="25"/>
      <c r="P18" s="25"/>
      <c r="Q18" s="33">
        <v>0</v>
      </c>
      <c r="R18" s="25"/>
      <c r="S18" s="33" cm="1">
        <f t="array" ref="S18">Q18</f>
        <v>0</v>
      </c>
      <c r="T18" s="25"/>
      <c r="U18" s="33" cm="1">
        <f t="array" ref="U18">$B7*8</f>
        <v>0</v>
      </c>
      <c r="V18" s="25"/>
      <c r="W18" s="25"/>
      <c r="X18" s="25"/>
      <c r="Y18" s="33">
        <v>0</v>
      </c>
      <c r="Z18" s="25"/>
      <c r="AA18" s="33" cm="1">
        <f t="array" ref="AA18">Y18</f>
        <v>0</v>
      </c>
      <c r="AB18" s="33" cm="1">
        <f t="array" ref="AB18">STDEV($J$3:J19)</f>
        <v>0.026789790921202</v>
      </c>
      <c r="AC18" s="54" cm="1">
        <f t="array" ref="AC18">STDEV($J$3:L19)</f>
        <v>0.0262035835866183</v>
      </c>
      <c r="AD18" s="33" cm="1">
        <f t="array" ref="AD18">STDEV($J$3:M19)</f>
        <v>0.0311792271463452</v>
      </c>
      <c r="AE18" s="25"/>
      <c r="AF18" s="25"/>
      <c r="AG18" s="25"/>
      <c r="AH18" s="29"/>
      <c r="AI18" s="50"/>
      <c r="AJ18" s="51"/>
      <c r="AK18" s="51"/>
      <c r="AL18" s="51"/>
      <c r="AM18" s="51"/>
      <c r="AN18" s="51"/>
      <c r="AO18" s="51"/>
      <c r="AP18" s="51"/>
      <c r="AQ18" s="51"/>
      <c r="AR18" s="51"/>
      <c r="AS18" s="52"/>
    </row>
    <row r="19" ht="15.75" customHeight="1">
      <c r="A19" s="4"/>
      <c r="B19" s="4"/>
      <c r="C19" s="41">
        <v>16</v>
      </c>
      <c r="D19" s="12" cm="1">
        <f t="array" ref="D19">$B5*16</f>
        <v>0.128</v>
      </c>
      <c r="E19" s="4"/>
      <c r="F19" s="4"/>
      <c r="G19" s="4"/>
      <c r="H19" s="12">
        <v>0.0881777777777778</v>
      </c>
      <c r="I19" s="42">
        <v>0.128</v>
      </c>
      <c r="J19" s="53" cm="1">
        <f t="array" ref="J19">H19</f>
        <v>0.0881777777777778</v>
      </c>
      <c r="K19" s="56" cm="1">
        <f t="array" ref="K19">EXP(J19-$J$3)-1</f>
        <v>0.08492527224191471</v>
      </c>
      <c r="L19" s="25"/>
      <c r="M19" s="33" cm="1">
        <f t="array" ref="M19">$B6*16</f>
        <v>0</v>
      </c>
      <c r="N19" s="25"/>
      <c r="O19" s="25"/>
      <c r="P19" s="25"/>
      <c r="Q19" s="33">
        <v>0</v>
      </c>
      <c r="R19" s="33">
        <v>0</v>
      </c>
      <c r="S19" s="33" cm="1">
        <f t="array" ref="S19">Q19</f>
        <v>0</v>
      </c>
      <c r="T19" s="25"/>
      <c r="U19" s="33" cm="1">
        <f t="array" ref="U19">$B7*16</f>
        <v>0</v>
      </c>
      <c r="V19" s="25"/>
      <c r="W19" s="25"/>
      <c r="X19" s="25"/>
      <c r="Y19" s="33">
        <v>0</v>
      </c>
      <c r="Z19" s="33">
        <v>0</v>
      </c>
      <c r="AA19" s="33" cm="1">
        <f t="array" ref="AA19">Y19</f>
        <v>0</v>
      </c>
      <c r="AB19" s="33" cm="1">
        <f t="array" ref="AB19">STDEV($J$3:J20)</f>
        <v>0.0319555084877803</v>
      </c>
      <c r="AC19" s="54" cm="1">
        <f t="array" ref="AC19">STDEV($J$3:L20)</f>
        <v>0.0317368720951542</v>
      </c>
      <c r="AD19" s="33" cm="1">
        <f t="array" ref="AD19">STDEV($J$3:M20)</f>
        <v>0.0358758535717868</v>
      </c>
      <c r="AE19" s="25"/>
      <c r="AF19" s="25"/>
      <c r="AG19" s="25"/>
      <c r="AH19" s="29"/>
      <c r="AI19" s="50"/>
      <c r="AJ19" s="51"/>
      <c r="AK19" s="51"/>
      <c r="AL19" s="51"/>
      <c r="AM19" s="51"/>
      <c r="AN19" s="51"/>
      <c r="AO19" s="51"/>
      <c r="AP19" s="51"/>
      <c r="AQ19" s="51"/>
      <c r="AR19" s="51"/>
      <c r="AS19" s="52"/>
    </row>
    <row r="20" ht="15.75" customHeight="1">
      <c r="A20" s="4"/>
      <c r="B20" s="4"/>
      <c r="C20" s="12">
        <v>17</v>
      </c>
      <c r="D20" s="12" cm="1">
        <f t="array" ref="D20">$B5*16</f>
        <v>0.128</v>
      </c>
      <c r="E20" s="4"/>
      <c r="F20" s="4"/>
      <c r="G20" s="4"/>
      <c r="H20" s="4"/>
      <c r="I20" s="42">
        <v>0.128</v>
      </c>
      <c r="J20" s="53" cm="1">
        <f t="array" ref="J20">I20</f>
        <v>0.128</v>
      </c>
      <c r="K20" s="56" cm="1">
        <f t="array" ref="K20">EXP(J20-$J$3)-1</f>
        <v>0.129001183379442</v>
      </c>
      <c r="L20" s="25"/>
      <c r="M20" s="33" cm="1">
        <f t="array" ref="M20">$B6*16</f>
        <v>0</v>
      </c>
      <c r="N20" s="25"/>
      <c r="O20" s="25"/>
      <c r="P20" s="25"/>
      <c r="Q20" s="25"/>
      <c r="R20" s="33">
        <v>0</v>
      </c>
      <c r="S20" s="33" cm="1">
        <f t="array" ref="S20">R20</f>
        <v>0</v>
      </c>
      <c r="T20" s="25"/>
      <c r="U20" s="33" cm="1">
        <f t="array" ref="U20">$B7*16</f>
        <v>0</v>
      </c>
      <c r="V20" s="25"/>
      <c r="W20" s="25"/>
      <c r="X20" s="25"/>
      <c r="Y20" s="25"/>
      <c r="Z20" s="33">
        <v>0</v>
      </c>
      <c r="AA20" s="33" cm="1">
        <f t="array" ref="AA20">Z20</f>
        <v>0</v>
      </c>
      <c r="AB20" s="25"/>
      <c r="AC20" s="25"/>
      <c r="AD20" s="25"/>
      <c r="AE20" s="25"/>
      <c r="AF20" s="25"/>
      <c r="AG20" s="25"/>
      <c r="AH20" s="29"/>
      <c r="AI20" s="50"/>
      <c r="AJ20" s="51"/>
      <c r="AK20" s="51"/>
      <c r="AL20" s="51"/>
      <c r="AM20" s="51"/>
      <c r="AN20" s="51"/>
      <c r="AO20" s="51"/>
      <c r="AP20" s="51"/>
      <c r="AQ20" s="51"/>
      <c r="AR20" s="51"/>
      <c r="AS20" s="52"/>
    </row>
    <row r="21" ht="15.75" customHeight="1">
      <c r="A21" s="4"/>
      <c r="B21" s="4"/>
      <c r="C21" s="12">
        <v>18</v>
      </c>
      <c r="D21" s="12" cm="1">
        <f t="array" ref="D21">$B5*16</f>
        <v>0.128</v>
      </c>
      <c r="E21" s="4"/>
      <c r="F21" s="4"/>
      <c r="G21" s="4"/>
      <c r="H21" s="4"/>
      <c r="I21" s="42">
        <v>0.128</v>
      </c>
      <c r="J21" s="53" cm="1">
        <f t="array" ref="J21">I21</f>
        <v>0.128</v>
      </c>
      <c r="K21" s="56" cm="1">
        <f t="array" ref="K21">EXP(J21-$J$3)-1</f>
        <v>0.129001183379442</v>
      </c>
      <c r="L21" s="25"/>
      <c r="M21" s="33" cm="1">
        <f t="array" ref="M21">$B6*16</f>
        <v>0</v>
      </c>
      <c r="N21" s="25"/>
      <c r="O21" s="25"/>
      <c r="P21" s="25"/>
      <c r="Q21" s="25"/>
      <c r="R21" s="33">
        <v>0</v>
      </c>
      <c r="S21" s="33" cm="1">
        <f t="array" ref="S21">R21</f>
        <v>0</v>
      </c>
      <c r="T21" s="25"/>
      <c r="U21" s="33" cm="1">
        <f t="array" ref="U21">$B7*16</f>
        <v>0</v>
      </c>
      <c r="V21" s="25"/>
      <c r="W21" s="25"/>
      <c r="X21" s="25"/>
      <c r="Y21" s="25"/>
      <c r="Z21" s="33">
        <v>0</v>
      </c>
      <c r="AA21" s="33" cm="1">
        <f t="array" ref="AA21">Z21</f>
        <v>0</v>
      </c>
      <c r="AB21" s="25"/>
      <c r="AC21" s="25"/>
      <c r="AD21" s="25"/>
      <c r="AE21" s="25"/>
      <c r="AF21" s="25"/>
      <c r="AG21" s="25"/>
      <c r="AH21" s="29"/>
      <c r="AI21" s="50"/>
      <c r="AJ21" s="51"/>
      <c r="AK21" s="51"/>
      <c r="AL21" s="51"/>
      <c r="AM21" s="51"/>
      <c r="AN21" s="51"/>
      <c r="AO21" s="51"/>
      <c r="AP21" s="51"/>
      <c r="AQ21" s="51"/>
      <c r="AR21" s="51"/>
      <c r="AS21" s="52"/>
    </row>
    <row r="22" ht="15.75" customHeight="1">
      <c r="A22" s="4"/>
      <c r="B22" s="4"/>
      <c r="C22" s="12">
        <v>19</v>
      </c>
      <c r="D22" s="12" cm="1">
        <f t="array" ref="D22">$B5*16</f>
        <v>0.128</v>
      </c>
      <c r="E22" s="4"/>
      <c r="F22" s="4"/>
      <c r="G22" s="4"/>
      <c r="H22" s="4"/>
      <c r="I22" s="42">
        <v>0.128</v>
      </c>
      <c r="J22" s="53" cm="1">
        <f t="array" ref="J22">I22</f>
        <v>0.128</v>
      </c>
      <c r="K22" s="56" cm="1">
        <f t="array" ref="K22">EXP(J22-$J$3)-1</f>
        <v>0.129001183379442</v>
      </c>
      <c r="L22" s="25"/>
      <c r="M22" s="33" cm="1">
        <f t="array" ref="M22">$B6*16</f>
        <v>0</v>
      </c>
      <c r="N22" s="25"/>
      <c r="O22" s="25"/>
      <c r="P22" s="25"/>
      <c r="Q22" s="25"/>
      <c r="R22" s="33">
        <v>0</v>
      </c>
      <c r="S22" s="33" cm="1">
        <f t="array" ref="S22">R22</f>
        <v>0</v>
      </c>
      <c r="T22" s="25"/>
      <c r="U22" s="33" cm="1">
        <f t="array" ref="U22">$B7*16</f>
        <v>0</v>
      </c>
      <c r="V22" s="25"/>
      <c r="W22" s="25"/>
      <c r="X22" s="25"/>
      <c r="Y22" s="25"/>
      <c r="Z22" s="33">
        <v>0</v>
      </c>
      <c r="AA22" s="33" cm="1">
        <f t="array" ref="AA22">Z22</f>
        <v>0</v>
      </c>
      <c r="AB22" s="25"/>
      <c r="AC22" s="25"/>
      <c r="AD22" s="25"/>
      <c r="AE22" s="25"/>
      <c r="AF22" s="25"/>
      <c r="AG22" s="25"/>
      <c r="AH22" s="29"/>
      <c r="AI22" s="50"/>
      <c r="AJ22" s="51"/>
      <c r="AK22" s="51"/>
      <c r="AL22" s="51"/>
      <c r="AM22" s="51"/>
      <c r="AN22" s="51"/>
      <c r="AO22" s="51"/>
      <c r="AP22" s="51"/>
      <c r="AQ22" s="51"/>
      <c r="AR22" s="51"/>
      <c r="AS22" s="52"/>
    </row>
    <row r="23" ht="15.75" customHeight="1">
      <c r="A23" s="4"/>
      <c r="B23" s="4"/>
      <c r="C23" s="12">
        <v>20</v>
      </c>
      <c r="D23" s="12" cm="1">
        <f t="array" ref="D23">$B5*16</f>
        <v>0.128</v>
      </c>
      <c r="E23" s="4"/>
      <c r="F23" s="4"/>
      <c r="G23" s="4"/>
      <c r="H23" s="4"/>
      <c r="I23" s="42">
        <v>0.128</v>
      </c>
      <c r="J23" s="53" cm="1">
        <f t="array" ref="J23">I23</f>
        <v>0.128</v>
      </c>
      <c r="K23" s="56" cm="1">
        <f t="array" ref="K23">EXP(J23-$J$3)-1</f>
        <v>0.129001183379442</v>
      </c>
      <c r="L23" s="25"/>
      <c r="M23" s="33" cm="1">
        <f t="array" ref="M23">$B6*16</f>
        <v>0</v>
      </c>
      <c r="N23" s="25"/>
      <c r="O23" s="25"/>
      <c r="P23" s="25"/>
      <c r="Q23" s="25"/>
      <c r="R23" s="33">
        <v>0</v>
      </c>
      <c r="S23" s="33" cm="1">
        <f t="array" ref="S23">R23</f>
        <v>0</v>
      </c>
      <c r="T23" s="25"/>
      <c r="U23" s="33" cm="1">
        <f t="array" ref="U23">$B7*16</f>
        <v>0</v>
      </c>
      <c r="V23" s="25"/>
      <c r="W23" s="25"/>
      <c r="X23" s="25"/>
      <c r="Y23" s="25"/>
      <c r="Z23" s="33">
        <v>0</v>
      </c>
      <c r="AA23" s="33" cm="1">
        <f t="array" ref="AA23">Z23</f>
        <v>0</v>
      </c>
      <c r="AB23" s="25"/>
      <c r="AC23" s="25"/>
      <c r="AD23" s="25"/>
      <c r="AE23" s="25"/>
      <c r="AF23" s="25"/>
      <c r="AG23" s="25"/>
      <c r="AH23" s="29"/>
      <c r="AI23" s="50"/>
      <c r="AJ23" s="51"/>
      <c r="AK23" s="51"/>
      <c r="AL23" s="51"/>
      <c r="AM23" s="51"/>
      <c r="AN23" s="51"/>
      <c r="AO23" s="51"/>
      <c r="AP23" s="51"/>
      <c r="AQ23" s="51"/>
      <c r="AR23" s="51"/>
      <c r="AS23" s="52"/>
    </row>
    <row r="24" ht="15.75" customHeight="1">
      <c r="A24" s="4"/>
      <c r="B24" s="4"/>
      <c r="C24" s="12">
        <v>21</v>
      </c>
      <c r="D24" s="12" cm="1">
        <f t="array" ref="D24">$B5*16</f>
        <v>0.128</v>
      </c>
      <c r="E24" s="4"/>
      <c r="F24" s="4"/>
      <c r="G24" s="4"/>
      <c r="H24" s="4"/>
      <c r="I24" s="42">
        <v>0.128</v>
      </c>
      <c r="J24" s="53" cm="1">
        <f t="array" ref="J24">I24</f>
        <v>0.128</v>
      </c>
      <c r="K24" s="56" cm="1">
        <f t="array" ref="K24">EXP(J24-$J$3)-1</f>
        <v>0.129001183379442</v>
      </c>
      <c r="L24" s="25"/>
      <c r="M24" s="33" cm="1">
        <f t="array" ref="M24">$B6*16</f>
        <v>0</v>
      </c>
      <c r="N24" s="25"/>
      <c r="O24" s="25"/>
      <c r="P24" s="25"/>
      <c r="Q24" s="25"/>
      <c r="R24" s="33">
        <v>0</v>
      </c>
      <c r="S24" s="33" cm="1">
        <f t="array" ref="S24">R24</f>
        <v>0</v>
      </c>
      <c r="T24" s="25"/>
      <c r="U24" s="33" cm="1">
        <f t="array" ref="U24">$B7*16</f>
        <v>0</v>
      </c>
      <c r="V24" s="25"/>
      <c r="W24" s="25"/>
      <c r="X24" s="25"/>
      <c r="Y24" s="25"/>
      <c r="Z24" s="33">
        <v>0</v>
      </c>
      <c r="AA24" s="33" cm="1">
        <f t="array" ref="AA24">Z24</f>
        <v>0</v>
      </c>
      <c r="AB24" s="25"/>
      <c r="AC24" s="25"/>
      <c r="AD24" s="25"/>
      <c r="AE24" s="25"/>
      <c r="AF24" s="25"/>
      <c r="AG24" s="25"/>
      <c r="AH24" s="29"/>
      <c r="AI24" s="50"/>
      <c r="AJ24" s="51"/>
      <c r="AK24" s="51"/>
      <c r="AL24" s="51"/>
      <c r="AM24" s="51"/>
      <c r="AN24" s="51"/>
      <c r="AO24" s="51"/>
      <c r="AP24" s="51"/>
      <c r="AQ24" s="51"/>
      <c r="AR24" s="51"/>
      <c r="AS24" s="52"/>
    </row>
    <row r="25" ht="15.75" customHeight="1">
      <c r="A25" s="4"/>
      <c r="B25" s="4"/>
      <c r="C25" s="12">
        <v>22</v>
      </c>
      <c r="D25" s="12" cm="1">
        <f t="array" ref="D25">$B5*16</f>
        <v>0.128</v>
      </c>
      <c r="E25" s="4"/>
      <c r="F25" s="4"/>
      <c r="G25" s="4"/>
      <c r="H25" s="4"/>
      <c r="I25" s="42">
        <v>0.128</v>
      </c>
      <c r="J25" s="53" cm="1">
        <f t="array" ref="J25">I25</f>
        <v>0.128</v>
      </c>
      <c r="K25" s="56" cm="1">
        <f t="array" ref="K25">EXP(J25-$J$3)-1</f>
        <v>0.129001183379442</v>
      </c>
      <c r="L25" s="25"/>
      <c r="M25" s="33" cm="1">
        <f t="array" ref="M25">$B6*16</f>
        <v>0</v>
      </c>
      <c r="N25" s="25"/>
      <c r="O25" s="25"/>
      <c r="P25" s="25"/>
      <c r="Q25" s="25"/>
      <c r="R25" s="33">
        <v>0</v>
      </c>
      <c r="S25" s="33" cm="1">
        <f t="array" ref="S25">R25</f>
        <v>0</v>
      </c>
      <c r="T25" s="25"/>
      <c r="U25" s="33" cm="1">
        <f t="array" ref="U25">$B7*16</f>
        <v>0</v>
      </c>
      <c r="V25" s="25"/>
      <c r="W25" s="25"/>
      <c r="X25" s="25"/>
      <c r="Y25" s="25"/>
      <c r="Z25" s="33">
        <v>0</v>
      </c>
      <c r="AA25" s="33" cm="1">
        <f t="array" ref="AA25">Z25</f>
        <v>0</v>
      </c>
      <c r="AB25" s="25"/>
      <c r="AC25" s="25"/>
      <c r="AD25" s="25"/>
      <c r="AE25" s="25"/>
      <c r="AF25" s="25"/>
      <c r="AG25" s="25"/>
      <c r="AH25" s="29"/>
      <c r="AI25" s="50"/>
      <c r="AJ25" s="51"/>
      <c r="AK25" s="51"/>
      <c r="AL25" s="51"/>
      <c r="AM25" s="51"/>
      <c r="AN25" s="51"/>
      <c r="AO25" s="51"/>
      <c r="AP25" s="51"/>
      <c r="AQ25" s="51"/>
      <c r="AR25" s="51"/>
      <c r="AS25" s="52"/>
    </row>
    <row r="26" ht="15.75" customHeight="1">
      <c r="A26" s="4"/>
      <c r="B26" s="4"/>
      <c r="C26" s="12">
        <v>23</v>
      </c>
      <c r="D26" s="12" cm="1">
        <f t="array" ref="D26">$B5*16</f>
        <v>0.128</v>
      </c>
      <c r="E26" s="4"/>
      <c r="F26" s="4"/>
      <c r="G26" s="4"/>
      <c r="H26" s="4"/>
      <c r="I26" s="42">
        <v>0.128</v>
      </c>
      <c r="J26" s="53" cm="1">
        <f t="array" ref="J26">I26</f>
        <v>0.128</v>
      </c>
      <c r="K26" s="56" cm="1">
        <f t="array" ref="K26">EXP(J26-$J$3)-1</f>
        <v>0.129001183379442</v>
      </c>
      <c r="L26" s="25"/>
      <c r="M26" s="33" cm="1">
        <f t="array" ref="M26">$B6*16</f>
        <v>0</v>
      </c>
      <c r="N26" s="25"/>
      <c r="O26" s="25"/>
      <c r="P26" s="25"/>
      <c r="Q26" s="25"/>
      <c r="R26" s="33">
        <v>0</v>
      </c>
      <c r="S26" s="33" cm="1">
        <f t="array" ref="S26">R26</f>
        <v>0</v>
      </c>
      <c r="T26" s="25"/>
      <c r="U26" s="33" cm="1">
        <f t="array" ref="U26">$B7*16</f>
        <v>0</v>
      </c>
      <c r="V26" s="25"/>
      <c r="W26" s="25"/>
      <c r="X26" s="25"/>
      <c r="Y26" s="25"/>
      <c r="Z26" s="33">
        <v>0</v>
      </c>
      <c r="AA26" s="33" cm="1">
        <f t="array" ref="AA26">Z26</f>
        <v>0</v>
      </c>
      <c r="AB26" s="25"/>
      <c r="AC26" s="25"/>
      <c r="AD26" s="25"/>
      <c r="AE26" s="25"/>
      <c r="AF26" s="25"/>
      <c r="AG26" s="25"/>
      <c r="AH26" s="29"/>
      <c r="AI26" s="50"/>
      <c r="AJ26" s="51"/>
      <c r="AK26" s="51"/>
      <c r="AL26" s="51"/>
      <c r="AM26" s="51"/>
      <c r="AN26" s="51"/>
      <c r="AO26" s="51"/>
      <c r="AP26" s="51"/>
      <c r="AQ26" s="51"/>
      <c r="AR26" s="51"/>
      <c r="AS26" s="52"/>
    </row>
    <row r="27" ht="15.75" customHeight="1">
      <c r="A27" s="4"/>
      <c r="B27" s="4"/>
      <c r="C27" s="12">
        <v>23</v>
      </c>
      <c r="D27" s="12" cm="1">
        <f t="array" ref="D27">$B5*16</f>
        <v>0.128</v>
      </c>
      <c r="E27" s="4"/>
      <c r="F27" s="4"/>
      <c r="G27" s="4"/>
      <c r="H27" s="4"/>
      <c r="I27" s="12">
        <v>0.128</v>
      </c>
      <c r="J27" s="14"/>
      <c r="K27" s="14"/>
      <c r="L27" s="4"/>
      <c r="M27" s="12" cm="1">
        <f t="array" ref="M27">$B6*16</f>
        <v>0</v>
      </c>
      <c r="N27" s="4"/>
      <c r="O27" s="4"/>
      <c r="P27" s="4"/>
      <c r="Q27" s="4"/>
      <c r="R27" s="12">
        <v>0</v>
      </c>
      <c r="S27" s="4"/>
      <c r="T27" s="4"/>
      <c r="U27" s="12" cm="1">
        <f t="array" ref="U27">$B7*16</f>
        <v>0</v>
      </c>
      <c r="V27" s="4"/>
      <c r="W27" s="4"/>
      <c r="X27" s="4"/>
      <c r="Y27" s="4"/>
      <c r="Z27" s="12">
        <v>0</v>
      </c>
      <c r="AA27" s="4"/>
      <c r="AB27" s="4"/>
      <c r="AC27" s="4"/>
      <c r="AD27" s="4"/>
      <c r="AE27" s="4"/>
      <c r="AF27" s="4"/>
      <c r="AG27" s="4"/>
      <c r="AH27" s="4"/>
      <c r="AI27" s="50"/>
      <c r="AJ27" s="51"/>
      <c r="AK27" s="51"/>
      <c r="AL27" s="51"/>
      <c r="AM27" s="51"/>
      <c r="AN27" s="51"/>
      <c r="AO27" s="51"/>
      <c r="AP27" s="51"/>
      <c r="AQ27" s="51"/>
      <c r="AR27" s="51"/>
      <c r="AS27" s="52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50"/>
      <c r="AJ28" s="51"/>
      <c r="AK28" s="51"/>
      <c r="AL28" s="51"/>
      <c r="AM28" s="51"/>
      <c r="AN28" s="51"/>
      <c r="AO28" s="51"/>
      <c r="AP28" s="51"/>
      <c r="AQ28" s="51"/>
      <c r="AR28" s="51"/>
      <c r="AS28" s="52"/>
    </row>
    <row r="29" ht="15.75" customHeight="1">
      <c r="A29" s="20"/>
      <c r="B29" s="20"/>
      <c r="C29" s="20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20"/>
      <c r="X29" s="20"/>
      <c r="Y29" s="20"/>
      <c r="Z29" s="4"/>
      <c r="AA29" s="4"/>
      <c r="AB29" s="4"/>
      <c r="AC29" s="4"/>
      <c r="AD29" s="4"/>
      <c r="AE29" s="4"/>
      <c r="AF29" s="4"/>
      <c r="AG29" s="4"/>
      <c r="AH29" s="4"/>
      <c r="AI29" s="50"/>
      <c r="AJ29" s="51"/>
      <c r="AK29" s="51"/>
      <c r="AL29" s="51"/>
      <c r="AM29" s="51"/>
      <c r="AN29" s="51"/>
      <c r="AO29" s="51"/>
      <c r="AP29" s="51"/>
      <c r="AQ29" s="51"/>
      <c r="AR29" s="51"/>
      <c r="AS29" s="52"/>
    </row>
    <row r="30" ht="15.75" customHeight="1">
      <c r="A30" s="20"/>
      <c r="B30" s="20"/>
      <c r="C30" s="20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0"/>
      <c r="X30" s="20"/>
      <c r="Y30" s="20"/>
      <c r="Z30" s="4"/>
      <c r="AA30" s="4"/>
      <c r="AB30" s="4"/>
      <c r="AC30" s="4"/>
      <c r="AD30" s="4"/>
      <c r="AE30" s="4"/>
      <c r="AF30" s="4"/>
      <c r="AG30" s="4"/>
      <c r="AH30" s="4"/>
      <c r="AI30" s="50"/>
      <c r="AJ30" s="51"/>
      <c r="AK30" s="51"/>
      <c r="AL30" s="51"/>
      <c r="AM30" s="51"/>
      <c r="AN30" s="51"/>
      <c r="AO30" s="51"/>
      <c r="AP30" s="51"/>
      <c r="AQ30" s="51"/>
      <c r="AR30" s="51"/>
      <c r="AS30" s="52"/>
    </row>
    <row r="31" ht="15.75" customHeight="1">
      <c r="A31" s="20"/>
      <c r="B31" s="20"/>
      <c r="C31" s="20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20"/>
      <c r="X31" s="20"/>
      <c r="Y31" s="20"/>
      <c r="Z31" s="4"/>
      <c r="AA31" s="4"/>
      <c r="AB31" s="4"/>
      <c r="AC31" s="4"/>
      <c r="AD31" s="4"/>
      <c r="AE31" s="4"/>
      <c r="AF31" s="4"/>
      <c r="AG31" s="4"/>
      <c r="AH31" s="4"/>
      <c r="AI31" s="50"/>
      <c r="AJ31" s="51"/>
      <c r="AK31" s="51"/>
      <c r="AL31" s="51"/>
      <c r="AM31" s="51"/>
      <c r="AN31" s="51"/>
      <c r="AO31" s="51"/>
      <c r="AP31" s="51"/>
      <c r="AQ31" s="51"/>
      <c r="AR31" s="51"/>
      <c r="AS31" s="52"/>
    </row>
    <row r="32" ht="15.75" customHeight="1">
      <c r="A32" s="20"/>
      <c r="B32" s="20"/>
      <c r="C32" s="20"/>
      <c r="D32" s="4"/>
      <c r="E32" s="4"/>
      <c r="F32" s="12" cm="1">
        <f t="array" ref="F32">EXP(0.01*8)-1</f>
        <v>0.0832870676749586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20"/>
      <c r="X32" s="20"/>
      <c r="Y32" s="20"/>
      <c r="Z32" s="4"/>
      <c r="AA32" s="4"/>
      <c r="AB32" s="4"/>
      <c r="AC32" s="4"/>
      <c r="AD32" s="4"/>
      <c r="AE32" s="4"/>
      <c r="AF32" s="4"/>
      <c r="AG32" s="4"/>
      <c r="AH32" s="4"/>
      <c r="AI32" s="50"/>
      <c r="AJ32" s="51"/>
      <c r="AK32" s="51"/>
      <c r="AL32" s="51"/>
      <c r="AM32" s="51"/>
      <c r="AN32" s="51"/>
      <c r="AO32" s="51"/>
      <c r="AP32" s="51"/>
      <c r="AQ32" s="51"/>
      <c r="AR32" s="51"/>
      <c r="AS32" s="52"/>
    </row>
    <row r="33" ht="15.75" customHeight="1">
      <c r="A33" s="20"/>
      <c r="B33" s="20"/>
      <c r="C33" s="20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20"/>
      <c r="X33" s="20"/>
      <c r="Y33" s="20"/>
      <c r="Z33" s="4"/>
      <c r="AA33" s="4"/>
      <c r="AB33" s="4"/>
      <c r="AC33" s="4"/>
      <c r="AD33" s="4"/>
      <c r="AE33" s="4"/>
      <c r="AF33" s="4"/>
      <c r="AG33" s="4"/>
      <c r="AH33" s="4"/>
      <c r="AI33" s="50"/>
      <c r="AJ33" s="51"/>
      <c r="AK33" s="51"/>
      <c r="AL33" s="51"/>
      <c r="AM33" s="51"/>
      <c r="AN33" s="51"/>
      <c r="AO33" s="51"/>
      <c r="AP33" s="51"/>
      <c r="AQ33" s="51"/>
      <c r="AR33" s="51"/>
      <c r="AS33" s="52"/>
    </row>
    <row r="34" ht="15.75" customHeight="1">
      <c r="A34" s="20"/>
      <c r="B34" s="20"/>
      <c r="C34" s="20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20"/>
      <c r="X34" s="20"/>
      <c r="Y34" s="20"/>
      <c r="Z34" s="4"/>
      <c r="AA34" s="4"/>
      <c r="AB34" s="4"/>
      <c r="AC34" s="4"/>
      <c r="AD34" s="4"/>
      <c r="AE34" s="4"/>
      <c r="AF34" s="4"/>
      <c r="AG34" s="4"/>
      <c r="AH34" s="4"/>
      <c r="AI34" s="50"/>
      <c r="AJ34" s="51"/>
      <c r="AK34" s="51"/>
      <c r="AL34" s="51"/>
      <c r="AM34" s="51"/>
      <c r="AN34" s="51"/>
      <c r="AO34" s="51"/>
      <c r="AP34" s="51"/>
      <c r="AQ34" s="51"/>
      <c r="AR34" s="51"/>
      <c r="AS34" s="52"/>
    </row>
    <row r="35" ht="15.75" customHeight="1">
      <c r="A35" s="20"/>
      <c r="B35" s="20"/>
      <c r="C35" s="20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20"/>
      <c r="X35" s="20"/>
      <c r="Y35" s="20"/>
      <c r="Z35" s="4"/>
      <c r="AA35" s="4"/>
      <c r="AB35" s="4"/>
      <c r="AC35" s="4"/>
      <c r="AD35" s="4"/>
      <c r="AE35" s="4"/>
      <c r="AF35" s="4"/>
      <c r="AG35" s="4"/>
      <c r="AH35" s="4"/>
      <c r="AI35" s="50"/>
      <c r="AJ35" s="51"/>
      <c r="AK35" s="51"/>
      <c r="AL35" s="51"/>
      <c r="AM35" s="51"/>
      <c r="AN35" s="51"/>
      <c r="AO35" s="51"/>
      <c r="AP35" s="51"/>
      <c r="AQ35" s="51"/>
      <c r="AR35" s="51"/>
      <c r="AS35" s="52"/>
    </row>
    <row r="36" ht="15.75" customHeight="1">
      <c r="A36" s="20"/>
      <c r="B36" s="20"/>
      <c r="C36" s="20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20"/>
      <c r="X36" s="20"/>
      <c r="Y36" s="20"/>
      <c r="Z36" s="4"/>
      <c r="AA36" s="4"/>
      <c r="AB36" s="4"/>
      <c r="AC36" s="4"/>
      <c r="AD36" s="4"/>
      <c r="AE36" s="4"/>
      <c r="AF36" s="4"/>
      <c r="AG36" s="4"/>
      <c r="AH36" s="4"/>
      <c r="AI36" s="50"/>
      <c r="AJ36" s="51"/>
      <c r="AK36" s="51"/>
      <c r="AL36" s="51"/>
      <c r="AM36" s="51"/>
      <c r="AN36" s="51"/>
      <c r="AO36" s="51"/>
      <c r="AP36" s="51"/>
      <c r="AQ36" s="51"/>
      <c r="AR36" s="51"/>
      <c r="AS36" s="52"/>
    </row>
    <row r="37" ht="15.75" customHeight="1">
      <c r="A37" s="20"/>
      <c r="B37" s="20"/>
      <c r="C37" s="20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20"/>
      <c r="X37" s="20"/>
      <c r="Y37" s="20"/>
      <c r="Z37" s="4"/>
      <c r="AA37" s="4"/>
      <c r="AB37" s="4"/>
      <c r="AC37" s="4"/>
      <c r="AD37" s="4"/>
      <c r="AE37" s="4"/>
      <c r="AF37" s="4"/>
      <c r="AG37" s="4"/>
      <c r="AH37" s="4"/>
      <c r="AI37" s="50"/>
      <c r="AJ37" s="51"/>
      <c r="AK37" s="51"/>
      <c r="AL37" s="51"/>
      <c r="AM37" s="51"/>
      <c r="AN37" s="51"/>
      <c r="AO37" s="51"/>
      <c r="AP37" s="51"/>
      <c r="AQ37" s="51"/>
      <c r="AR37" s="51"/>
      <c r="AS37" s="52"/>
    </row>
    <row r="38" ht="15.75" customHeight="1">
      <c r="A38" s="20"/>
      <c r="B38" s="20"/>
      <c r="C38" s="20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20"/>
      <c r="X38" s="20"/>
      <c r="Y38" s="20"/>
      <c r="Z38" s="4"/>
      <c r="AA38" s="4"/>
      <c r="AB38" s="4"/>
      <c r="AC38" s="4"/>
      <c r="AD38" s="4"/>
      <c r="AE38" s="4"/>
      <c r="AF38" s="4"/>
      <c r="AG38" s="4"/>
      <c r="AH38" s="4"/>
      <c r="AI38" s="50"/>
      <c r="AJ38" s="51"/>
      <c r="AK38" s="51"/>
      <c r="AL38" s="51"/>
      <c r="AM38" s="51"/>
      <c r="AN38" s="51"/>
      <c r="AO38" s="51"/>
      <c r="AP38" s="51"/>
      <c r="AQ38" s="51"/>
      <c r="AR38" s="51"/>
      <c r="AS38" s="52"/>
    </row>
    <row r="39" ht="15.75" customHeight="1">
      <c r="A39" s="20"/>
      <c r="B39" s="20"/>
      <c r="C39" s="20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20"/>
      <c r="X39" s="20"/>
      <c r="Y39" s="20"/>
      <c r="Z39" s="4"/>
      <c r="AA39" s="4"/>
      <c r="AB39" s="4"/>
      <c r="AC39" s="4"/>
      <c r="AD39" s="4"/>
      <c r="AE39" s="4"/>
      <c r="AF39" s="4"/>
      <c r="AG39" s="4"/>
      <c r="AH39" s="4"/>
      <c r="AI39" s="50"/>
      <c r="AJ39" s="51"/>
      <c r="AK39" s="51"/>
      <c r="AL39" s="51"/>
      <c r="AM39" s="51"/>
      <c r="AN39" s="51"/>
      <c r="AO39" s="51"/>
      <c r="AP39" s="51"/>
      <c r="AQ39" s="51"/>
      <c r="AR39" s="51"/>
      <c r="AS39" s="52"/>
    </row>
    <row r="40" ht="15.75" customHeight="1">
      <c r="A40" s="20"/>
      <c r="B40" s="20"/>
      <c r="C40" s="20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20"/>
      <c r="X40" s="20"/>
      <c r="Y40" s="20"/>
      <c r="Z40" s="4"/>
      <c r="AA40" s="4"/>
      <c r="AB40" s="4"/>
      <c r="AC40" s="4"/>
      <c r="AD40" s="4"/>
      <c r="AE40" s="4"/>
      <c r="AF40" s="4"/>
      <c r="AG40" s="4"/>
      <c r="AH40" s="4"/>
      <c r="AI40" s="50"/>
      <c r="AJ40" s="51"/>
      <c r="AK40" s="51"/>
      <c r="AL40" s="51"/>
      <c r="AM40" s="51"/>
      <c r="AN40" s="51"/>
      <c r="AO40" s="51"/>
      <c r="AP40" s="51"/>
      <c r="AQ40" s="51"/>
      <c r="AR40" s="51"/>
      <c r="AS40" s="52"/>
    </row>
    <row r="41" ht="15.75" customHeight="1">
      <c r="A41" t="s" s="57">
        <v>39</v>
      </c>
      <c r="B41" s="20"/>
      <c r="C41" s="20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20"/>
      <c r="X41" s="20"/>
      <c r="Y41" s="20"/>
      <c r="Z41" s="4"/>
      <c r="AA41" s="4"/>
      <c r="AB41" s="4"/>
      <c r="AC41" s="4"/>
      <c r="AD41" s="4"/>
      <c r="AE41" s="4"/>
      <c r="AF41" s="4"/>
      <c r="AG41" s="4"/>
      <c r="AH41" s="4"/>
      <c r="AI41" s="50"/>
      <c r="AJ41" s="51"/>
      <c r="AK41" s="51"/>
      <c r="AL41" s="51"/>
      <c r="AM41" s="51"/>
      <c r="AN41" s="51"/>
      <c r="AO41" s="51"/>
      <c r="AP41" s="51"/>
      <c r="AQ41" s="51"/>
      <c r="AR41" s="51"/>
      <c r="AS41" s="52"/>
    </row>
    <row r="42" ht="15.75" customHeight="1">
      <c r="A42" s="20"/>
      <c r="B42" s="20"/>
      <c r="C42" s="20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20"/>
      <c r="X42" s="20"/>
      <c r="Y42" s="20"/>
      <c r="Z42" s="4"/>
      <c r="AA42" s="4"/>
      <c r="AB42" s="4"/>
      <c r="AC42" s="4"/>
      <c r="AD42" s="4"/>
      <c r="AE42" s="4"/>
      <c r="AF42" s="4"/>
      <c r="AG42" s="4"/>
      <c r="AH42" s="4"/>
      <c r="AI42" s="50"/>
      <c r="AJ42" s="51"/>
      <c r="AK42" s="51"/>
      <c r="AL42" s="51"/>
      <c r="AM42" s="51"/>
      <c r="AN42" s="51"/>
      <c r="AO42" s="51"/>
      <c r="AP42" s="51"/>
      <c r="AQ42" s="51"/>
      <c r="AR42" s="51"/>
      <c r="AS42" s="52"/>
    </row>
    <row r="43" ht="15.75" customHeight="1">
      <c r="A43" s="20"/>
      <c r="B43" s="20"/>
      <c r="C43" s="20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20"/>
      <c r="X43" s="20"/>
      <c r="Y43" s="20"/>
      <c r="Z43" s="4"/>
      <c r="AA43" s="4"/>
      <c r="AB43" s="4"/>
      <c r="AC43" s="4"/>
      <c r="AD43" s="4"/>
      <c r="AE43" s="4"/>
      <c r="AF43" s="4"/>
      <c r="AG43" s="4"/>
      <c r="AH43" s="4"/>
      <c r="AI43" s="50"/>
      <c r="AJ43" s="51"/>
      <c r="AK43" s="51"/>
      <c r="AL43" s="51"/>
      <c r="AM43" s="51"/>
      <c r="AN43" s="51"/>
      <c r="AO43" s="51"/>
      <c r="AP43" s="51"/>
      <c r="AQ43" s="51"/>
      <c r="AR43" s="51"/>
      <c r="AS43" s="52"/>
    </row>
    <row r="44" ht="15.75" customHeight="1">
      <c r="A44" s="20"/>
      <c r="B44" s="20"/>
      <c r="C44" s="20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20"/>
      <c r="X44" s="20"/>
      <c r="Y44" s="20"/>
      <c r="Z44" s="4"/>
      <c r="AA44" s="4"/>
      <c r="AB44" s="4"/>
      <c r="AC44" s="4"/>
      <c r="AD44" s="4"/>
      <c r="AE44" s="4"/>
      <c r="AF44" s="4"/>
      <c r="AG44" s="4"/>
      <c r="AH44" s="4"/>
      <c r="AI44" s="50"/>
      <c r="AJ44" s="51"/>
      <c r="AK44" s="51"/>
      <c r="AL44" s="51"/>
      <c r="AM44" s="51"/>
      <c r="AN44" s="51"/>
      <c r="AO44" s="51"/>
      <c r="AP44" s="51"/>
      <c r="AQ44" s="51"/>
      <c r="AR44" s="51"/>
      <c r="AS44" s="52"/>
    </row>
    <row r="45" ht="15.75" customHeight="1">
      <c r="A45" s="20"/>
      <c r="B45" s="20"/>
      <c r="C45" s="20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t="s" s="21">
        <v>31</v>
      </c>
      <c r="X45" t="s" s="21">
        <v>32</v>
      </c>
      <c r="Y45" s="20"/>
      <c r="Z45" s="4"/>
      <c r="AA45" s="4"/>
      <c r="AB45" s="20"/>
      <c r="AC45" s="20"/>
      <c r="AD45" s="20"/>
      <c r="AE45" s="20"/>
      <c r="AF45" s="20"/>
      <c r="AG45" s="20"/>
      <c r="AH45" s="4"/>
      <c r="AI45" s="50"/>
      <c r="AJ45" s="51"/>
      <c r="AK45" s="51"/>
      <c r="AL45" s="51"/>
      <c r="AM45" s="51"/>
      <c r="AN45" s="51"/>
      <c r="AO45" s="51"/>
      <c r="AP45" s="51"/>
      <c r="AQ45" s="51"/>
      <c r="AR45" s="51"/>
      <c r="AS45" s="52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30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50"/>
      <c r="AJ46" s="51"/>
      <c r="AK46" s="51"/>
      <c r="AL46" s="51"/>
      <c r="AM46" s="51"/>
      <c r="AN46" s="51"/>
      <c r="AO46" s="51"/>
      <c r="AP46" s="51"/>
      <c r="AQ46" s="51"/>
      <c r="AR46" s="51"/>
      <c r="AS46" s="52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50"/>
      <c r="AJ47" s="51"/>
      <c r="AK47" s="51"/>
      <c r="AL47" s="51"/>
      <c r="AM47" s="51"/>
      <c r="AN47" s="51"/>
      <c r="AO47" s="51"/>
      <c r="AP47" s="51"/>
      <c r="AQ47" s="51"/>
      <c r="AR47" s="51"/>
      <c r="AS47" s="52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20"/>
      <c r="O48" s="20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50"/>
      <c r="AJ48" s="51"/>
      <c r="AK48" s="51"/>
      <c r="AL48" s="51"/>
      <c r="AM48" s="51"/>
      <c r="AN48" s="51"/>
      <c r="AO48" s="51"/>
      <c r="AP48" s="51"/>
      <c r="AQ48" s="51"/>
      <c r="AR48" s="51"/>
      <c r="AS48" s="52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50"/>
      <c r="AJ49" s="51"/>
      <c r="AK49" s="51"/>
      <c r="AL49" s="51"/>
      <c r="AM49" s="51"/>
      <c r="AN49" s="51"/>
      <c r="AO49" s="51"/>
      <c r="AP49" s="51"/>
      <c r="AQ49" s="51"/>
      <c r="AR49" s="51"/>
      <c r="AS49" s="52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50"/>
      <c r="AJ50" s="51"/>
      <c r="AK50" s="51"/>
      <c r="AL50" s="51"/>
      <c r="AM50" s="51"/>
      <c r="AN50" s="51"/>
      <c r="AO50" s="51"/>
      <c r="AP50" s="51"/>
      <c r="AQ50" s="51"/>
      <c r="AR50" s="51"/>
      <c r="AS50" s="52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50"/>
      <c r="AJ51" s="51"/>
      <c r="AK51" s="51"/>
      <c r="AL51" s="51"/>
      <c r="AM51" s="51"/>
      <c r="AN51" s="51"/>
      <c r="AO51" s="51"/>
      <c r="AP51" s="51"/>
      <c r="AQ51" s="51"/>
      <c r="AR51" s="51"/>
      <c r="AS51" s="52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50"/>
      <c r="AJ52" s="51"/>
      <c r="AK52" s="51"/>
      <c r="AL52" s="51"/>
      <c r="AM52" s="51"/>
      <c r="AN52" s="51"/>
      <c r="AO52" s="51"/>
      <c r="AP52" s="51"/>
      <c r="AQ52" s="51"/>
      <c r="AR52" s="51"/>
      <c r="AS52" s="52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50"/>
      <c r="AJ53" s="51"/>
      <c r="AK53" s="51"/>
      <c r="AL53" s="51"/>
      <c r="AM53" s="51"/>
      <c r="AN53" s="51"/>
      <c r="AO53" s="51"/>
      <c r="AP53" s="51"/>
      <c r="AQ53" s="51"/>
      <c r="AR53" s="51"/>
      <c r="AS53" s="52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50"/>
      <c r="AJ54" s="51"/>
      <c r="AK54" s="51"/>
      <c r="AL54" s="51"/>
      <c r="AM54" s="51"/>
      <c r="AN54" s="51"/>
      <c r="AO54" s="51"/>
      <c r="AP54" s="51"/>
      <c r="AQ54" s="51"/>
      <c r="AR54" s="51"/>
      <c r="AS54" s="52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50"/>
      <c r="AJ55" s="51"/>
      <c r="AK55" s="51"/>
      <c r="AL55" s="51"/>
      <c r="AM55" s="51"/>
      <c r="AN55" s="51"/>
      <c r="AO55" s="51"/>
      <c r="AP55" s="51"/>
      <c r="AQ55" s="51"/>
      <c r="AR55" s="51"/>
      <c r="AS55" s="52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50"/>
      <c r="AJ56" s="51"/>
      <c r="AK56" s="51"/>
      <c r="AL56" s="51"/>
      <c r="AM56" s="51"/>
      <c r="AN56" s="51"/>
      <c r="AO56" s="51"/>
      <c r="AP56" s="51"/>
      <c r="AQ56" s="51"/>
      <c r="AR56" s="51"/>
      <c r="AS56" s="52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50"/>
      <c r="AJ57" s="51"/>
      <c r="AK57" s="51"/>
      <c r="AL57" s="51"/>
      <c r="AM57" s="51"/>
      <c r="AN57" s="51"/>
      <c r="AO57" s="51"/>
      <c r="AP57" s="51"/>
      <c r="AQ57" s="51"/>
      <c r="AR57" s="51"/>
      <c r="AS57" s="52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50"/>
      <c r="AJ58" s="51"/>
      <c r="AK58" s="51"/>
      <c r="AL58" s="51"/>
      <c r="AM58" s="51"/>
      <c r="AN58" s="51"/>
      <c r="AO58" s="51"/>
      <c r="AP58" s="51"/>
      <c r="AQ58" s="51"/>
      <c r="AR58" s="51"/>
      <c r="AS58" s="52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50"/>
      <c r="AJ59" s="51"/>
      <c r="AK59" s="51"/>
      <c r="AL59" s="51"/>
      <c r="AM59" s="51"/>
      <c r="AN59" s="51"/>
      <c r="AO59" s="51"/>
      <c r="AP59" s="51"/>
      <c r="AQ59" s="51"/>
      <c r="AR59" s="51"/>
      <c r="AS59" s="52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50"/>
      <c r="AJ60" s="51"/>
      <c r="AK60" s="51"/>
      <c r="AL60" s="51"/>
      <c r="AM60" s="51"/>
      <c r="AN60" s="51"/>
      <c r="AO60" s="51"/>
      <c r="AP60" s="51"/>
      <c r="AQ60" s="51"/>
      <c r="AR60" s="51"/>
      <c r="AS60" s="52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50"/>
      <c r="AJ61" s="51"/>
      <c r="AK61" s="51"/>
      <c r="AL61" s="51"/>
      <c r="AM61" s="51"/>
      <c r="AN61" s="51"/>
      <c r="AO61" s="51"/>
      <c r="AP61" s="51"/>
      <c r="AQ61" s="51"/>
      <c r="AR61" s="51"/>
      <c r="AS61" s="52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50"/>
      <c r="AJ62" s="51"/>
      <c r="AK62" s="51"/>
      <c r="AL62" s="51"/>
      <c r="AM62" s="51"/>
      <c r="AN62" s="51"/>
      <c r="AO62" s="51"/>
      <c r="AP62" s="51"/>
      <c r="AQ62" s="51"/>
      <c r="AR62" s="51"/>
      <c r="AS62" s="52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50"/>
      <c r="AJ63" s="51"/>
      <c r="AK63" s="51"/>
      <c r="AL63" s="51"/>
      <c r="AM63" s="51"/>
      <c r="AN63" s="51"/>
      <c r="AO63" s="51"/>
      <c r="AP63" s="51"/>
      <c r="AQ63" s="51"/>
      <c r="AR63" s="51"/>
      <c r="AS63" s="52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50"/>
      <c r="AJ64" s="51"/>
      <c r="AK64" s="51"/>
      <c r="AL64" s="51"/>
      <c r="AM64" s="51"/>
      <c r="AN64" s="51"/>
      <c r="AO64" s="51"/>
      <c r="AP64" s="51"/>
      <c r="AQ64" s="51"/>
      <c r="AR64" s="51"/>
      <c r="AS64" s="52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50"/>
      <c r="AJ65" s="51"/>
      <c r="AK65" s="51"/>
      <c r="AL65" s="51"/>
      <c r="AM65" s="51"/>
      <c r="AN65" s="51"/>
      <c r="AO65" s="51"/>
      <c r="AP65" s="51"/>
      <c r="AQ65" s="51"/>
      <c r="AR65" s="51"/>
      <c r="AS65" s="52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50"/>
      <c r="AJ66" s="51"/>
      <c r="AK66" s="51"/>
      <c r="AL66" s="51"/>
      <c r="AM66" s="51"/>
      <c r="AN66" s="51"/>
      <c r="AO66" s="51"/>
      <c r="AP66" s="51"/>
      <c r="AQ66" s="51"/>
      <c r="AR66" s="51"/>
      <c r="AS66" s="52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50"/>
      <c r="AJ67" s="51"/>
      <c r="AK67" s="51"/>
      <c r="AL67" s="51"/>
      <c r="AM67" s="51"/>
      <c r="AN67" s="51"/>
      <c r="AO67" s="51"/>
      <c r="AP67" s="51"/>
      <c r="AQ67" s="51"/>
      <c r="AR67" s="51"/>
      <c r="AS67" s="52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50"/>
      <c r="AJ68" s="51"/>
      <c r="AK68" s="51"/>
      <c r="AL68" s="51"/>
      <c r="AM68" s="51"/>
      <c r="AN68" s="51"/>
      <c r="AO68" s="51"/>
      <c r="AP68" s="51"/>
      <c r="AQ68" s="51"/>
      <c r="AR68" s="51"/>
      <c r="AS68" s="52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50"/>
      <c r="AJ69" s="51"/>
      <c r="AK69" s="51"/>
      <c r="AL69" s="51"/>
      <c r="AM69" s="51"/>
      <c r="AN69" s="51"/>
      <c r="AO69" s="51"/>
      <c r="AP69" s="51"/>
      <c r="AQ69" s="51"/>
      <c r="AR69" s="51"/>
      <c r="AS69" s="52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50"/>
      <c r="AJ70" s="51"/>
      <c r="AK70" s="51"/>
      <c r="AL70" s="51"/>
      <c r="AM70" s="51"/>
      <c r="AN70" s="51"/>
      <c r="AO70" s="51"/>
      <c r="AP70" s="51"/>
      <c r="AQ70" s="51"/>
      <c r="AR70" s="51"/>
      <c r="AS70" s="52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50"/>
      <c r="AJ71" s="51"/>
      <c r="AK71" s="51"/>
      <c r="AL71" s="51"/>
      <c r="AM71" s="51"/>
      <c r="AN71" s="51"/>
      <c r="AO71" s="51"/>
      <c r="AP71" s="51"/>
      <c r="AQ71" s="51"/>
      <c r="AR71" s="51"/>
      <c r="AS71" s="52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t="s" s="10">
        <v>33</v>
      </c>
      <c r="AC72" s="4"/>
      <c r="AD72" s="4"/>
      <c r="AE72" s="4"/>
      <c r="AF72" s="4"/>
      <c r="AG72" s="4"/>
      <c r="AH72" s="4"/>
      <c r="AI72" s="50"/>
      <c r="AJ72" s="51"/>
      <c r="AK72" s="51"/>
      <c r="AL72" s="51"/>
      <c r="AM72" s="51"/>
      <c r="AN72" s="51"/>
      <c r="AO72" s="51"/>
      <c r="AP72" s="51"/>
      <c r="AQ72" s="51"/>
      <c r="AR72" s="51"/>
      <c r="AS72" s="52"/>
    </row>
    <row r="73" ht="15.75" customHeight="1">
      <c r="A73" s="45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51"/>
      <c r="AJ73" s="51"/>
      <c r="AK73" s="51"/>
      <c r="AL73" s="51"/>
      <c r="AM73" s="51"/>
      <c r="AN73" s="51"/>
      <c r="AO73" s="51"/>
      <c r="AP73" s="51"/>
      <c r="AQ73" s="51"/>
      <c r="AR73" s="51"/>
      <c r="AS73" s="52"/>
    </row>
    <row r="74" ht="15.75" customHeight="1">
      <c r="A74" s="50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  <c r="AJ74" s="51"/>
      <c r="AK74" s="51"/>
      <c r="AL74" s="51"/>
      <c r="AM74" s="51"/>
      <c r="AN74" s="51"/>
      <c r="AO74" s="51"/>
      <c r="AP74" s="51"/>
      <c r="AQ74" s="51"/>
      <c r="AR74" s="51"/>
      <c r="AS74" s="52"/>
    </row>
    <row r="75" ht="15.75" customHeight="1">
      <c r="A75" s="50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1"/>
      <c r="AO75" s="51"/>
      <c r="AP75" s="51"/>
      <c r="AQ75" s="51"/>
      <c r="AR75" s="51"/>
      <c r="AS75" s="52"/>
    </row>
    <row r="76" ht="15.75" customHeight="1">
      <c r="A76" s="50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  <c r="AJ76" s="51"/>
      <c r="AK76" s="51"/>
      <c r="AL76" s="51"/>
      <c r="AM76" s="51"/>
      <c r="AN76" s="51"/>
      <c r="AO76" s="51"/>
      <c r="AP76" s="51"/>
      <c r="AQ76" s="51"/>
      <c r="AR76" s="51"/>
      <c r="AS76" s="52"/>
    </row>
    <row r="77" ht="15.75" customHeight="1">
      <c r="A77" s="50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51"/>
      <c r="AK77" s="51"/>
      <c r="AL77" s="51"/>
      <c r="AM77" s="51"/>
      <c r="AN77" s="51"/>
      <c r="AO77" s="51"/>
      <c r="AP77" s="51"/>
      <c r="AQ77" s="51"/>
      <c r="AR77" s="51"/>
      <c r="AS77" s="52"/>
    </row>
    <row r="78" ht="15.75" customHeight="1">
      <c r="A78" s="50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  <c r="AF78" s="51"/>
      <c r="AG78" s="51"/>
      <c r="AH78" s="51"/>
      <c r="AI78" s="51"/>
      <c r="AJ78" s="51"/>
      <c r="AK78" s="51"/>
      <c r="AL78" s="51"/>
      <c r="AM78" s="51"/>
      <c r="AN78" s="51"/>
      <c r="AO78" s="51"/>
      <c r="AP78" s="51"/>
      <c r="AQ78" s="51"/>
      <c r="AR78" s="51"/>
      <c r="AS78" s="52"/>
    </row>
    <row r="79" ht="15.75" customHeight="1">
      <c r="A79" s="50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51"/>
      <c r="AP79" s="51"/>
      <c r="AQ79" s="51"/>
      <c r="AR79" s="51"/>
      <c r="AS79" s="52"/>
    </row>
    <row r="80" ht="15.75" customHeight="1">
      <c r="A80" s="50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51"/>
      <c r="AL80" s="51"/>
      <c r="AM80" s="51"/>
      <c r="AN80" s="51"/>
      <c r="AO80" s="51"/>
      <c r="AP80" s="51"/>
      <c r="AQ80" s="51"/>
      <c r="AR80" s="51"/>
      <c r="AS80" s="52"/>
    </row>
    <row r="81" ht="15.75" customHeight="1">
      <c r="A81" s="50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  <c r="AJ81" s="51"/>
      <c r="AK81" s="51"/>
      <c r="AL81" s="51"/>
      <c r="AM81" s="51"/>
      <c r="AN81" s="51"/>
      <c r="AO81" s="51"/>
      <c r="AP81" s="51"/>
      <c r="AQ81" s="51"/>
      <c r="AR81" s="51"/>
      <c r="AS81" s="52"/>
    </row>
    <row r="82" ht="15.75" customHeight="1">
      <c r="A82" s="50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  <c r="AJ82" s="51"/>
      <c r="AK82" s="51"/>
      <c r="AL82" s="51"/>
      <c r="AM82" s="51"/>
      <c r="AN82" s="51"/>
      <c r="AO82" s="51"/>
      <c r="AP82" s="51"/>
      <c r="AQ82" s="51"/>
      <c r="AR82" s="51"/>
      <c r="AS82" s="52"/>
    </row>
    <row r="83" ht="15.75" customHeight="1">
      <c r="A83" s="50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  <c r="AJ83" s="51"/>
      <c r="AK83" s="51"/>
      <c r="AL83" s="51"/>
      <c r="AM83" s="51"/>
      <c r="AN83" s="51"/>
      <c r="AO83" s="51"/>
      <c r="AP83" s="51"/>
      <c r="AQ83" s="51"/>
      <c r="AR83" s="51"/>
      <c r="AS83" s="52"/>
    </row>
    <row r="84" ht="15.75" customHeight="1">
      <c r="A84" s="58"/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  <c r="AF84" s="59"/>
      <c r="AG84" s="59"/>
      <c r="AH84" s="59"/>
      <c r="AI84" s="59"/>
      <c r="AJ84" s="59"/>
      <c r="AK84" s="59"/>
      <c r="AL84" s="59"/>
      <c r="AM84" s="59"/>
      <c r="AN84" s="59"/>
      <c r="AO84" s="59"/>
      <c r="AP84" s="59"/>
      <c r="AQ84" s="59"/>
      <c r="AR84" s="59"/>
      <c r="AS84" s="60"/>
    </row>
  </sheetData>
  <hyperlinks>
    <hyperlink ref="A41" r:id="rId1" location="" tooltip="" display="Source: and  &quot;GHregsForPaper.do&quot; (without distance_delta_i)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