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DBBBDA-1370-47D0-914F-A0525916BD84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Sheet2" sheetId="4" r:id="rId1"/>
    <sheet name="Sheet1 (2)" sheetId="3" r:id="rId2"/>
    <sheet name="Sheet1" sheetId="1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3" i="1" l="1"/>
  <c r="H14" i="1"/>
  <c r="H10" i="1"/>
  <c r="H6" i="1"/>
  <c r="H7" i="1"/>
  <c r="F7" i="1"/>
  <c r="F6" i="1"/>
  <c r="H20" i="1"/>
  <c r="H11" i="1"/>
  <c r="I9" i="1" s="1"/>
  <c r="H12" i="1"/>
  <c r="H22" i="1"/>
  <c r="H21" i="1"/>
  <c r="H19" i="1"/>
  <c r="H18" i="3"/>
  <c r="H20" i="3" s="1"/>
  <c r="H13" i="3"/>
  <c r="H12" i="3"/>
  <c r="H11" i="3"/>
  <c r="H10" i="3"/>
  <c r="H14" i="3" s="1"/>
  <c r="H16" i="3" s="1"/>
  <c r="H9" i="3"/>
  <c r="H5" i="3"/>
  <c r="H4" i="3"/>
  <c r="H6" i="3" s="1"/>
  <c r="H15" i="1" s="1"/>
  <c r="I13" i="1" l="1"/>
  <c r="H17" i="1" s="1"/>
  <c r="H8" i="1" s="1"/>
  <c r="I5" i="1" s="1"/>
  <c r="I18" i="1"/>
  <c r="I17" i="1" l="1"/>
  <c r="I24" i="1" s="1"/>
  <c r="J5" i="1" l="1"/>
  <c r="J13" i="1"/>
  <c r="J17" i="1"/>
  <c r="J9" i="1"/>
  <c r="J23" i="1"/>
  <c r="J18" i="1"/>
</calcChain>
</file>

<file path=xl/sharedStrings.xml><?xml version="1.0" encoding="utf-8"?>
<sst xmlns="http://schemas.openxmlformats.org/spreadsheetml/2006/main" count="82" uniqueCount="77">
  <si>
    <t>PROJECT TITLE</t>
  </si>
  <si>
    <t>AI Trademark Logo Creator</t>
  </si>
  <si>
    <t>PROJECT MANAGER</t>
  </si>
  <si>
    <t>Khaw Teng Xian B031910447</t>
  </si>
  <si>
    <t>GROUP MEMBERS</t>
  </si>
  <si>
    <t>LIM WEN NI B031910441, RECA SENG BINTI MOHD FADZIL SENG B031910187</t>
  </si>
  <si>
    <t>GROUP NAME</t>
  </si>
  <si>
    <t>Hilton Technology</t>
  </si>
  <si>
    <t>COMPANY NAME</t>
  </si>
  <si>
    <t>Hilton Technology Sdn Bhd</t>
  </si>
  <si>
    <t>DATE</t>
  </si>
  <si>
    <t>GITHUB</t>
  </si>
  <si>
    <t>https://github.com/tengxian4/AI-Trademark-Logo-Creator</t>
  </si>
  <si>
    <t>AI Trademark Logo Creator Software Development Estimate Created 14 Nov 2021</t>
  </si>
  <si>
    <t>1. Labor Estimate</t>
  </si>
  <si>
    <t xml:space="preserve">#Units/Hrs. </t>
  </si>
  <si>
    <t xml:space="preserve">Cost/Unit/Hr. </t>
  </si>
  <si>
    <t>Subtotals</t>
  </si>
  <si>
    <t>Calculations</t>
  </si>
  <si>
    <t>Contractor Labor Estimate</t>
  </si>
  <si>
    <t>Project team member estimate</t>
  </si>
  <si>
    <t>Total Labor Estimate</t>
  </si>
  <si>
    <t>Sum above two values</t>
  </si>
  <si>
    <t>2. Function point estimate</t>
  </si>
  <si>
    <t xml:space="preserve">Quantity </t>
  </si>
  <si>
    <t>Conversion Factor</t>
  </si>
  <si>
    <t>Function Points</t>
  </si>
  <si>
    <t>External inputs</t>
  </si>
  <si>
    <t>2*2</t>
  </si>
  <si>
    <t>External interface files</t>
  </si>
  <si>
    <t>2*3</t>
  </si>
  <si>
    <t>External outputs</t>
  </si>
  <si>
    <t>5*2</t>
  </si>
  <si>
    <t>External queries</t>
  </si>
  <si>
    <t>5*4</t>
  </si>
  <si>
    <t>Logical internal tables</t>
  </si>
  <si>
    <t>7*3</t>
  </si>
  <si>
    <t>Total function points</t>
  </si>
  <si>
    <t>Sum above function point values</t>
  </si>
  <si>
    <t>Python language equivalency value</t>
  </si>
  <si>
    <t>Assumed value from reference</t>
  </si>
  <si>
    <t>Source lines of code (SLOC) estimate</t>
  </si>
  <si>
    <t>61*53</t>
  </si>
  <si>
    <t>Productivity *KSLOC^Penalty (in months)</t>
  </si>
  <si>
    <t>3.13*3.233^1.072</t>
  </si>
  <si>
    <t>Total labor hours (160 hours/month)</t>
  </si>
  <si>
    <t>11.01*160</t>
  </si>
  <si>
    <t>Cost/labor hour (Rm 20/hour)</t>
  </si>
  <si>
    <t>Assumed value from budget expert</t>
  </si>
  <si>
    <t>Total function point estimate</t>
  </si>
  <si>
    <t>1761.6*20</t>
  </si>
  <si>
    <t>*Approach based on paper by Namecook (http://namcook.com/how-srm-works/Case%20Example-6.pdf) using the COCOMO II default linear productivity factor (3.13) and penalty factor (1.072)</t>
  </si>
  <si>
    <t>AI Trademark Logo Creator Cost Estimate Created 14 Nov 2021</t>
  </si>
  <si>
    <t xml:space="preserve">WBS Level 1 Totals </t>
  </si>
  <si>
    <t>% of Total</t>
  </si>
  <si>
    <t>WBS Items</t>
  </si>
  <si>
    <t>1. Project Management</t>
  </si>
  <si>
    <t>Project Manager</t>
  </si>
  <si>
    <t>Project team members</t>
  </si>
  <si>
    <t>Contractors (10% of software development and testing)</t>
  </si>
  <si>
    <t>2. Hardware</t>
  </si>
  <si>
    <t>2.1 Handheld devices</t>
  </si>
  <si>
    <t>3.1 Licensed software</t>
  </si>
  <si>
    <t xml:space="preserve">3.2 Software development </t>
  </si>
  <si>
    <t>4. Testing (10% of total hardware and software costs)</t>
  </si>
  <si>
    <t>5. Training and Support</t>
  </si>
  <si>
    <t>Trainee cost</t>
  </si>
  <si>
    <t>Travel cost</t>
  </si>
  <si>
    <t>6. Reserves (20% of total estimate)</t>
  </si>
  <si>
    <t>Total project cost estimate</t>
  </si>
  <si>
    <t>2.3 Laptop</t>
  </si>
  <si>
    <t xml:space="preserve">2.2 GPU Servers </t>
  </si>
  <si>
    <t>3.3 Off shelf software for frontend</t>
  </si>
  <si>
    <t>Accommodation</t>
  </si>
  <si>
    <t xml:space="preserve">3. Software </t>
  </si>
  <si>
    <t>2112*15</t>
  </si>
  <si>
    <t>100*30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</si>
</sst>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8" formatCode="&quot;RM&quot;#,##0.00;[Red]\-&quot;RM&quot;#,##0.00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FFFF"/>
      <name val="Century Gothic"/>
      <charset val="134"/>
    </font>
    <font>
      <sz val="12"/>
      <color theme="1"/>
      <name val="Century Gothic"/>
      <charset val="134"/>
    </font>
    <font>
      <u/>
      <sz val="12"/>
      <color theme="1"/>
      <name val="Century Gothic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6" fontId="0" fillId="0" borderId="1" xfId="0" applyNumberFormat="1" applyBorder="1"/>
    <xf numFmtId="8" fontId="0" fillId="0" borderId="1" xfId="0" applyNumberFormat="1" applyBorder="1"/>
    <xf numFmtId="6" fontId="1" fillId="0" borderId="1" xfId="0" applyNumberFormat="1" applyFont="1" applyBorder="1"/>
    <xf numFmtId="9" fontId="1" fillId="0" borderId="1" xfId="0" applyNumberFormat="1" applyFont="1" applyBorder="1"/>
    <xf numFmtId="0" fontId="1" fillId="0" borderId="0" xfId="0" applyFont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0" borderId="1" xfId="0" applyNumberFormat="1" applyFont="1" applyBorder="1" applyAlignment="1">
      <alignment vertical="top"/>
    </xf>
    <xf numFmtId="0" fontId="2" fillId="2" borderId="0" xfId="0" applyFont="1" applyFill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14" fontId="3" fillId="0" borderId="0" xfId="0" applyNumberFormat="1" applyFont="1" applyAlignment="1">
      <alignment horizontal="left" vertical="center" wrapText="1" readingOrder="1"/>
    </xf>
    <xf numFmtId="0" fontId="4" fillId="0" borderId="0" xfId="0" applyFont="1" applyAlignment="1">
      <alignment vertical="center" wrapText="1" readingOrder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6" fontId="0" fillId="0" borderId="2" xfId="0" applyNumberFormat="1" applyFont="1" applyBorder="1" applyAlignment="1"/>
    <xf numFmtId="6" fontId="0" fillId="0" borderId="4" xfId="0" applyNumberFormat="1" applyFont="1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1" fillId="0" borderId="2" xfId="0" applyNumberFormat="1" applyFont="1" applyBorder="1" applyAlignment="1">
      <alignment horizontal="center" vertical="center"/>
    </xf>
    <xf numFmtId="6" fontId="1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0</xdr:col>
      <xdr:colOff>1710055</xdr:colOff>
      <xdr:row>8</xdr:row>
      <xdr:rowOff>96520</xdr:rowOff>
    </xdr:to>
    <xdr:pic>
      <xdr:nvPicPr>
        <xdr:cNvPr id="3" name="Picture 1" descr="IMG_25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1702435" cy="155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3520440</xdr:colOff>
      <xdr:row>1</xdr:row>
      <xdr:rowOff>45720</xdr:rowOff>
    </xdr:from>
    <xdr:to>
      <xdr:col>3</xdr:col>
      <xdr:colOff>339090</xdr:colOff>
      <xdr:row>5</xdr:row>
      <xdr:rowOff>104775</xdr:rowOff>
    </xdr:to>
    <xdr:pic>
      <xdr:nvPicPr>
        <xdr:cNvPr id="4" name="Picture 2" descr="IMG_25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228600"/>
          <a:ext cx="1200150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engxian4/AI-Trademark-Logo-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B17"/>
  <sheetViews>
    <sheetView workbookViewId="0">
      <selection activeCell="B12" sqref="B12"/>
    </sheetView>
  </sheetViews>
  <sheetFormatPr defaultColWidth="8.88671875" defaultRowHeight="14.4"/>
  <cols>
    <col min="1" max="1" width="29.21875" customWidth="1"/>
    <col min="2" max="2" width="55" customWidth="1"/>
  </cols>
  <sheetData>
    <row r="11" spans="1:2" ht="15">
      <c r="A11" s="12" t="s">
        <v>0</v>
      </c>
      <c r="B11" s="13" t="s">
        <v>1</v>
      </c>
    </row>
    <row r="12" spans="1:2" ht="15">
      <c r="A12" s="12" t="s">
        <v>2</v>
      </c>
      <c r="B12" s="13" t="s">
        <v>3</v>
      </c>
    </row>
    <row r="13" spans="1:2" ht="42" customHeight="1">
      <c r="A13" s="12" t="s">
        <v>4</v>
      </c>
      <c r="B13" s="13" t="s">
        <v>5</v>
      </c>
    </row>
    <row r="14" spans="1:2" ht="15">
      <c r="A14" s="12" t="s">
        <v>6</v>
      </c>
      <c r="B14" s="13" t="s">
        <v>7</v>
      </c>
    </row>
    <row r="15" spans="1:2" ht="15">
      <c r="A15" s="12" t="s">
        <v>8</v>
      </c>
      <c r="B15" s="13" t="s">
        <v>9</v>
      </c>
    </row>
    <row r="16" spans="1:2" ht="15">
      <c r="A16" s="12" t="s">
        <v>10</v>
      </c>
      <c r="B16" s="14">
        <v>44514</v>
      </c>
    </row>
    <row r="17" spans="1:2" ht="30">
      <c r="A17" s="12" t="s">
        <v>11</v>
      </c>
      <c r="B17" s="15" t="s">
        <v>12</v>
      </c>
    </row>
  </sheetData>
  <hyperlinks>
    <hyperlink ref="B17" r:id="rId1" tooltip="https://github.com/tengxian4/AI-Trademark-Logo-Creator" xr:uid="{00000000-0004-0000-0000-000000000000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selection activeCell="H6" sqref="H6"/>
    </sheetView>
  </sheetViews>
  <sheetFormatPr defaultColWidth="9" defaultRowHeight="14.4"/>
  <cols>
    <col min="5" max="5" width="7.109375" customWidth="1"/>
    <col min="6" max="6" width="11.33203125" customWidth="1"/>
    <col min="7" max="7" width="16.44140625" customWidth="1"/>
    <col min="8" max="8" width="13.6640625" customWidth="1"/>
    <col min="9" max="9" width="19.109375" customWidth="1"/>
    <col min="10" max="10" width="13.6640625" customWidth="1"/>
  </cols>
  <sheetData>
    <row r="1" spans="1:10">
      <c r="E1" s="7" t="s">
        <v>13</v>
      </c>
      <c r="F1" s="7"/>
      <c r="G1" s="7"/>
      <c r="H1" s="7"/>
      <c r="I1" s="7"/>
    </row>
    <row r="3" spans="1:10">
      <c r="A3" s="16" t="s">
        <v>14</v>
      </c>
      <c r="B3" s="17"/>
      <c r="C3" s="17"/>
      <c r="D3" s="17"/>
      <c r="E3" s="17"/>
      <c r="F3" s="1" t="s">
        <v>15</v>
      </c>
      <c r="G3" s="1" t="s">
        <v>16</v>
      </c>
      <c r="H3" s="1" t="s">
        <v>17</v>
      </c>
      <c r="I3" s="18" t="s">
        <v>18</v>
      </c>
      <c r="J3" s="19"/>
    </row>
    <row r="4" spans="1:10">
      <c r="A4" s="20" t="s">
        <v>19</v>
      </c>
      <c r="B4" s="20"/>
      <c r="C4" s="20"/>
      <c r="D4" s="20"/>
      <c r="E4" s="20"/>
      <c r="F4" s="1">
        <v>100</v>
      </c>
      <c r="G4" s="3">
        <v>30</v>
      </c>
      <c r="H4" s="3">
        <f>F4*G4</f>
        <v>3000</v>
      </c>
      <c r="I4" s="21" t="s">
        <v>76</v>
      </c>
      <c r="J4" s="22"/>
    </row>
    <row r="5" spans="1:10">
      <c r="A5" s="20" t="s">
        <v>20</v>
      </c>
      <c r="B5" s="20"/>
      <c r="C5" s="20"/>
      <c r="D5" s="20"/>
      <c r="E5" s="20"/>
      <c r="F5" s="1">
        <v>2112</v>
      </c>
      <c r="G5" s="3">
        <v>15</v>
      </c>
      <c r="H5" s="3">
        <f>F5*G5</f>
        <v>31680</v>
      </c>
      <c r="I5" s="23" t="s">
        <v>75</v>
      </c>
      <c r="J5" s="24"/>
    </row>
    <row r="6" spans="1:10" ht="15.75" customHeight="1">
      <c r="A6" s="25" t="s">
        <v>21</v>
      </c>
      <c r="B6" s="25"/>
      <c r="C6" s="25"/>
      <c r="D6" s="25"/>
      <c r="E6" s="25"/>
      <c r="F6" s="2"/>
      <c r="G6" s="3"/>
      <c r="H6" s="5">
        <f>H4+H5</f>
        <v>34680</v>
      </c>
      <c r="I6" s="26" t="s">
        <v>22</v>
      </c>
      <c r="J6" s="27"/>
    </row>
    <row r="7" spans="1:10" ht="15.75" customHeight="1">
      <c r="A7" s="28"/>
      <c r="B7" s="29"/>
      <c r="C7" s="29"/>
      <c r="D7" s="29"/>
      <c r="E7" s="30"/>
      <c r="F7" s="2"/>
      <c r="G7" s="3"/>
      <c r="H7" s="3"/>
      <c r="I7" s="26"/>
      <c r="J7" s="27"/>
    </row>
    <row r="8" spans="1:10">
      <c r="A8" s="31" t="s">
        <v>23</v>
      </c>
      <c r="B8" s="32"/>
      <c r="C8" s="32"/>
      <c r="D8" s="32"/>
      <c r="E8" s="32"/>
      <c r="F8" s="8" t="s">
        <v>24</v>
      </c>
      <c r="G8" s="9" t="s">
        <v>25</v>
      </c>
      <c r="H8" s="9" t="s">
        <v>26</v>
      </c>
      <c r="I8" s="33" t="s">
        <v>18</v>
      </c>
      <c r="J8" s="34"/>
    </row>
    <row r="9" spans="1:10">
      <c r="A9" s="17" t="s">
        <v>27</v>
      </c>
      <c r="B9" s="17"/>
      <c r="C9" s="17"/>
      <c r="D9" s="17"/>
      <c r="E9" s="17"/>
      <c r="F9" s="1">
        <v>2</v>
      </c>
      <c r="G9" s="10">
        <v>2</v>
      </c>
      <c r="H9" s="10">
        <f>F9*G9</f>
        <v>4</v>
      </c>
      <c r="I9" s="35" t="s">
        <v>28</v>
      </c>
      <c r="J9" s="36"/>
    </row>
    <row r="10" spans="1:10">
      <c r="A10" s="17" t="s">
        <v>29</v>
      </c>
      <c r="B10" s="17"/>
      <c r="C10" s="17"/>
      <c r="D10" s="17"/>
      <c r="E10" s="17"/>
      <c r="F10" s="1">
        <v>2</v>
      </c>
      <c r="G10" s="10">
        <v>3</v>
      </c>
      <c r="H10" s="10">
        <f>F10*G10</f>
        <v>6</v>
      </c>
      <c r="I10" s="35" t="s">
        <v>30</v>
      </c>
      <c r="J10" s="36"/>
    </row>
    <row r="11" spans="1:10">
      <c r="A11" s="20" t="s">
        <v>31</v>
      </c>
      <c r="B11" s="20"/>
      <c r="C11" s="20"/>
      <c r="D11" s="20"/>
      <c r="E11" s="20"/>
      <c r="F11" s="1">
        <v>5</v>
      </c>
      <c r="G11" s="1">
        <v>2</v>
      </c>
      <c r="H11" s="10">
        <f>F11*G11</f>
        <v>10</v>
      </c>
      <c r="I11" s="35" t="s">
        <v>32</v>
      </c>
      <c r="J11" s="36"/>
    </row>
    <row r="12" spans="1:10">
      <c r="A12" s="20" t="s">
        <v>33</v>
      </c>
      <c r="B12" s="20"/>
      <c r="C12" s="20"/>
      <c r="D12" s="20"/>
      <c r="E12" s="20"/>
      <c r="F12" s="1">
        <v>5</v>
      </c>
      <c r="G12" s="1">
        <v>4</v>
      </c>
      <c r="H12" s="10">
        <f>F12*G12</f>
        <v>20</v>
      </c>
      <c r="I12" s="35" t="s">
        <v>34</v>
      </c>
      <c r="J12" s="36"/>
    </row>
    <row r="13" spans="1:10">
      <c r="A13" s="17" t="s">
        <v>35</v>
      </c>
      <c r="B13" s="17"/>
      <c r="C13" s="17"/>
      <c r="D13" s="17"/>
      <c r="E13" s="17"/>
      <c r="F13" s="1">
        <v>7</v>
      </c>
      <c r="G13" s="1">
        <v>3</v>
      </c>
      <c r="H13" s="10">
        <f>F13*G13</f>
        <v>21</v>
      </c>
      <c r="I13" s="35" t="s">
        <v>36</v>
      </c>
      <c r="J13" s="36"/>
    </row>
    <row r="14" spans="1:10" ht="27.75" customHeight="1">
      <c r="A14" s="37" t="s">
        <v>37</v>
      </c>
      <c r="B14" s="38"/>
      <c r="C14" s="38"/>
      <c r="D14" s="38"/>
      <c r="E14" s="38"/>
      <c r="F14" s="1"/>
      <c r="G14" s="1"/>
      <c r="H14" s="11">
        <f>H9+H10+H11+H12+H13</f>
        <v>61</v>
      </c>
      <c r="I14" s="39" t="s">
        <v>38</v>
      </c>
      <c r="J14" s="40"/>
    </row>
    <row r="15" spans="1:10">
      <c r="A15" s="41" t="s">
        <v>39</v>
      </c>
      <c r="B15" s="41"/>
      <c r="C15" s="41"/>
      <c r="D15" s="41"/>
      <c r="E15" s="41"/>
      <c r="F15" s="1"/>
      <c r="G15" s="1"/>
      <c r="H15" s="10">
        <v>53</v>
      </c>
      <c r="I15" s="35" t="s">
        <v>40</v>
      </c>
      <c r="J15" s="36"/>
    </row>
    <row r="16" spans="1:10">
      <c r="A16" s="41" t="s">
        <v>41</v>
      </c>
      <c r="B16" s="41"/>
      <c r="C16" s="41"/>
      <c r="D16" s="41"/>
      <c r="E16" s="41"/>
      <c r="F16" s="1"/>
      <c r="G16" s="4"/>
      <c r="H16" s="10">
        <f>H14*H15</f>
        <v>3233</v>
      </c>
      <c r="I16" s="35" t="s">
        <v>42</v>
      </c>
      <c r="J16" s="36"/>
    </row>
    <row r="17" spans="1:10">
      <c r="A17" s="41" t="s">
        <v>43</v>
      </c>
      <c r="B17" s="41"/>
      <c r="C17" s="41"/>
      <c r="D17" s="41"/>
      <c r="E17" s="41"/>
      <c r="F17" s="1"/>
      <c r="G17" s="3"/>
      <c r="H17" s="10">
        <v>11.01</v>
      </c>
      <c r="I17" s="35" t="s">
        <v>44</v>
      </c>
      <c r="J17" s="36"/>
    </row>
    <row r="18" spans="1:10">
      <c r="A18" s="41" t="s">
        <v>45</v>
      </c>
      <c r="B18" s="41"/>
      <c r="C18" s="41"/>
      <c r="D18" s="41"/>
      <c r="E18" s="41"/>
      <c r="F18" s="1"/>
      <c r="G18" s="4"/>
      <c r="H18" s="10">
        <f>H17*160</f>
        <v>1761.6</v>
      </c>
      <c r="I18" s="35" t="s">
        <v>46</v>
      </c>
      <c r="J18" s="36"/>
    </row>
    <row r="19" spans="1:10">
      <c r="A19" s="41" t="s">
        <v>47</v>
      </c>
      <c r="B19" s="41"/>
      <c r="C19" s="41"/>
      <c r="D19" s="41"/>
      <c r="E19" s="41"/>
      <c r="F19" s="1"/>
      <c r="G19" s="1"/>
      <c r="H19" s="3">
        <v>20</v>
      </c>
      <c r="I19" s="35" t="s">
        <v>48</v>
      </c>
      <c r="J19" s="36"/>
    </row>
    <row r="20" spans="1:10">
      <c r="A20" s="42" t="s">
        <v>49</v>
      </c>
      <c r="B20" s="43"/>
      <c r="C20" s="43"/>
      <c r="D20" s="43"/>
      <c r="E20" s="43"/>
      <c r="F20" s="1"/>
      <c r="G20" s="1"/>
      <c r="H20" s="3">
        <f>H18*H19</f>
        <v>35232</v>
      </c>
      <c r="I20" s="35" t="s">
        <v>50</v>
      </c>
      <c r="J20" s="36"/>
    </row>
    <row r="21" spans="1:10" ht="30" customHeight="1">
      <c r="A21" s="44" t="s">
        <v>51</v>
      </c>
      <c r="B21" s="44"/>
      <c r="C21" s="44"/>
      <c r="D21" s="44"/>
      <c r="E21" s="44"/>
      <c r="F21" s="44"/>
      <c r="G21" s="44"/>
      <c r="H21" s="44"/>
      <c r="I21" s="44"/>
      <c r="J21" s="44"/>
    </row>
    <row r="22" spans="1:10">
      <c r="A22" s="45"/>
      <c r="B22" s="45"/>
      <c r="C22" s="45"/>
      <c r="D22" s="45"/>
      <c r="E22" s="45"/>
    </row>
    <row r="23" spans="1:10">
      <c r="A23" s="45"/>
      <c r="B23" s="45"/>
      <c r="C23" s="45"/>
      <c r="D23" s="45"/>
      <c r="E23" s="45"/>
    </row>
    <row r="24" spans="1:10">
      <c r="A24" s="45"/>
      <c r="B24" s="45"/>
      <c r="C24" s="45"/>
      <c r="D24" s="45"/>
      <c r="E24" s="45"/>
    </row>
    <row r="25" spans="1:10">
      <c r="A25" s="45"/>
      <c r="B25" s="45"/>
      <c r="C25" s="45"/>
      <c r="D25" s="45"/>
      <c r="E25" s="45"/>
    </row>
    <row r="26" spans="1:10">
      <c r="A26" s="45"/>
      <c r="B26" s="45"/>
      <c r="C26" s="45"/>
      <c r="D26" s="45"/>
      <c r="E26" s="45"/>
    </row>
    <row r="27" spans="1:10">
      <c r="A27" s="45"/>
      <c r="B27" s="45"/>
      <c r="C27" s="45"/>
      <c r="D27" s="45"/>
      <c r="E27" s="45"/>
    </row>
    <row r="28" spans="1:10">
      <c r="A28" s="45"/>
      <c r="B28" s="45"/>
      <c r="C28" s="45"/>
      <c r="D28" s="45"/>
      <c r="E28" s="45"/>
    </row>
    <row r="29" spans="1:10">
      <c r="A29" s="45"/>
      <c r="B29" s="45"/>
      <c r="C29" s="45"/>
      <c r="D29" s="45"/>
      <c r="E29" s="45"/>
    </row>
    <row r="30" spans="1:10">
      <c r="A30" s="45"/>
      <c r="B30" s="45"/>
      <c r="C30" s="45"/>
      <c r="D30" s="45"/>
      <c r="E30" s="45"/>
    </row>
    <row r="31" spans="1:10">
      <c r="A31" s="45"/>
      <c r="B31" s="45"/>
      <c r="C31" s="45"/>
      <c r="D31" s="45"/>
      <c r="E31" s="45"/>
    </row>
    <row r="32" spans="1:10">
      <c r="A32" s="45"/>
      <c r="B32" s="45"/>
      <c r="C32" s="45"/>
      <c r="D32" s="45"/>
      <c r="E32" s="45"/>
    </row>
    <row r="33" spans="1:5">
      <c r="A33" s="45"/>
      <c r="B33" s="45"/>
      <c r="C33" s="45"/>
      <c r="D33" s="45"/>
      <c r="E33" s="45"/>
    </row>
    <row r="34" spans="1:5">
      <c r="A34" s="45"/>
      <c r="B34" s="45"/>
      <c r="C34" s="45"/>
      <c r="D34" s="45"/>
      <c r="E34" s="45"/>
    </row>
    <row r="35" spans="1:5">
      <c r="A35" s="45"/>
      <c r="B35" s="45"/>
      <c r="C35" s="45"/>
      <c r="D35" s="45"/>
      <c r="E35" s="45"/>
    </row>
    <row r="36" spans="1:5">
      <c r="A36" s="45"/>
      <c r="B36" s="45"/>
      <c r="C36" s="45"/>
      <c r="D36" s="45"/>
      <c r="E36" s="45"/>
    </row>
    <row r="37" spans="1:5">
      <c r="A37" s="45"/>
      <c r="B37" s="45"/>
      <c r="C37" s="45"/>
      <c r="D37" s="45"/>
      <c r="E37" s="45"/>
    </row>
    <row r="38" spans="1:5">
      <c r="A38" s="45"/>
      <c r="B38" s="45"/>
      <c r="C38" s="45"/>
      <c r="D38" s="45"/>
      <c r="E38" s="45"/>
    </row>
    <row r="39" spans="1:5">
      <c r="A39" s="45"/>
      <c r="B39" s="45"/>
      <c r="C39" s="45"/>
      <c r="D39" s="45"/>
      <c r="E39" s="45"/>
    </row>
    <row r="40" spans="1:5">
      <c r="A40" s="45"/>
      <c r="B40" s="45"/>
      <c r="C40" s="45"/>
      <c r="D40" s="45"/>
      <c r="E40" s="45"/>
    </row>
    <row r="41" spans="1:5">
      <c r="A41" s="45"/>
      <c r="B41" s="45"/>
      <c r="C41" s="45"/>
      <c r="D41" s="45"/>
      <c r="E41" s="45"/>
    </row>
    <row r="42" spans="1:5">
      <c r="A42" s="45"/>
      <c r="B42" s="45"/>
      <c r="C42" s="45"/>
      <c r="D42" s="45"/>
      <c r="E42" s="45"/>
    </row>
    <row r="43" spans="1:5">
      <c r="A43" s="45"/>
      <c r="B43" s="45"/>
      <c r="C43" s="45"/>
      <c r="D43" s="45"/>
      <c r="E43" s="45"/>
    </row>
    <row r="44" spans="1:5">
      <c r="A44" s="45"/>
      <c r="B44" s="45"/>
      <c r="C44" s="45"/>
      <c r="D44" s="45"/>
      <c r="E44" s="45"/>
    </row>
    <row r="45" spans="1:5">
      <c r="A45" s="45"/>
      <c r="B45" s="45"/>
      <c r="C45" s="45"/>
      <c r="D45" s="45"/>
      <c r="E45" s="45"/>
    </row>
    <row r="46" spans="1:5">
      <c r="A46" s="45"/>
      <c r="B46" s="45"/>
      <c r="C46" s="45"/>
      <c r="D46" s="45"/>
      <c r="E46" s="45"/>
    </row>
    <row r="47" spans="1:5">
      <c r="A47" s="45"/>
      <c r="B47" s="45"/>
      <c r="C47" s="45"/>
      <c r="D47" s="45"/>
      <c r="E47" s="45"/>
    </row>
    <row r="48" spans="1:5">
      <c r="A48" s="45"/>
      <c r="B48" s="45"/>
      <c r="C48" s="45"/>
      <c r="D48" s="45"/>
      <c r="E48" s="45"/>
    </row>
    <row r="49" spans="1:5">
      <c r="A49" s="45"/>
      <c r="B49" s="45"/>
      <c r="C49" s="45"/>
      <c r="D49" s="45"/>
      <c r="E49" s="45"/>
    </row>
    <row r="50" spans="1:5">
      <c r="A50" s="45"/>
      <c r="B50" s="45"/>
      <c r="C50" s="45"/>
      <c r="D50" s="45"/>
      <c r="E50" s="45"/>
    </row>
    <row r="51" spans="1:5">
      <c r="A51" s="45"/>
      <c r="B51" s="45"/>
      <c r="C51" s="45"/>
      <c r="D51" s="45"/>
      <c r="E51" s="45"/>
    </row>
    <row r="52" spans="1:5">
      <c r="A52" s="45"/>
      <c r="B52" s="45"/>
      <c r="C52" s="45"/>
      <c r="D52" s="45"/>
      <c r="E52" s="45"/>
    </row>
    <row r="53" spans="1:5">
      <c r="A53" s="45"/>
      <c r="B53" s="45"/>
      <c r="C53" s="45"/>
      <c r="D53" s="45"/>
      <c r="E53" s="45"/>
    </row>
    <row r="54" spans="1:5">
      <c r="A54" s="45"/>
      <c r="B54" s="45"/>
      <c r="C54" s="45"/>
      <c r="D54" s="45"/>
      <c r="E54" s="45"/>
    </row>
    <row r="55" spans="1:5">
      <c r="A55" s="45"/>
      <c r="B55" s="45"/>
      <c r="C55" s="45"/>
      <c r="D55" s="45"/>
      <c r="E55" s="45"/>
    </row>
    <row r="56" spans="1:5">
      <c r="A56" s="45"/>
      <c r="B56" s="45"/>
      <c r="C56" s="45"/>
      <c r="D56" s="45"/>
      <c r="E56" s="45"/>
    </row>
    <row r="57" spans="1:5">
      <c r="A57" s="45"/>
      <c r="B57" s="45"/>
      <c r="C57" s="45"/>
      <c r="D57" s="45"/>
      <c r="E57" s="45"/>
    </row>
    <row r="58" spans="1:5">
      <c r="A58" s="45"/>
      <c r="B58" s="45"/>
      <c r="C58" s="45"/>
      <c r="D58" s="45"/>
      <c r="E58" s="45"/>
    </row>
    <row r="59" spans="1:5">
      <c r="A59" s="45"/>
      <c r="B59" s="45"/>
      <c r="C59" s="45"/>
      <c r="D59" s="45"/>
      <c r="E59" s="45"/>
    </row>
    <row r="60" spans="1:5">
      <c r="A60" s="45"/>
      <c r="B60" s="45"/>
      <c r="C60" s="45"/>
      <c r="D60" s="45"/>
      <c r="E60" s="45"/>
    </row>
    <row r="61" spans="1:5">
      <c r="A61" s="45"/>
      <c r="B61" s="45"/>
      <c r="C61" s="45"/>
      <c r="D61" s="45"/>
      <c r="E61" s="45"/>
    </row>
    <row r="62" spans="1:5">
      <c r="A62" s="45"/>
      <c r="B62" s="45"/>
      <c r="C62" s="45"/>
      <c r="D62" s="45"/>
      <c r="E62" s="45"/>
    </row>
  </sheetData>
  <mergeCells count="78">
    <mergeCell ref="A61:E61"/>
    <mergeCell ref="A62:E62"/>
    <mergeCell ref="A56:E56"/>
    <mergeCell ref="A57:E57"/>
    <mergeCell ref="A58:E58"/>
    <mergeCell ref="A59:E59"/>
    <mergeCell ref="A60:E60"/>
    <mergeCell ref="A51:E51"/>
    <mergeCell ref="A52:E52"/>
    <mergeCell ref="A53:E53"/>
    <mergeCell ref="A54:E54"/>
    <mergeCell ref="A55:E55"/>
    <mergeCell ref="A46:E46"/>
    <mergeCell ref="A47:E47"/>
    <mergeCell ref="A48:E48"/>
    <mergeCell ref="A49:E49"/>
    <mergeCell ref="A50:E50"/>
    <mergeCell ref="A41:E41"/>
    <mergeCell ref="A42:E42"/>
    <mergeCell ref="A43:E43"/>
    <mergeCell ref="A44:E44"/>
    <mergeCell ref="A45:E45"/>
    <mergeCell ref="A36:E36"/>
    <mergeCell ref="A37:E37"/>
    <mergeCell ref="A38:E38"/>
    <mergeCell ref="A39:E39"/>
    <mergeCell ref="A40:E40"/>
    <mergeCell ref="A31:E31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21:J21"/>
    <mergeCell ref="A22:E22"/>
    <mergeCell ref="A23:E23"/>
    <mergeCell ref="A24:E24"/>
    <mergeCell ref="A25:E25"/>
    <mergeCell ref="A18:E18"/>
    <mergeCell ref="I18:J18"/>
    <mergeCell ref="A19:E19"/>
    <mergeCell ref="I19:J19"/>
    <mergeCell ref="A20:E20"/>
    <mergeCell ref="I20:J20"/>
    <mergeCell ref="A15:E15"/>
    <mergeCell ref="I15:J15"/>
    <mergeCell ref="A16:E16"/>
    <mergeCell ref="I16:J16"/>
    <mergeCell ref="A17:E17"/>
    <mergeCell ref="I17:J17"/>
    <mergeCell ref="A12:E12"/>
    <mergeCell ref="I12:J12"/>
    <mergeCell ref="A13:E13"/>
    <mergeCell ref="I13:J13"/>
    <mergeCell ref="A14:E14"/>
    <mergeCell ref="I14:J14"/>
    <mergeCell ref="A9:E9"/>
    <mergeCell ref="I9:J9"/>
    <mergeCell ref="A10:E10"/>
    <mergeCell ref="I10:J10"/>
    <mergeCell ref="A11:E11"/>
    <mergeCell ref="I11:J11"/>
    <mergeCell ref="A6:E6"/>
    <mergeCell ref="I6:J6"/>
    <mergeCell ref="A7:E7"/>
    <mergeCell ref="I7:J7"/>
    <mergeCell ref="A8:E8"/>
    <mergeCell ref="I8:J8"/>
    <mergeCell ref="A3:E3"/>
    <mergeCell ref="I3:J3"/>
    <mergeCell ref="A4:E4"/>
    <mergeCell ref="I4:J4"/>
    <mergeCell ref="A5:E5"/>
    <mergeCell ref="I5:J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abSelected="1" workbookViewId="0">
      <selection activeCell="J23" sqref="J23"/>
    </sheetView>
  </sheetViews>
  <sheetFormatPr defaultColWidth="9" defaultRowHeight="14.4"/>
  <cols>
    <col min="5" max="5" width="10.5546875" customWidth="1"/>
    <col min="6" max="6" width="11.33203125" customWidth="1"/>
    <col min="7" max="7" width="14.5546875" customWidth="1"/>
    <col min="8" max="8" width="13.6640625" customWidth="1"/>
    <col min="9" max="9" width="19.109375" customWidth="1"/>
    <col min="10" max="10" width="11.88671875" customWidth="1"/>
  </cols>
  <sheetData>
    <row r="1" spans="1:10">
      <c r="E1" s="46" t="s">
        <v>52</v>
      </c>
      <c r="F1" s="46"/>
      <c r="G1" s="46"/>
      <c r="H1" s="46"/>
      <c r="I1" s="46"/>
    </row>
    <row r="3" spans="1:10">
      <c r="A3" s="43"/>
      <c r="B3" s="43"/>
      <c r="C3" s="43"/>
      <c r="D3" s="43"/>
      <c r="E3" s="43"/>
      <c r="F3" s="1" t="s">
        <v>15</v>
      </c>
      <c r="G3" s="1" t="s">
        <v>16</v>
      </c>
      <c r="H3" s="1" t="s">
        <v>17</v>
      </c>
      <c r="I3" s="1" t="s">
        <v>53</v>
      </c>
      <c r="J3" s="1" t="s">
        <v>54</v>
      </c>
    </row>
    <row r="4" spans="1:10">
      <c r="A4" s="17" t="s">
        <v>55</v>
      </c>
      <c r="B4" s="17"/>
      <c r="C4" s="17"/>
      <c r="D4" s="17"/>
      <c r="E4" s="17"/>
      <c r="F4" s="1"/>
      <c r="G4" s="1"/>
      <c r="H4" s="1"/>
      <c r="I4" s="1"/>
      <c r="J4" s="1"/>
    </row>
    <row r="5" spans="1:10">
      <c r="A5" s="16" t="s">
        <v>56</v>
      </c>
      <c r="B5" s="17"/>
      <c r="C5" s="17"/>
      <c r="D5" s="17"/>
      <c r="E5" s="17"/>
      <c r="F5" s="1"/>
      <c r="G5" s="1"/>
      <c r="H5" s="1"/>
      <c r="I5" s="5">
        <f>SUM(H6:H8)</f>
        <v>56865.8</v>
      </c>
      <c r="J5" s="6">
        <f>I5/I24</f>
        <v>0.36277142882660585</v>
      </c>
    </row>
    <row r="6" spans="1:10">
      <c r="A6" s="17" t="s">
        <v>57</v>
      </c>
      <c r="B6" s="17"/>
      <c r="C6" s="17"/>
      <c r="D6" s="17"/>
      <c r="E6" s="17"/>
      <c r="F6" s="1">
        <f>22*8*6</f>
        <v>1056</v>
      </c>
      <c r="G6" s="3">
        <v>20</v>
      </c>
      <c r="H6" s="3">
        <f>G6*F6</f>
        <v>21120</v>
      </c>
      <c r="I6" s="1"/>
      <c r="J6" s="1"/>
    </row>
    <row r="7" spans="1:10">
      <c r="A7" s="17" t="s">
        <v>58</v>
      </c>
      <c r="B7" s="17"/>
      <c r="C7" s="17"/>
      <c r="D7" s="17"/>
      <c r="E7" s="17"/>
      <c r="F7" s="1">
        <f>F6*2</f>
        <v>2112</v>
      </c>
      <c r="G7" s="3">
        <v>15</v>
      </c>
      <c r="H7" s="3">
        <f>G7*F7</f>
        <v>31680</v>
      </c>
      <c r="I7" s="1"/>
      <c r="J7" s="1"/>
    </row>
    <row r="8" spans="1:10" ht="32.25" customHeight="1">
      <c r="A8" s="47" t="s">
        <v>59</v>
      </c>
      <c r="B8" s="47"/>
      <c r="C8" s="47"/>
      <c r="D8" s="47"/>
      <c r="E8" s="47"/>
      <c r="F8" s="1"/>
      <c r="G8" s="3"/>
      <c r="H8" s="3">
        <f>(H15+H17)*10/100</f>
        <v>4065.8</v>
      </c>
      <c r="I8" s="1"/>
      <c r="J8" s="1"/>
    </row>
    <row r="9" spans="1:10">
      <c r="A9" s="16" t="s">
        <v>60</v>
      </c>
      <c r="B9" s="17"/>
      <c r="C9" s="17"/>
      <c r="D9" s="17"/>
      <c r="E9" s="17"/>
      <c r="F9" s="1"/>
      <c r="G9" s="1"/>
      <c r="H9" s="1"/>
      <c r="I9" s="5">
        <f>SUM(H10:H12)</f>
        <v>23500</v>
      </c>
      <c r="J9" s="6">
        <f>I9/I24</f>
        <v>0.14991662084108967</v>
      </c>
    </row>
    <row r="10" spans="1:10">
      <c r="A10" s="17" t="s">
        <v>61</v>
      </c>
      <c r="B10" s="17"/>
      <c r="C10" s="17"/>
      <c r="D10" s="17"/>
      <c r="E10" s="17"/>
      <c r="F10" s="1">
        <v>1</v>
      </c>
      <c r="G10" s="3">
        <v>1000</v>
      </c>
      <c r="H10" s="3">
        <f>G10*F10</f>
        <v>1000</v>
      </c>
      <c r="I10" s="1"/>
      <c r="J10" s="1"/>
    </row>
    <row r="11" spans="1:10">
      <c r="A11" s="17" t="s">
        <v>71</v>
      </c>
      <c r="B11" s="17"/>
      <c r="C11" s="17"/>
      <c r="D11" s="17"/>
      <c r="E11" s="17"/>
      <c r="F11" s="1">
        <v>1</v>
      </c>
      <c r="G11" s="3">
        <v>9000</v>
      </c>
      <c r="H11" s="3">
        <f>G11</f>
        <v>9000</v>
      </c>
      <c r="I11" s="1"/>
      <c r="J11" s="1"/>
    </row>
    <row r="12" spans="1:10">
      <c r="A12" s="17" t="s">
        <v>70</v>
      </c>
      <c r="B12" s="17"/>
      <c r="C12" s="17"/>
      <c r="D12" s="17"/>
      <c r="E12" s="17"/>
      <c r="F12" s="1">
        <v>3</v>
      </c>
      <c r="G12" s="3">
        <v>4500</v>
      </c>
      <c r="H12" s="3">
        <f>G12*F12</f>
        <v>13500</v>
      </c>
      <c r="I12" s="1"/>
      <c r="J12" s="1"/>
    </row>
    <row r="13" spans="1:10">
      <c r="A13" s="16" t="s">
        <v>74</v>
      </c>
      <c r="B13" s="17"/>
      <c r="C13" s="17"/>
      <c r="D13" s="17"/>
      <c r="E13" s="17"/>
      <c r="F13" s="1"/>
      <c r="G13" s="1"/>
      <c r="H13" s="1"/>
      <c r="I13" s="5">
        <f>SUM(H14:H16)</f>
        <v>36280</v>
      </c>
      <c r="J13" s="6">
        <f>I13/I24</f>
        <v>0.2314457448559461</v>
      </c>
    </row>
    <row r="14" spans="1:10">
      <c r="A14" s="17" t="s">
        <v>62</v>
      </c>
      <c r="B14" s="17"/>
      <c r="C14" s="17"/>
      <c r="D14" s="17"/>
      <c r="E14" s="17"/>
      <c r="F14" s="1">
        <v>3</v>
      </c>
      <c r="G14" s="3">
        <v>200</v>
      </c>
      <c r="H14" s="3">
        <f>G14*F14</f>
        <v>600</v>
      </c>
      <c r="I14" s="1"/>
      <c r="J14" s="1"/>
    </row>
    <row r="15" spans="1:10">
      <c r="A15" s="17" t="s">
        <v>63</v>
      </c>
      <c r="B15" s="17"/>
      <c r="C15" s="17"/>
      <c r="D15" s="17"/>
      <c r="E15" s="17"/>
      <c r="F15" s="1"/>
      <c r="G15" s="1"/>
      <c r="H15" s="3">
        <f>'Sheet1 (2)'!H6</f>
        <v>34680</v>
      </c>
      <c r="I15" s="1"/>
      <c r="J15" s="1"/>
    </row>
    <row r="16" spans="1:10">
      <c r="A16" s="17" t="s">
        <v>72</v>
      </c>
      <c r="B16" s="17"/>
      <c r="C16" s="17"/>
      <c r="D16" s="17"/>
      <c r="E16" s="17"/>
      <c r="F16" s="1"/>
      <c r="G16" s="1"/>
      <c r="H16" s="3">
        <v>1000</v>
      </c>
      <c r="I16" s="1"/>
      <c r="J16" s="1"/>
    </row>
    <row r="17" spans="1:10">
      <c r="A17" s="16" t="s">
        <v>64</v>
      </c>
      <c r="B17" s="17"/>
      <c r="C17" s="17"/>
      <c r="D17" s="17"/>
      <c r="E17" s="17"/>
      <c r="F17" s="1"/>
      <c r="G17" s="1"/>
      <c r="H17" s="5">
        <f>(I13+I9)*10/100</f>
        <v>5978</v>
      </c>
      <c r="I17" s="5">
        <f>(I13+I9)*10/100</f>
        <v>5978</v>
      </c>
      <c r="J17" s="6">
        <f>I17/I24</f>
        <v>3.8136236569703573E-2</v>
      </c>
    </row>
    <row r="18" spans="1:10">
      <c r="A18" s="16" t="s">
        <v>65</v>
      </c>
      <c r="B18" s="17"/>
      <c r="C18" s="17"/>
      <c r="D18" s="17"/>
      <c r="E18" s="17"/>
      <c r="F18" s="1"/>
      <c r="G18" s="1"/>
      <c r="H18" s="1"/>
      <c r="I18" s="5">
        <f>SUM(H19:H22)</f>
        <v>3130</v>
      </c>
      <c r="J18" s="6">
        <f>I18/I24</f>
        <v>1.9967618009898325E-2</v>
      </c>
    </row>
    <row r="19" spans="1:10">
      <c r="A19" s="17" t="s">
        <v>66</v>
      </c>
      <c r="B19" s="17"/>
      <c r="C19" s="17"/>
      <c r="D19" s="17"/>
      <c r="E19" s="17"/>
      <c r="F19" s="1">
        <v>2</v>
      </c>
      <c r="G19" s="4">
        <v>500</v>
      </c>
      <c r="H19" s="3">
        <f>F19*G19</f>
        <v>1000</v>
      </c>
      <c r="I19" s="1"/>
      <c r="J19" s="1"/>
    </row>
    <row r="20" spans="1:10">
      <c r="A20" s="17" t="s">
        <v>67</v>
      </c>
      <c r="B20" s="17"/>
      <c r="C20" s="17"/>
      <c r="D20" s="17"/>
      <c r="E20" s="17"/>
      <c r="F20" s="1">
        <v>9</v>
      </c>
      <c r="G20" s="3">
        <v>20</v>
      </c>
      <c r="H20" s="3">
        <f>F20*G20</f>
        <v>180</v>
      </c>
      <c r="I20" s="1"/>
      <c r="J20" s="1"/>
    </row>
    <row r="21" spans="1:10">
      <c r="A21" s="17" t="s">
        <v>73</v>
      </c>
      <c r="B21" s="17"/>
      <c r="C21" s="17"/>
      <c r="D21" s="17"/>
      <c r="E21" s="17"/>
      <c r="F21" s="1">
        <v>9</v>
      </c>
      <c r="G21" s="3">
        <v>50</v>
      </c>
      <c r="H21" s="3">
        <f>F21*G21</f>
        <v>450</v>
      </c>
      <c r="I21" s="1"/>
      <c r="J21" s="1"/>
    </row>
    <row r="22" spans="1:10">
      <c r="A22" s="17" t="s">
        <v>58</v>
      </c>
      <c r="B22" s="17"/>
      <c r="C22" s="17"/>
      <c r="D22" s="17"/>
      <c r="E22" s="17"/>
      <c r="F22" s="1">
        <v>3</v>
      </c>
      <c r="G22" s="4">
        <v>500</v>
      </c>
      <c r="H22" s="3">
        <f>F22*G22</f>
        <v>1500</v>
      </c>
      <c r="I22" s="1"/>
      <c r="J22" s="1"/>
    </row>
    <row r="23" spans="1:10">
      <c r="A23" s="16" t="s">
        <v>68</v>
      </c>
      <c r="B23" s="17"/>
      <c r="C23" s="17"/>
      <c r="D23" s="17"/>
      <c r="E23" s="17"/>
      <c r="F23" s="1"/>
      <c r="G23" s="1"/>
      <c r="H23" s="3">
        <f>I23</f>
        <v>31000</v>
      </c>
      <c r="I23" s="5">
        <v>31000</v>
      </c>
      <c r="J23" s="6">
        <f>(I23/I24)</f>
        <v>0.19776235089675659</v>
      </c>
    </row>
    <row r="24" spans="1:10">
      <c r="A24" s="42" t="s">
        <v>69</v>
      </c>
      <c r="B24" s="43"/>
      <c r="C24" s="43"/>
      <c r="D24" s="43"/>
      <c r="E24" s="43"/>
      <c r="F24" s="1"/>
      <c r="G24" s="1"/>
      <c r="H24" s="1"/>
      <c r="I24" s="5">
        <f>SUM(I5:I23)</f>
        <v>156753.79999999999</v>
      </c>
      <c r="J24" s="1"/>
    </row>
    <row r="25" spans="1:10">
      <c r="A25" s="45"/>
      <c r="B25" s="45"/>
      <c r="C25" s="45"/>
      <c r="D25" s="45"/>
      <c r="E25" s="45"/>
    </row>
    <row r="26" spans="1:10">
      <c r="A26" s="45"/>
      <c r="B26" s="45"/>
      <c r="C26" s="45"/>
      <c r="D26" s="45"/>
      <c r="E26" s="45"/>
    </row>
    <row r="27" spans="1:10">
      <c r="A27" s="45"/>
      <c r="B27" s="45"/>
      <c r="C27" s="45"/>
      <c r="D27" s="45"/>
      <c r="E27" s="45"/>
    </row>
    <row r="28" spans="1:10">
      <c r="A28" s="45"/>
      <c r="B28" s="45"/>
      <c r="C28" s="45"/>
      <c r="D28" s="45"/>
      <c r="E28" s="45"/>
    </row>
    <row r="29" spans="1:10">
      <c r="A29" s="45"/>
      <c r="B29" s="45"/>
      <c r="C29" s="45"/>
      <c r="D29" s="45"/>
      <c r="E29" s="45"/>
    </row>
    <row r="30" spans="1:10">
      <c r="A30" s="45"/>
      <c r="B30" s="45"/>
      <c r="C30" s="45"/>
      <c r="D30" s="45"/>
      <c r="E30" s="45"/>
    </row>
    <row r="31" spans="1:10">
      <c r="A31" s="45"/>
      <c r="B31" s="45"/>
      <c r="C31" s="45"/>
      <c r="D31" s="45"/>
      <c r="E31" s="45"/>
    </row>
    <row r="32" spans="1:10">
      <c r="A32" s="45"/>
      <c r="B32" s="45"/>
      <c r="C32" s="45"/>
      <c r="D32" s="45"/>
      <c r="E32" s="45"/>
    </row>
    <row r="33" spans="1:5">
      <c r="A33" s="45"/>
      <c r="B33" s="45"/>
      <c r="C33" s="45"/>
      <c r="D33" s="45"/>
      <c r="E33" s="45"/>
    </row>
    <row r="34" spans="1:5">
      <c r="A34" s="45"/>
      <c r="B34" s="45"/>
      <c r="C34" s="45"/>
      <c r="D34" s="45"/>
      <c r="E34" s="45"/>
    </row>
    <row r="35" spans="1:5">
      <c r="A35" s="45"/>
      <c r="B35" s="45"/>
      <c r="C35" s="45"/>
      <c r="D35" s="45"/>
      <c r="E35" s="45"/>
    </row>
    <row r="36" spans="1:5">
      <c r="A36" s="45"/>
      <c r="B36" s="45"/>
      <c r="C36" s="45"/>
      <c r="D36" s="45"/>
      <c r="E36" s="45"/>
    </row>
    <row r="37" spans="1:5">
      <c r="A37" s="45"/>
      <c r="B37" s="45"/>
      <c r="C37" s="45"/>
      <c r="D37" s="45"/>
      <c r="E37" s="45"/>
    </row>
    <row r="38" spans="1:5">
      <c r="A38" s="45"/>
      <c r="B38" s="45"/>
      <c r="C38" s="45"/>
      <c r="D38" s="45"/>
      <c r="E38" s="45"/>
    </row>
    <row r="39" spans="1:5">
      <c r="A39" s="45"/>
      <c r="B39" s="45"/>
      <c r="C39" s="45"/>
      <c r="D39" s="45"/>
      <c r="E39" s="45"/>
    </row>
    <row r="40" spans="1:5">
      <c r="A40" s="45"/>
      <c r="B40" s="45"/>
      <c r="C40" s="45"/>
      <c r="D40" s="45"/>
      <c r="E40" s="45"/>
    </row>
    <row r="41" spans="1:5">
      <c r="A41" s="45"/>
      <c r="B41" s="45"/>
      <c r="C41" s="45"/>
      <c r="D41" s="45"/>
      <c r="E41" s="45"/>
    </row>
    <row r="42" spans="1:5">
      <c r="A42" s="45"/>
      <c r="B42" s="45"/>
      <c r="C42" s="45"/>
      <c r="D42" s="45"/>
      <c r="E42" s="45"/>
    </row>
    <row r="43" spans="1:5">
      <c r="A43" s="45"/>
      <c r="B43" s="45"/>
      <c r="C43" s="45"/>
      <c r="D43" s="45"/>
      <c r="E43" s="45"/>
    </row>
    <row r="44" spans="1:5">
      <c r="A44" s="45"/>
      <c r="B44" s="45"/>
      <c r="C44" s="45"/>
      <c r="D44" s="45"/>
      <c r="E44" s="45"/>
    </row>
    <row r="45" spans="1:5">
      <c r="A45" s="45"/>
      <c r="B45" s="45"/>
      <c r="C45" s="45"/>
      <c r="D45" s="45"/>
      <c r="E45" s="45"/>
    </row>
    <row r="46" spans="1:5">
      <c r="A46" s="45"/>
      <c r="B46" s="45"/>
      <c r="C46" s="45"/>
      <c r="D46" s="45"/>
      <c r="E46" s="45"/>
    </row>
    <row r="47" spans="1:5">
      <c r="A47" s="45"/>
      <c r="B47" s="45"/>
      <c r="C47" s="45"/>
      <c r="D47" s="45"/>
      <c r="E47" s="45"/>
    </row>
    <row r="48" spans="1:5">
      <c r="A48" s="45"/>
      <c r="B48" s="45"/>
      <c r="C48" s="45"/>
      <c r="D48" s="45"/>
      <c r="E48" s="45"/>
    </row>
    <row r="49" spans="1:5">
      <c r="A49" s="45"/>
      <c r="B49" s="45"/>
      <c r="C49" s="45"/>
      <c r="D49" s="45"/>
      <c r="E49" s="45"/>
    </row>
    <row r="50" spans="1:5">
      <c r="A50" s="45"/>
      <c r="B50" s="45"/>
      <c r="C50" s="45"/>
      <c r="D50" s="45"/>
      <c r="E50" s="45"/>
    </row>
    <row r="51" spans="1:5">
      <c r="A51" s="45"/>
      <c r="B51" s="45"/>
      <c r="C51" s="45"/>
      <c r="D51" s="45"/>
      <c r="E51" s="45"/>
    </row>
    <row r="52" spans="1:5">
      <c r="A52" s="45"/>
      <c r="B52" s="45"/>
      <c r="C52" s="45"/>
      <c r="D52" s="45"/>
      <c r="E52" s="45"/>
    </row>
    <row r="53" spans="1:5">
      <c r="A53" s="45"/>
      <c r="B53" s="45"/>
      <c r="C53" s="45"/>
      <c r="D53" s="45"/>
      <c r="E53" s="45"/>
    </row>
    <row r="54" spans="1:5">
      <c r="A54" s="45"/>
      <c r="B54" s="45"/>
      <c r="C54" s="45"/>
      <c r="D54" s="45"/>
      <c r="E54" s="45"/>
    </row>
    <row r="55" spans="1:5">
      <c r="A55" s="45"/>
      <c r="B55" s="45"/>
      <c r="C55" s="45"/>
      <c r="D55" s="45"/>
      <c r="E55" s="45"/>
    </row>
    <row r="56" spans="1:5">
      <c r="A56" s="45"/>
      <c r="B56" s="45"/>
      <c r="C56" s="45"/>
      <c r="D56" s="45"/>
      <c r="E56" s="45"/>
    </row>
    <row r="57" spans="1:5">
      <c r="A57" s="45"/>
      <c r="B57" s="45"/>
      <c r="C57" s="45"/>
      <c r="D57" s="45"/>
      <c r="E57" s="45"/>
    </row>
    <row r="58" spans="1:5">
      <c r="A58" s="45"/>
      <c r="B58" s="45"/>
      <c r="C58" s="45"/>
      <c r="D58" s="45"/>
      <c r="E58" s="45"/>
    </row>
    <row r="59" spans="1:5">
      <c r="A59" s="45"/>
      <c r="B59" s="45"/>
      <c r="C59" s="45"/>
      <c r="D59" s="45"/>
      <c r="E59" s="45"/>
    </row>
    <row r="60" spans="1:5">
      <c r="A60" s="45"/>
      <c r="B60" s="45"/>
      <c r="C60" s="45"/>
      <c r="D60" s="45"/>
      <c r="E60" s="45"/>
    </row>
    <row r="61" spans="1:5">
      <c r="A61" s="45"/>
      <c r="B61" s="45"/>
      <c r="C61" s="45"/>
      <c r="D61" s="45"/>
      <c r="E61" s="45"/>
    </row>
    <row r="62" spans="1:5">
      <c r="A62" s="45"/>
      <c r="B62" s="45"/>
      <c r="C62" s="45"/>
      <c r="D62" s="45"/>
      <c r="E62" s="45"/>
    </row>
    <row r="63" spans="1:5">
      <c r="A63" s="45"/>
      <c r="B63" s="45"/>
      <c r="C63" s="45"/>
      <c r="D63" s="45"/>
      <c r="E63" s="45"/>
    </row>
    <row r="64" spans="1:5">
      <c r="A64" s="45"/>
      <c r="B64" s="45"/>
      <c r="C64" s="45"/>
      <c r="D64" s="45"/>
      <c r="E64" s="45"/>
    </row>
    <row r="65" spans="1:5">
      <c r="A65" s="45"/>
      <c r="B65" s="45"/>
      <c r="C65" s="45"/>
      <c r="D65" s="45"/>
      <c r="E65" s="45"/>
    </row>
    <row r="66" spans="1:5">
      <c r="A66" s="45"/>
      <c r="B66" s="45"/>
      <c r="C66" s="45"/>
      <c r="D66" s="45"/>
      <c r="E66" s="45"/>
    </row>
  </sheetData>
  <mergeCells count="65">
    <mergeCell ref="A65:E65"/>
    <mergeCell ref="A66:E66"/>
    <mergeCell ref="A11:E11"/>
    <mergeCell ref="A15:E15"/>
    <mergeCell ref="A20:E20"/>
    <mergeCell ref="A60:E60"/>
    <mergeCell ref="A61:E61"/>
    <mergeCell ref="A62:E62"/>
    <mergeCell ref="A63:E63"/>
    <mergeCell ref="A64:E64"/>
    <mergeCell ref="A55:E55"/>
    <mergeCell ref="A56:E56"/>
    <mergeCell ref="A57:E57"/>
    <mergeCell ref="A58:E58"/>
    <mergeCell ref="A59:E59"/>
    <mergeCell ref="A50:E50"/>
    <mergeCell ref="A51:E51"/>
    <mergeCell ref="A52:E52"/>
    <mergeCell ref="A53:E53"/>
    <mergeCell ref="A54:E54"/>
    <mergeCell ref="A45:E45"/>
    <mergeCell ref="A46:E46"/>
    <mergeCell ref="A47:E47"/>
    <mergeCell ref="A48:E48"/>
    <mergeCell ref="A49:E49"/>
    <mergeCell ref="A40:E40"/>
    <mergeCell ref="A41:E41"/>
    <mergeCell ref="A42:E42"/>
    <mergeCell ref="A43:E43"/>
    <mergeCell ref="A44:E44"/>
    <mergeCell ref="A35:E35"/>
    <mergeCell ref="A36:E36"/>
    <mergeCell ref="A37:E37"/>
    <mergeCell ref="A38:E38"/>
    <mergeCell ref="A39:E3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A29:E29"/>
    <mergeCell ref="A19:E19"/>
    <mergeCell ref="A21:E21"/>
    <mergeCell ref="A22:E22"/>
    <mergeCell ref="A23:E23"/>
    <mergeCell ref="A24:E24"/>
    <mergeCell ref="A13:E13"/>
    <mergeCell ref="A14:E14"/>
    <mergeCell ref="A16:E16"/>
    <mergeCell ref="A17:E17"/>
    <mergeCell ref="A18:E18"/>
    <mergeCell ref="A7:E7"/>
    <mergeCell ref="A8:E8"/>
    <mergeCell ref="A9:E9"/>
    <mergeCell ref="A10:E10"/>
    <mergeCell ref="A12:E12"/>
    <mergeCell ref="E1:I1"/>
    <mergeCell ref="A3:E3"/>
    <mergeCell ref="A4:E4"/>
    <mergeCell ref="A5:E5"/>
    <mergeCell ref="A6:E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60167</dc:creator>
  <cp:lastModifiedBy>Asus</cp:lastModifiedBy>
  <dcterms:created xsi:type="dcterms:W3CDTF">2021-11-12T04:55:00Z</dcterms:created>
  <dcterms:modified xsi:type="dcterms:W3CDTF">2021-11-15T11:44:39Z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3A18FCB6E536493DA255BEBFF8C7D531</vt:lpwstr>
  </property>
  <property fmtid="{D5CDD505-2E9C-101B-9397-08002B2CF9AE}" pid="3" name="KSOProductBuildVer">
    <vt:lpwstr>1033-11.2.0.10351</vt:lpwstr>
  </property>
</Properties>
</file>