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ido/Documents/The File Room/Software Engineering - York University/4th Year/EECS 4314 Advanced SWE/FlinkForce-A4/"/>
    </mc:Choice>
  </mc:AlternateContent>
  <xr:revisionPtr revIDLastSave="0" documentId="8_{A9C6D9E8-1A0F-6E4E-BE7E-A27E6BAEDFDE}" xr6:coauthVersionLast="47" xr6:coauthVersionMax="47" xr10:uidLastSave="{00000000-0000-0000-0000-000000000000}"/>
  <bookViews>
    <workbookView xWindow="0" yWindow="500" windowWidth="28800" windowHeight="16260" xr2:uid="{568932FC-F318-3A44-BCD0-2794CFD2011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15" i="1"/>
  <c r="O17" i="1"/>
  <c r="O16" i="1"/>
  <c r="H18" i="1"/>
  <c r="O10" i="1"/>
  <c r="O9" i="1"/>
  <c r="H20" i="1"/>
  <c r="H19" i="1"/>
  <c r="O22" i="1"/>
  <c r="O21" i="1"/>
  <c r="H13" i="1"/>
  <c r="H14" i="1"/>
  <c r="H12" i="1"/>
  <c r="S11" i="1" l="1"/>
  <c r="O23" i="1"/>
  <c r="S23" i="1" s="1"/>
  <c r="S9" i="1"/>
  <c r="I12" i="1"/>
  <c r="I14" i="1"/>
  <c r="I13" i="1"/>
  <c r="S21" i="1"/>
  <c r="S17" i="1" l="1"/>
  <c r="S15" i="1"/>
</calcChain>
</file>

<file path=xl/sharedStrings.xml><?xml version="1.0" encoding="utf-8"?>
<sst xmlns="http://schemas.openxmlformats.org/spreadsheetml/2006/main" count="41" uniqueCount="28">
  <si>
    <t>A4 Quantitative Analysis Calculator</t>
  </si>
  <si>
    <r>
      <t xml:space="preserve">Cells marked as red are </t>
    </r>
    <r>
      <rPr>
        <b/>
        <sz val="12"/>
        <color theme="1"/>
        <rFont val="Calibri"/>
        <family val="2"/>
        <scheme val="minor"/>
      </rPr>
      <t>not</t>
    </r>
    <r>
      <rPr>
        <sz val="12"/>
        <color theme="1"/>
        <rFont val="Calibri"/>
        <family val="2"/>
        <scheme val="minor"/>
      </rPr>
      <t xml:space="preserve"> to be modified manually</t>
    </r>
  </si>
  <si>
    <t>Cells marked as green can be changed manually</t>
  </si>
  <si>
    <t>Venn Diagram Values</t>
  </si>
  <si>
    <t xml:space="preserve">Technique 1 </t>
  </si>
  <si>
    <t>T1</t>
  </si>
  <si>
    <t>a</t>
  </si>
  <si>
    <t>precision</t>
  </si>
  <si>
    <t>T2</t>
  </si>
  <si>
    <t>b</t>
  </si>
  <si>
    <t>T3</t>
  </si>
  <si>
    <t>Stratified Sampling Breakdown</t>
  </si>
  <si>
    <t>cases</t>
  </si>
  <si>
    <t>c</t>
  </si>
  <si>
    <t>recall</t>
  </si>
  <si>
    <t>T1%</t>
  </si>
  <si>
    <t>T12</t>
  </si>
  <si>
    <t>T2%</t>
  </si>
  <si>
    <t>T23</t>
  </si>
  <si>
    <t>T3%</t>
  </si>
  <si>
    <t>Technique 2</t>
  </si>
  <si>
    <t>T13</t>
  </si>
  <si>
    <t>T123</t>
  </si>
  <si>
    <t>Dependency Correctness Percentages</t>
  </si>
  <si>
    <t>T1%Actual</t>
  </si>
  <si>
    <t>T2%Actual</t>
  </si>
  <si>
    <t>T3%Actual</t>
  </si>
  <si>
    <t>Technique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</si>
</sst>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2" xfId="0" applyFont="1" applyBorder="1"/>
    <xf numFmtId="0" fontId="1" fillId="0" borderId="4" xfId="0" applyFont="1" applyBorder="1"/>
    <xf numFmtId="0" fontId="0" fillId="0" borderId="4" xfId="0" applyBorder="1"/>
    <xf numFmtId="0" fontId="1" fillId="0" borderId="6" xfId="0" applyFont="1" applyBorder="1"/>
    <xf numFmtId="0" fontId="0" fillId="0" borderId="9" xfId="0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2" xfId="0" applyBorder="1"/>
    <xf numFmtId="0" fontId="0" fillId="3" borderId="3" xfId="0" applyFill="1" applyBorder="1"/>
    <xf numFmtId="0" fontId="0" fillId="3" borderId="5" xfId="0" applyFill="1" applyBorder="1"/>
    <xf numFmtId="0" fontId="0" fillId="0" borderId="6" xfId="0" applyBorder="1"/>
    <xf numFmtId="0" fontId="0" fillId="3" borderId="7" xfId="0" applyFill="1" applyBorder="1"/>
    <xf numFmtId="0" fontId="0" fillId="2" borderId="11" xfId="0" applyFill="1" applyBorder="1"/>
    <xf numFmtId="10" fontId="0" fillId="3" borderId="8" xfId="0" applyNumberFormat="1" applyFill="1" applyBorder="1"/>
    <xf numFmtId="10" fontId="0" fillId="3" borderId="1" xfId="0" applyNumberFormat="1" applyFill="1" applyBorder="1"/>
    <xf numFmtId="1" fontId="0" fillId="3" borderId="2" xfId="0" applyNumberFormat="1" applyFill="1" applyBorder="1"/>
    <xf numFmtId="1" fontId="0" fillId="3" borderId="4" xfId="0" applyNumberFormat="1" applyFill="1" applyBorder="1"/>
    <xf numFmtId="1" fontId="0" fillId="3" borderId="6" xfId="0" applyNumberFormat="1" applyFill="1" applyBorder="1"/>
    <xf numFmtId="0" fontId="0" fillId="2" borderId="12" xfId="0" applyFill="1" applyBorder="1"/>
    <xf numFmtId="0" fontId="0" fillId="3" borderId="0" xfId="0" applyFill="1"/>
    <xf numFmtId="10" fontId="0" fillId="3" borderId="5" xfId="0" applyNumberFormat="1" applyFill="1" applyBorder="1"/>
    <xf numFmtId="0" fontId="0" fillId="3" borderId="14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/>
    <xf numFmtId="0" fontId="0" fillId="0" borderId="10" xfId="0" applyBorder="1"/>
    <xf numFmtId="0" fontId="1" fillId="0" borderId="14" xfId="0" applyFont="1" applyBorder="1" applyAlignment="1">
      <alignment horizontal="center"/>
    </xf>
    <xf numFmtId="10" fontId="0" fillId="3" borderId="7" xfId="0" applyNumberFormat="1" applyFill="1" applyBorder="1"/>
    <xf numFmtId="10" fontId="0" fillId="2" borderId="8" xfId="0" applyNumberFormat="1" applyFill="1" applyBorder="1"/>
    <xf numFmtId="10" fontId="0" fillId="2" borderId="9" xfId="0" applyNumberFormat="1" applyFill="1" applyBorder="1"/>
    <xf numFmtId="10" fontId="0" fillId="2" borderId="10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0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09E6-B68F-A34A-9D3A-261109C4A3B9}">
  <dimension ref="D2:S23"/>
  <sheetViews>
    <sheetView tabSelected="1" zoomScale="110" zoomScaleNormal="110" workbookViewId="0">
      <selection activeCell="C6" sqref="C6"/>
    </sheetView>
  </sheetViews>
  <sheetFormatPr baseColWidth="10" defaultColWidth="11" defaultRowHeight="16" x14ac:dyDescent="0.2"/>
  <cols>
    <col min="6" max="6" width="17.1640625" bestFit="1" customWidth="1"/>
    <col min="7" max="7" width="9.83203125" bestFit="1" customWidth="1"/>
    <col min="8" max="8" width="29.6640625" customWidth="1"/>
  </cols>
  <sheetData>
    <row r="2" spans="4:19" x14ac:dyDescent="0.2">
      <c r="D2" s="42" t="s">
        <v>0</v>
      </c>
      <c r="E2" s="43"/>
      <c r="F2" s="43"/>
      <c r="G2" s="44"/>
    </row>
    <row r="3" spans="4:19" x14ac:dyDescent="0.2">
      <c r="D3" s="45"/>
      <c r="E3" s="46"/>
      <c r="F3" s="46"/>
      <c r="G3" s="47"/>
    </row>
    <row r="4" spans="4:19" x14ac:dyDescent="0.2">
      <c r="D4" s="48" t="s">
        <v>1</v>
      </c>
      <c r="E4" s="49"/>
      <c r="F4" s="49"/>
      <c r="G4" s="50"/>
    </row>
    <row r="5" spans="4:19" x14ac:dyDescent="0.2">
      <c r="D5" s="51" t="s">
        <v>2</v>
      </c>
      <c r="E5" s="52"/>
      <c r="F5" s="52"/>
      <c r="G5" s="53"/>
    </row>
    <row r="8" spans="4:19" x14ac:dyDescent="0.2">
      <c r="D8" s="40" t="s">
        <v>3</v>
      </c>
      <c r="E8" s="41"/>
      <c r="N8" s="34" t="s">
        <v>4</v>
      </c>
      <c r="O8" s="35"/>
      <c r="P8" s="35"/>
      <c r="Q8" s="35"/>
      <c r="R8" s="35"/>
      <c r="S8" s="36"/>
    </row>
    <row r="9" spans="4:19" x14ac:dyDescent="0.2">
      <c r="D9" s="1" t="s">
        <v>5</v>
      </c>
      <c r="E9" s="6">
        <v>10408</v>
      </c>
      <c r="N9" s="24" t="s">
        <v>6</v>
      </c>
      <c r="O9" s="21">
        <f>E9*(1-H18)</f>
        <v>2297.8701298701294</v>
      </c>
      <c r="P9" s="37"/>
      <c r="Q9" s="37"/>
      <c r="R9" s="26" t="s">
        <v>7</v>
      </c>
      <c r="S9" s="22">
        <f>O10/(O9+O10)</f>
        <v>0.94588790463039851</v>
      </c>
    </row>
    <row r="10" spans="4:19" x14ac:dyDescent="0.2">
      <c r="D10" s="2" t="s">
        <v>8</v>
      </c>
      <c r="E10" s="7">
        <v>11122</v>
      </c>
      <c r="N10" s="24" t="s">
        <v>9</v>
      </c>
      <c r="O10" s="21">
        <f>(E9*H18)+E13+E17+E15</f>
        <v>40167.129870129866</v>
      </c>
      <c r="P10" s="37"/>
      <c r="Q10" s="37"/>
      <c r="R10" s="37"/>
      <c r="S10" s="39"/>
    </row>
    <row r="11" spans="4:19" x14ac:dyDescent="0.2">
      <c r="D11" s="2" t="s">
        <v>10</v>
      </c>
      <c r="E11" s="7">
        <v>3877</v>
      </c>
      <c r="G11" s="40" t="s">
        <v>11</v>
      </c>
      <c r="H11" s="41"/>
      <c r="I11" s="14">
        <v>378</v>
      </c>
      <c r="J11" s="20" t="s">
        <v>12</v>
      </c>
      <c r="N11" s="25" t="s">
        <v>13</v>
      </c>
      <c r="O11" s="23">
        <f>(E13+E15+E17) + (E9*H18) + (E10*H19) + (E11*H20)</f>
        <v>54095.216077026424</v>
      </c>
      <c r="P11" s="38"/>
      <c r="Q11" s="38"/>
      <c r="R11" s="29" t="s">
        <v>14</v>
      </c>
      <c r="S11" s="30">
        <f>O10/(O10+O11)</f>
        <v>0.42612062607319007</v>
      </c>
    </row>
    <row r="12" spans="4:19" x14ac:dyDescent="0.2">
      <c r="D12" s="3"/>
      <c r="E12" s="5"/>
      <c r="G12" s="9" t="s">
        <v>15</v>
      </c>
      <c r="H12" s="15">
        <f>(E9/($E$9+$E$10+$E$11))</f>
        <v>0.40965088361475183</v>
      </c>
      <c r="I12" s="17">
        <f>H12*$I$11</f>
        <v>154.8480340063762</v>
      </c>
      <c r="J12" s="10" t="s">
        <v>12</v>
      </c>
    </row>
    <row r="13" spans="4:19" x14ac:dyDescent="0.2">
      <c r="D13" s="2" t="s">
        <v>16</v>
      </c>
      <c r="E13" s="7">
        <v>5177</v>
      </c>
      <c r="G13" s="3" t="s">
        <v>17</v>
      </c>
      <c r="H13" s="15">
        <f>(E10/($E$9+$E$10+$E$11))</f>
        <v>0.43775337505411893</v>
      </c>
      <c r="I13" s="18">
        <f>H13*$I$11</f>
        <v>165.47077577045695</v>
      </c>
      <c r="J13" s="11" t="s">
        <v>12</v>
      </c>
    </row>
    <row r="14" spans="4:19" x14ac:dyDescent="0.2">
      <c r="D14" s="2" t="s">
        <v>18</v>
      </c>
      <c r="E14" s="7">
        <v>43743</v>
      </c>
      <c r="G14" s="12" t="s">
        <v>19</v>
      </c>
      <c r="H14" s="16">
        <f>(E11/($E$9+$E$10+$E$11))</f>
        <v>0.15259574133112921</v>
      </c>
      <c r="I14" s="19">
        <f>H14*$I$11</f>
        <v>57.681190223166844</v>
      </c>
      <c r="J14" s="13" t="s">
        <v>12</v>
      </c>
      <c r="N14" s="34" t="s">
        <v>20</v>
      </c>
      <c r="O14" s="35"/>
      <c r="P14" s="35"/>
      <c r="Q14" s="35"/>
      <c r="R14" s="35"/>
      <c r="S14" s="36"/>
    </row>
    <row r="15" spans="4:19" x14ac:dyDescent="0.2">
      <c r="D15" s="2" t="s">
        <v>21</v>
      </c>
      <c r="E15" s="7">
        <v>1709</v>
      </c>
      <c r="N15" s="24" t="s">
        <v>6</v>
      </c>
      <c r="O15" s="21">
        <f>E10*(1-H19)</f>
        <v>603.00000000000011</v>
      </c>
      <c r="P15" s="37"/>
      <c r="Q15" s="37"/>
      <c r="R15" s="26" t="s">
        <v>7</v>
      </c>
      <c r="S15" s="22">
        <f>O16/(O15+O16)</f>
        <v>0.99292361494138215</v>
      </c>
    </row>
    <row r="16" spans="4:19" x14ac:dyDescent="0.2">
      <c r="D16" s="3"/>
      <c r="E16" s="5"/>
      <c r="N16" s="24" t="s">
        <v>9</v>
      </c>
      <c r="O16" s="21">
        <f>(E10*H19)+E13+E14+E17</f>
        <v>84610</v>
      </c>
      <c r="P16" s="37"/>
      <c r="Q16" s="37"/>
      <c r="R16" s="37"/>
      <c r="S16" s="39"/>
    </row>
    <row r="17" spans="4:19" x14ac:dyDescent="0.2">
      <c r="D17" s="4" t="s">
        <v>22</v>
      </c>
      <c r="E17" s="8">
        <v>25171</v>
      </c>
      <c r="G17" s="34" t="s">
        <v>23</v>
      </c>
      <c r="H17" s="36"/>
      <c r="N17" s="25" t="s">
        <v>13</v>
      </c>
      <c r="O17" s="23">
        <f>(E13+E14+E17) + (E9*H18) + (E10*H19) + (E11*H20)</f>
        <v>96129.216077026416</v>
      </c>
      <c r="P17" s="38"/>
      <c r="Q17" s="38"/>
      <c r="R17" s="29" t="s">
        <v>14</v>
      </c>
      <c r="S17" s="30">
        <f>O16/(O16+O17)</f>
        <v>0.46813304736223593</v>
      </c>
    </row>
    <row r="18" spans="4:19" x14ac:dyDescent="0.2">
      <c r="G18" s="27" t="s">
        <v>24</v>
      </c>
      <c r="H18" s="31">
        <f>120/154</f>
        <v>0.77922077922077926</v>
      </c>
    </row>
    <row r="19" spans="4:19" x14ac:dyDescent="0.2">
      <c r="G19" s="5" t="s">
        <v>25</v>
      </c>
      <c r="H19" s="32">
        <f>157/166</f>
        <v>0.94578313253012047</v>
      </c>
    </row>
    <row r="20" spans="4:19" x14ac:dyDescent="0.2">
      <c r="G20" s="28" t="s">
        <v>26</v>
      </c>
      <c r="H20" s="33">
        <f>51/58</f>
        <v>0.87931034482758619</v>
      </c>
      <c r="N20" s="34" t="s">
        <v>27</v>
      </c>
      <c r="O20" s="35"/>
      <c r="P20" s="35"/>
      <c r="Q20" s="35"/>
      <c r="R20" s="35"/>
      <c r="S20" s="36"/>
    </row>
    <row r="21" spans="4:19" x14ac:dyDescent="0.2">
      <c r="N21" s="24" t="s">
        <v>6</v>
      </c>
      <c r="O21" s="21">
        <f>E11*(1-H20)</f>
        <v>467.91379310344837</v>
      </c>
      <c r="P21" s="37"/>
      <c r="Q21" s="37"/>
      <c r="R21" s="26" t="s">
        <v>7</v>
      </c>
      <c r="S21" s="22">
        <f>O22/(O21+O22)</f>
        <v>0.9937192779449201</v>
      </c>
    </row>
    <row r="22" spans="4:19" x14ac:dyDescent="0.2">
      <c r="N22" s="24" t="s">
        <v>9</v>
      </c>
      <c r="O22" s="21">
        <f>(E11*H20)+E14+E15+E17</f>
        <v>74032.086206896551</v>
      </c>
      <c r="P22" s="37"/>
      <c r="Q22" s="37"/>
      <c r="R22" s="37"/>
      <c r="S22" s="39"/>
    </row>
    <row r="23" spans="4:19" x14ac:dyDescent="0.2">
      <c r="N23" s="25" t="s">
        <v>13</v>
      </c>
      <c r="O23" s="23">
        <f>(E14+E15+E17) + (E9*H18) + (E10*H19) + (E11*H20)</f>
        <v>92661.216077026416</v>
      </c>
      <c r="P23" s="38"/>
      <c r="Q23" s="38"/>
      <c r="R23" s="29" t="s">
        <v>14</v>
      </c>
      <c r="S23" s="30">
        <f>O22/(O22+O23)</f>
        <v>0.44412154053316577</v>
      </c>
    </row>
  </sheetData>
  <mergeCells count="15">
    <mergeCell ref="D8:E8"/>
    <mergeCell ref="G11:H11"/>
    <mergeCell ref="G17:H17"/>
    <mergeCell ref="D2:G3"/>
    <mergeCell ref="D4:G4"/>
    <mergeCell ref="D5:G5"/>
    <mergeCell ref="N20:S20"/>
    <mergeCell ref="P21:Q23"/>
    <mergeCell ref="R22:S22"/>
    <mergeCell ref="N8:S8"/>
    <mergeCell ref="P9:Q11"/>
    <mergeCell ref="R10:S10"/>
    <mergeCell ref="N14:S14"/>
    <mergeCell ref="P15:Q17"/>
    <mergeCell ref="R16:S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Walid Al Dari</cp:lastModifiedBy>
  <cp:revision/>
  <dcterms:created xsi:type="dcterms:W3CDTF">2023-11-27T11:38:27Z</dcterms:created>
  <dcterms:modified xsi:type="dcterms:W3CDTF">2023-12-04T05:07:55Z</dcterms:modified>
  <cp:category/>
  <cp:contentStatus/>
</cp:coreProperties>
</file>