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4/day2/"/>
    </mc:Choice>
  </mc:AlternateContent>
  <xr:revisionPtr revIDLastSave="0" documentId="13_ncr:1_{8F7D8088-1162-464F-AE9C-E60AADD8D745}" xr6:coauthVersionLast="45" xr6:coauthVersionMax="45" xr10:uidLastSave="{00000000-0000-0000-0000-000000000000}"/>
  <bookViews>
    <workbookView xWindow="3760" yWindow="2260" windowWidth="28300" windowHeight="17440" activeTab="1" xr2:uid="{0B843D80-DB02-4F44-80A6-9C47A06B03E5}"/>
  </bookViews>
  <sheets>
    <sheet name="Sheet1" sheetId="1" r:id="rId1"/>
    <sheet name="回帰分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13" i="1" l="1"/>
  <c r="E13" i="1"/>
  <c r="E17" i="1"/>
  <c r="E18" i="1"/>
  <c r="C27" i="1"/>
  <c r="C26" i="1"/>
  <c r="B27" i="1"/>
  <c r="B26" i="1"/>
  <c r="C25" i="1"/>
  <c r="B25" i="1"/>
  <c r="C24" i="1"/>
  <c r="B24" i="1"/>
  <c r="C23" i="1"/>
  <c r="B23" i="1"/>
  <c r="G13" i="1" s="1"/>
  <c r="D19" i="1"/>
  <c r="F5" i="1" s="1"/>
  <c r="B19" i="1"/>
  <c r="D14" i="1"/>
  <c r="D15" i="1"/>
  <c r="D16" i="1"/>
  <c r="D17" i="1"/>
  <c r="D18" i="1"/>
  <c r="D13" i="1"/>
  <c r="C13" i="1"/>
  <c r="C14" i="1"/>
  <c r="C19" i="1" s="1"/>
  <c r="C15" i="1"/>
  <c r="C16" i="1"/>
  <c r="C17" i="1"/>
  <c r="C18" i="1"/>
  <c r="B14" i="1"/>
  <c r="B15" i="1"/>
  <c r="B16" i="1"/>
  <c r="B17" i="1"/>
  <c r="B18" i="1"/>
  <c r="B13" i="1"/>
  <c r="C8" i="1"/>
  <c r="B8" i="1"/>
  <c r="G18" i="1" l="1"/>
  <c r="G17" i="1"/>
  <c r="G15" i="1"/>
  <c r="G16" i="1"/>
  <c r="E15" i="1"/>
  <c r="E14" i="1"/>
  <c r="E19" i="1" s="1"/>
  <c r="E16" i="1"/>
  <c r="F18" i="1"/>
  <c r="F17" i="1"/>
  <c r="G14" i="1"/>
  <c r="G19" i="1" s="1"/>
  <c r="F1" i="1" s="1"/>
  <c r="F16" i="1"/>
  <c r="F15" i="1"/>
  <c r="F14" i="1"/>
  <c r="F19" i="1" s="1"/>
</calcChain>
</file>

<file path=xl/sharedStrings.xml><?xml version="1.0" encoding="utf-8"?>
<sst xmlns="http://schemas.openxmlformats.org/spreadsheetml/2006/main" count="61" uniqueCount="50">
  <si>
    <t>市町村</t>
    <rPh sb="0" eb="3">
      <t xml:space="preserve">シチョウソン 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</si>
  <si>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</si>
  <si>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</si>
  <si>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</si>
  <si>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</si>
  <si>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</si>
  <si>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</si>
  <si>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合計</t>
  </si>
  <si>
    <t>合計</t>
    <rPh sb="0" eb="2">
      <t xml:space="preserve">ゴウケイ </t>
    </rPh>
    <phoneticPr fontId="1"/>
  </si>
  <si>
    <t>人口(千人)x</t>
    <rPh sb="0" eb="2">
      <t xml:space="preserve">ジンコウ </t>
    </rPh>
    <rPh sb="3" eb="5">
      <t xml:space="preserve">センニン </t>
    </rPh>
    <phoneticPr fontId="1"/>
  </si>
  <si>
    <t>職員数y</t>
    <rPh sb="0" eb="3">
      <t xml:space="preserve">ショクインスウ </t>
    </rPh>
    <phoneticPr fontId="1"/>
  </si>
  <si>
    <t>Pearsonの相関係数(設問4)</t>
    <rPh sb="8" eb="12">
      <t>ソウカンケイｓ</t>
    </rPh>
    <rPh sb="13" eb="15">
      <t xml:space="preserve">セツモン </t>
    </rPh>
    <phoneticPr fontId="1"/>
  </si>
  <si>
    <t xml:space="preserve">x^2 </t>
    <phoneticPr fontId="1"/>
  </si>
  <si>
    <t>y^2</t>
    <phoneticPr fontId="1"/>
  </si>
  <si>
    <t>x*y</t>
    <phoneticPr fontId="1"/>
  </si>
  <si>
    <t>(x_i-xの平均)^2</t>
    <rPh sb="7" eb="9">
      <t xml:space="preserve">ヘイキン </t>
    </rPh>
    <phoneticPr fontId="1"/>
  </si>
  <si>
    <t>(y_i-yの平均)^2</t>
    <phoneticPr fontId="1"/>
  </si>
  <si>
    <t>(x_i-xの平均)*(y_i-yの平均)</t>
    <phoneticPr fontId="1"/>
  </si>
  <si>
    <t>平均</t>
    <rPh sb="0" eb="2">
      <t>ヘイキン</t>
    </rPh>
    <phoneticPr fontId="1"/>
  </si>
  <si>
    <t>分散</t>
  </si>
  <si>
    <t>分散</t>
    <rPh sb="0" eb="2">
      <t xml:space="preserve">ブンサン </t>
    </rPh>
    <phoneticPr fontId="1"/>
  </si>
  <si>
    <t>標準偏差</t>
    <rPh sb="0" eb="4">
      <t>ヒョウジュンヘ</t>
    </rPh>
    <phoneticPr fontId="1"/>
  </si>
  <si>
    <t>最小値</t>
    <rPh sb="0" eb="3">
      <t>サイショウ</t>
    </rPh>
    <phoneticPr fontId="1"/>
  </si>
  <si>
    <t>最大値</t>
    <rPh sb="0" eb="1">
      <t>サイダ</t>
    </rPh>
    <phoneticPr fontId="1"/>
  </si>
  <si>
    <t>有効数字注意</t>
    <rPh sb="0" eb="6">
      <t xml:space="preserve">ユウコウスウジチュウイ </t>
    </rPh>
    <phoneticPr fontId="1"/>
  </si>
  <si>
    <t>β0^</t>
    <phoneticPr fontId="1"/>
  </si>
  <si>
    <t>β1^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</si>
  <si>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</si>
  <si>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</si>
  <si>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</si>
  <si>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</si>
  <si>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</si>
  <si>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</si>
  <si>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</si>
  <si>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</si>
  <si>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</si>
  <si>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</si>
  <si>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切片</t>
  </si>
  <si>
    <t>自由度</t>
  </si>
  <si>
    <t>変動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</si>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</sst>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4-554C-ACCB-60AB3EC09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49055"/>
        <c:axId val="391358607"/>
      </c:scatterChart>
      <c:valAx>
        <c:axId val="39064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人口</a:t>
                </a:r>
                <a:r>
                  <a:rPr lang="en-US" altLang="ja-JP" b="1"/>
                  <a:t>(</a:t>
                </a:r>
                <a:r>
                  <a:rPr lang="ja-JP" altLang="en-US" b="1"/>
                  <a:t>千人</a:t>
                </a:r>
                <a:r>
                  <a:rPr lang="en-US" altLang="ja-JP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358607"/>
        <c:crosses val="autoZero"/>
        <c:crossBetween val="midCat"/>
      </c:valAx>
      <c:valAx>
        <c:axId val="3913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職員数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64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1174750</xdr:colOff>
      <xdr:row>19</xdr:row>
      <xdr:rowOff>120650</xdr:rowOff>
    </xdr:from>
    <xdr:to>
      <xdr:col>9</xdr:col>
      <xdr:colOff>476250</xdr:colOff>
      <xdr:row>30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FC01FD-3B43-7B4F-8120-7B24AEE7E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D780-D03E-8345-91A1-1431F5D74ABE}">
  <dimension ref="A1:G27"/>
  <sheetViews>
    <sheetView workbookViewId="0">
      <selection activeCell="F5" sqref="F5"/>
    </sheetView>
  </sheetViews>
  <sheetFormatPr baseColWidth="10" defaultRowHeight="20"/>
  <cols>
    <col min="5" max="5" width="23.42578125" bestFit="1" customWidth="1"/>
    <col min="6" max="6" width="13.85546875" bestFit="1" customWidth="1"/>
    <col min="7" max="7" width="24" bestFit="1" customWidth="1"/>
  </cols>
  <sheetData>
    <row r="1" spans="1:7">
      <c r="A1" t="s">
        <v>0</v>
      </c>
      <c r="B1" t="s">
        <v>9</v>
      </c>
      <c r="C1" t="s">
        <v>10</v>
      </c>
      <c r="E1" t="s">
        <v>11</v>
      </c>
      <c r="F1">
        <f>G19/(SQRT(E19)*SQRT(F19))</f>
        <v>0.87184857631929702</v>
      </c>
    </row>
    <row r="2" spans="1:7">
      <c r="A2" t="s">
        <v>1</v>
      </c>
      <c r="B2">
        <v>1</v>
      </c>
      <c r="C2">
        <v>10</v>
      </c>
    </row>
    <row r="3" spans="1:7">
      <c r="A3" t="s">
        <v>2</v>
      </c>
      <c r="B3">
        <v>2</v>
      </c>
      <c r="C3">
        <v>20</v>
      </c>
    </row>
    <row r="4" spans="1:7">
      <c r="A4" t="s">
        <v>3</v>
      </c>
      <c r="B4">
        <v>3</v>
      </c>
      <c r="C4">
        <v>20</v>
      </c>
      <c r="E4" t="s">
        <v>25</v>
      </c>
      <c r="F4">
        <f>C23-F5*B23</f>
        <v>1.304347826086957</v>
      </c>
    </row>
    <row r="5" spans="1:7">
      <c r="A5" t="s">
        <v>4</v>
      </c>
      <c r="B5">
        <v>3</v>
      </c>
      <c r="C5">
        <v>40</v>
      </c>
      <c r="E5" t="s">
        <v>26</v>
      </c>
      <c r="F5">
        <f>(D19-B8*C8/6)/(B19-B8^2/6)</f>
        <v>8.4782608695652169</v>
      </c>
    </row>
    <row r="6" spans="1:7">
      <c r="A6" t="s">
        <v>5</v>
      </c>
      <c r="B6">
        <v>5</v>
      </c>
      <c r="C6">
        <v>40</v>
      </c>
    </row>
    <row r="7" spans="1:7">
      <c r="A7" t="s">
        <v>6</v>
      </c>
      <c r="B7">
        <v>1</v>
      </c>
      <c r="C7">
        <v>5</v>
      </c>
    </row>
    <row r="8" spans="1:7">
      <c r="A8" t="s">
        <v>8</v>
      </c>
      <c r="B8">
        <f>SUM(B2:B7)</f>
        <v>15</v>
      </c>
      <c r="C8">
        <f>SUM(C2:C7)</f>
        <v>135</v>
      </c>
    </row>
    <row r="12" spans="1:7">
      <c r="A12" t="s">
        <v>0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</row>
    <row r="13" spans="1:7">
      <c r="A13" t="s">
        <v>1</v>
      </c>
      <c r="B13">
        <f>B2*B2</f>
        <v>1</v>
      </c>
      <c r="C13">
        <f>C2*C2</f>
        <v>100</v>
      </c>
      <c r="D13">
        <f>B2*C2</f>
        <v>10</v>
      </c>
      <c r="E13">
        <f>(B2-B$23)^2</f>
        <v>2.25</v>
      </c>
      <c r="F13">
        <f>(C2-C$23)^2</f>
        <v>156.25</v>
      </c>
      <c r="G13">
        <f>(B2-B$23)*(C2-C$23)</f>
        <v>18.75</v>
      </c>
    </row>
    <row r="14" spans="1:7">
      <c r="A14" t="s">
        <v>2</v>
      </c>
      <c r="B14">
        <f t="shared" ref="B14:C18" si="0">B3*B3</f>
        <v>4</v>
      </c>
      <c r="C14">
        <f t="shared" si="0"/>
        <v>400</v>
      </c>
      <c r="D14">
        <f t="shared" ref="D14:D18" si="1">B3*C3</f>
        <v>40</v>
      </c>
      <c r="E14">
        <f t="shared" ref="E14:E18" si="2">(B3-B$23)^2</f>
        <v>0.25</v>
      </c>
      <c r="F14">
        <f t="shared" ref="F14:F18" si="3">(C3-C$23)^2</f>
        <v>6.25</v>
      </c>
      <c r="G14">
        <f t="shared" ref="G14:G18" si="4">(B3-B$23)*(C3-C$23)</f>
        <v>1.25</v>
      </c>
    </row>
    <row r="15" spans="1:7">
      <c r="A15" t="s">
        <v>3</v>
      </c>
      <c r="B15">
        <f t="shared" si="0"/>
        <v>9</v>
      </c>
      <c r="C15">
        <f t="shared" si="0"/>
        <v>400</v>
      </c>
      <c r="D15">
        <f t="shared" si="1"/>
        <v>60</v>
      </c>
      <c r="E15">
        <f t="shared" si="2"/>
        <v>0.25</v>
      </c>
      <c r="F15">
        <f t="shared" si="3"/>
        <v>6.25</v>
      </c>
      <c r="G15">
        <f t="shared" si="4"/>
        <v>-1.25</v>
      </c>
    </row>
    <row r="16" spans="1:7">
      <c r="A16" t="s">
        <v>4</v>
      </c>
      <c r="B16">
        <f t="shared" si="0"/>
        <v>9</v>
      </c>
      <c r="C16">
        <f t="shared" si="0"/>
        <v>1600</v>
      </c>
      <c r="D16">
        <f t="shared" si="1"/>
        <v>120</v>
      </c>
      <c r="E16">
        <f>(B5-B$23)^2</f>
        <v>0.25</v>
      </c>
      <c r="F16">
        <f t="shared" si="3"/>
        <v>306.25</v>
      </c>
      <c r="G16">
        <f>(B5-B$23)*(C5-C$23)</f>
        <v>8.75</v>
      </c>
    </row>
    <row r="17" spans="1:7">
      <c r="A17" t="s">
        <v>5</v>
      </c>
      <c r="B17">
        <f t="shared" si="0"/>
        <v>25</v>
      </c>
      <c r="C17">
        <f t="shared" si="0"/>
        <v>1600</v>
      </c>
      <c r="D17">
        <f t="shared" si="1"/>
        <v>200</v>
      </c>
      <c r="E17">
        <f t="shared" si="2"/>
        <v>6.25</v>
      </c>
      <c r="F17">
        <f t="shared" si="3"/>
        <v>306.25</v>
      </c>
      <c r="G17">
        <f t="shared" si="4"/>
        <v>43.75</v>
      </c>
    </row>
    <row r="18" spans="1:7">
      <c r="A18" t="s">
        <v>6</v>
      </c>
      <c r="B18">
        <f t="shared" si="0"/>
        <v>1</v>
      </c>
      <c r="C18">
        <f t="shared" si="0"/>
        <v>25</v>
      </c>
      <c r="D18">
        <f t="shared" si="1"/>
        <v>5</v>
      </c>
      <c r="E18">
        <f t="shared" si="2"/>
        <v>2.25</v>
      </c>
      <c r="F18">
        <f t="shared" si="3"/>
        <v>306.25</v>
      </c>
      <c r="G18">
        <f t="shared" si="4"/>
        <v>26.25</v>
      </c>
    </row>
    <row r="19" spans="1:7">
      <c r="A19" t="s">
        <v>8</v>
      </c>
      <c r="B19">
        <f>SUM(B13:B18)</f>
        <v>49</v>
      </c>
      <c r="C19">
        <f>SUM(C13:C18)</f>
        <v>4125</v>
      </c>
      <c r="D19">
        <f>SUM(D13:D18)</f>
        <v>435</v>
      </c>
      <c r="E19">
        <f t="shared" ref="E19:G19" si="5">SUM(E13:E18)</f>
        <v>11.5</v>
      </c>
      <c r="F19">
        <f t="shared" si="5"/>
        <v>1087.5</v>
      </c>
      <c r="G19">
        <f t="shared" si="5"/>
        <v>97.5</v>
      </c>
    </row>
    <row r="22" spans="1:7">
      <c r="B22" t="s">
        <v>9</v>
      </c>
      <c r="C22" t="s">
        <v>10</v>
      </c>
    </row>
    <row r="23" spans="1:7">
      <c r="A23" t="s">
        <v>18</v>
      </c>
      <c r="B23">
        <f>AVERAGE(B2:B7)</f>
        <v>2.5</v>
      </c>
      <c r="C23">
        <f>AVERAGE(C2:C7)</f>
        <v>22.5</v>
      </c>
    </row>
    <row r="24" spans="1:7">
      <c r="A24" t="s">
        <v>20</v>
      </c>
      <c r="B24">
        <f>_xlfn.VAR.S(B2:B7)</f>
        <v>2.2999999999999998</v>
      </c>
      <c r="C24">
        <f>_xlfn.VAR.S(C2:C7)</f>
        <v>217.5</v>
      </c>
    </row>
    <row r="25" spans="1:7">
      <c r="A25" t="s">
        <v>21</v>
      </c>
      <c r="B25">
        <f>_xlfn.STDEV.S(B2:B7)</f>
        <v>1.51657508881031</v>
      </c>
      <c r="C25">
        <f>_xlfn.STDEV.S(C2:C7)</f>
        <v>14.747881203752625</v>
      </c>
      <c r="D25" t="s">
        <v>24</v>
      </c>
    </row>
    <row r="26" spans="1:7">
      <c r="A26" t="s">
        <v>22</v>
      </c>
      <c r="B26">
        <f>MIN(B2:B7)</f>
        <v>1</v>
      </c>
      <c r="C26">
        <f>MIN(C2:C7)</f>
        <v>5</v>
      </c>
    </row>
    <row r="27" spans="1:7">
      <c r="A27" t="s">
        <v>23</v>
      </c>
      <c r="B27">
        <f>MAX(B2:B7)</f>
        <v>5</v>
      </c>
      <c r="C27">
        <f>MAX(C2:C7)</f>
        <v>40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31B9-A9F6-C74B-862A-A3F88A69EEFA}">
  <dimension ref="A1:I18"/>
  <sheetViews>
    <sheetView tabSelected="1" workbookViewId="0">
      <selection activeCell="D23" sqref="D23"/>
    </sheetView>
  </sheetViews>
  <sheetFormatPr baseColWidth="10" defaultRowHeight="20"/>
  <sheetData>
    <row r="1" spans="1:9">
      <c r="A1" t="s">
        <v>27</v>
      </c>
    </row>
    <row r="2" spans="1:9" ht="21" thickBot="1"/>
    <row r="3" spans="1:9">
      <c r="A3" s="4" t="s">
        <v>28</v>
      </c>
      <c r="B3" s="4"/>
    </row>
    <row r="4" spans="1:9">
      <c r="A4" s="1" t="s">
        <v>29</v>
      </c>
      <c r="B4" s="1">
        <v>0.87184857631929691</v>
      </c>
    </row>
    <row r="5" spans="1:9">
      <c r="A5" s="1" t="s">
        <v>30</v>
      </c>
      <c r="B5" s="1">
        <v>0.76011994002998495</v>
      </c>
    </row>
    <row r="6" spans="1:9">
      <c r="A6" s="1" t="s">
        <v>31</v>
      </c>
      <c r="B6" s="1">
        <v>0.70014992503748119</v>
      </c>
    </row>
    <row r="7" spans="1:9">
      <c r="A7" s="1" t="s">
        <v>32</v>
      </c>
      <c r="B7" s="1">
        <v>8.0757285308724835</v>
      </c>
    </row>
    <row r="8" spans="1:9" ht="21" thickBot="1">
      <c r="A8" s="2" t="s">
        <v>33</v>
      </c>
      <c r="B8" s="2">
        <v>6</v>
      </c>
    </row>
    <row r="10" spans="1:9" ht="21" thickBot="1">
      <c r="A10" t="s">
        <v>34</v>
      </c>
    </row>
    <row r="11" spans="1:9">
      <c r="A11" s="3"/>
      <c r="B11" s="3" t="s">
        <v>38</v>
      </c>
      <c r="C11" s="3" t="s">
        <v>39</v>
      </c>
      <c r="D11" s="3" t="s">
        <v>19</v>
      </c>
      <c r="E11" s="3" t="s">
        <v>40</v>
      </c>
      <c r="F11" s="3" t="s">
        <v>41</v>
      </c>
    </row>
    <row r="12" spans="1:9">
      <c r="A12" s="1" t="s">
        <v>35</v>
      </c>
      <c r="B12" s="1">
        <v>1</v>
      </c>
      <c r="C12" s="1">
        <v>826.63043478260863</v>
      </c>
      <c r="D12" s="1">
        <v>826.63043478260863</v>
      </c>
      <c r="E12" s="1">
        <v>12.674999999999995</v>
      </c>
      <c r="F12" s="1">
        <v>2.3581879294580475E-2</v>
      </c>
    </row>
    <row r="13" spans="1:9">
      <c r="A13" s="1" t="s">
        <v>36</v>
      </c>
      <c r="B13" s="1">
        <v>4</v>
      </c>
      <c r="C13" s="1">
        <v>260.86956521739137</v>
      </c>
      <c r="D13" s="1">
        <v>65.217391304347842</v>
      </c>
      <c r="E13" s="1"/>
      <c r="F13" s="1"/>
    </row>
    <row r="14" spans="1:9" ht="21" thickBot="1">
      <c r="A14" s="2" t="s">
        <v>7</v>
      </c>
      <c r="B14" s="2">
        <v>5</v>
      </c>
      <c r="C14" s="2">
        <v>1087.5</v>
      </c>
      <c r="D14" s="2"/>
      <c r="E14" s="2"/>
      <c r="F14" s="2"/>
    </row>
    <row r="15" spans="1:9" ht="21" thickBot="1"/>
    <row r="16" spans="1:9">
      <c r="A16" s="3"/>
      <c r="B16" s="3" t="s">
        <v>42</v>
      </c>
      <c r="C16" s="3" t="s">
        <v>32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47</v>
      </c>
      <c r="I16" s="3" t="s">
        <v>48</v>
      </c>
    </row>
    <row r="17" spans="1:9">
      <c r="A17" s="1" t="s">
        <v>37</v>
      </c>
      <c r="B17" s="1">
        <v>1.304347826086957</v>
      </c>
      <c r="C17" s="1">
        <v>6.8054242793471866</v>
      </c>
      <c r="D17" s="1">
        <v>0.19166296949998202</v>
      </c>
      <c r="E17" s="1">
        <v>0.85734237440228311</v>
      </c>
      <c r="F17" s="1">
        <v>-17.59053910310076</v>
      </c>
      <c r="G17" s="1">
        <v>20.199234755274674</v>
      </c>
      <c r="H17" s="1">
        <v>-17.59053910310076</v>
      </c>
      <c r="I17" s="1">
        <v>20.199234755274674</v>
      </c>
    </row>
    <row r="18" spans="1:9" ht="21" thickBot="1">
      <c r="A18" s="2" t="s">
        <v>49</v>
      </c>
      <c r="B18" s="2">
        <v>8.4782608695652169</v>
      </c>
      <c r="C18" s="2">
        <v>2.3814024239355045</v>
      </c>
      <c r="D18" s="2">
        <v>3.5601966237835798</v>
      </c>
      <c r="E18" s="2">
        <v>2.3581879294580457E-2</v>
      </c>
      <c r="F18" s="2">
        <v>1.8664277661233246</v>
      </c>
      <c r="G18" s="2">
        <v>15.090093973007109</v>
      </c>
      <c r="H18" s="2">
        <v>1.8664277661233246</v>
      </c>
      <c r="I18" s="2">
        <v>15.090093973007109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回帰分析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2020-09-28T04:21:25Z</dcterms:created>
  <dcterms:modified xsi:type="dcterms:W3CDTF">2020-10-04T09:02:51Z</dcterms:modified>
</cp:coreProperties>
</file>