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/>
  <bookViews>
    <workbookView xWindow="0" yWindow="240" windowWidth="14370" windowHeight="7440" tabRatio="759"/>
  </bookViews>
  <sheets>
    <sheet name="Filiación" sheetId="2" r:id="rId1"/>
    <sheet name="1er Bimestre" sheetId="3" r:id="rId2"/>
    <sheet name="2do Bimestre " sheetId="5" r:id="rId3"/>
    <sheet name="3er Bimestre " sheetId="6" r:id="rId4"/>
    <sheet name="4to Bimestre" sheetId="7" r:id="rId5"/>
    <sheet name="1er Bim" sheetId="9" r:id="rId6"/>
    <sheet name="2do Bim " sheetId="10" r:id="rId7"/>
    <sheet name="3er Bim" sheetId="11" r:id="rId8"/>
    <sheet name="4to Bim " sheetId="12" r:id="rId9"/>
    <sheet name="CENTRALIZADOR" sheetId="13" r:id="rId10"/>
    <sheet name="BOLETIN" sheetId="15" r:id="rId11"/>
    <sheet name="BOLETIN IMPRIMIR" sheetId="16" r:id="rId12"/>
  </sheets>
  <externalReferences>
    <externalReference r:id="rId13"/>
  </externalReferences>
  <definedNames>
    <definedName name="_xlnm.Print_Titles" localSheetId="5">'1er Bim'!$1:$9</definedName>
    <definedName name="_xlnm.Print_Titles" localSheetId="1">'1er Bimestre'!$1:$10</definedName>
    <definedName name="_xlnm.Print_Titles" localSheetId="6">'2do Bim '!$1:$9</definedName>
    <definedName name="_xlnm.Print_Titles" localSheetId="2">'2do Bimestre '!$1:$10</definedName>
    <definedName name="_xlnm.Print_Titles" localSheetId="7">'3er Bim'!$1:$9</definedName>
    <definedName name="_xlnm.Print_Titles" localSheetId="3">'3er Bimestre '!$1:$10</definedName>
    <definedName name="_xlnm.Print_Titles" localSheetId="8">'4to Bim '!$1:$9</definedName>
    <definedName name="_xlnm.Print_Titles" localSheetId="4">'4to Bimestre'!$1:$10</definedName>
    <definedName name="_xlnm.Print_Titles" localSheetId="10">BOLETIN!$1:$9</definedName>
    <definedName name="_xlnm.Print_Titles" localSheetId="9">CENTRALIZADOR!$1:$7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6" l="1"/>
  <c r="H10" i="16"/>
  <c r="H16" i="16" l="1"/>
  <c r="H13" i="16"/>
  <c r="F18" i="16"/>
  <c r="E18" i="16"/>
  <c r="D18" i="16"/>
  <c r="C18" i="16"/>
  <c r="G17" i="16"/>
  <c r="F17" i="16"/>
  <c r="E17" i="16"/>
  <c r="D17" i="16"/>
  <c r="C17" i="16"/>
  <c r="G16" i="16"/>
  <c r="F16" i="16"/>
  <c r="E16" i="16"/>
  <c r="D16" i="16"/>
  <c r="C16" i="16"/>
  <c r="G15" i="16"/>
  <c r="F15" i="16"/>
  <c r="E15" i="16"/>
  <c r="D15" i="16"/>
  <c r="C15" i="16"/>
  <c r="G14" i="16"/>
  <c r="F14" i="16"/>
  <c r="E14" i="16"/>
  <c r="D14" i="16"/>
  <c r="C14" i="16"/>
  <c r="G13" i="16"/>
  <c r="F13" i="16"/>
  <c r="E13" i="16"/>
  <c r="D13" i="16"/>
  <c r="C13" i="16"/>
  <c r="G12" i="16"/>
  <c r="F12" i="16"/>
  <c r="E12" i="16"/>
  <c r="D12" i="16"/>
  <c r="C12" i="16"/>
  <c r="G11" i="16"/>
  <c r="F11" i="16"/>
  <c r="E11" i="16"/>
  <c r="D11" i="16"/>
  <c r="C11" i="16"/>
  <c r="G10" i="16"/>
  <c r="F10" i="16"/>
  <c r="E10" i="16"/>
  <c r="D10" i="16"/>
  <c r="C10" i="16"/>
  <c r="G9" i="16"/>
  <c r="F9" i="16"/>
  <c r="E9" i="16"/>
  <c r="D9" i="16"/>
  <c r="C9" i="16"/>
  <c r="F8" i="16"/>
  <c r="E8" i="16"/>
  <c r="D8" i="16"/>
  <c r="C8" i="16"/>
  <c r="F7" i="16"/>
  <c r="E7" i="16"/>
  <c r="D7" i="16"/>
  <c r="C7" i="16"/>
  <c r="H24" i="16"/>
  <c r="B27" i="16"/>
  <c r="H26" i="16"/>
  <c r="B24" i="16"/>
  <c r="B4" i="16"/>
  <c r="H3" i="16"/>
  <c r="B1" i="16"/>
  <c r="M11" i="15"/>
  <c r="G7" i="16" s="1"/>
  <c r="M12" i="15"/>
  <c r="R12" i="15"/>
  <c r="W12" i="15"/>
  <c r="AB12" i="15"/>
  <c r="AG12" i="15"/>
  <c r="AL12" i="15"/>
  <c r="AQ12" i="15"/>
  <c r="AV12" i="15"/>
  <c r="BA12" i="15"/>
  <c r="BF12" i="15"/>
  <c r="BK12" i="15"/>
  <c r="BP12" i="15"/>
  <c r="M13" i="15"/>
  <c r="R13" i="15"/>
  <c r="W13" i="15"/>
  <c r="AB13" i="15"/>
  <c r="AG13" i="15"/>
  <c r="AL13" i="15"/>
  <c r="AQ13" i="15"/>
  <c r="AV13" i="15"/>
  <c r="BA13" i="15"/>
  <c r="BF13" i="15"/>
  <c r="BK13" i="15"/>
  <c r="BP13" i="15"/>
  <c r="M14" i="15"/>
  <c r="R14" i="15"/>
  <c r="W14" i="15"/>
  <c r="AB14" i="15"/>
  <c r="AG14" i="15"/>
  <c r="AL14" i="15"/>
  <c r="AQ14" i="15"/>
  <c r="AV14" i="15"/>
  <c r="BA14" i="15"/>
  <c r="BF14" i="15"/>
  <c r="BK14" i="15"/>
  <c r="BP14" i="15"/>
  <c r="M15" i="15"/>
  <c r="R15" i="15"/>
  <c r="W15" i="15"/>
  <c r="AB15" i="15"/>
  <c r="AG15" i="15"/>
  <c r="AL15" i="15"/>
  <c r="AQ15" i="15"/>
  <c r="AV15" i="15"/>
  <c r="BA15" i="15"/>
  <c r="BF15" i="15"/>
  <c r="BK15" i="15"/>
  <c r="BP15" i="15"/>
  <c r="M16" i="15"/>
  <c r="R16" i="15"/>
  <c r="W16" i="15"/>
  <c r="AB16" i="15"/>
  <c r="AG16" i="15"/>
  <c r="AL16" i="15"/>
  <c r="AQ16" i="15"/>
  <c r="AV16" i="15"/>
  <c r="BA16" i="15"/>
  <c r="BF16" i="15"/>
  <c r="BK16" i="15"/>
  <c r="BP16" i="15"/>
  <c r="M17" i="15"/>
  <c r="R17" i="15"/>
  <c r="W17" i="15"/>
  <c r="AB17" i="15"/>
  <c r="AG17" i="15"/>
  <c r="AL17" i="15"/>
  <c r="AQ17" i="15"/>
  <c r="AV17" i="15"/>
  <c r="BA17" i="15"/>
  <c r="BF17" i="15"/>
  <c r="BK17" i="15"/>
  <c r="BP17" i="15"/>
  <c r="M18" i="15"/>
  <c r="R18" i="15"/>
  <c r="W18" i="15"/>
  <c r="AB18" i="15"/>
  <c r="AG18" i="15"/>
  <c r="AL18" i="15"/>
  <c r="AQ18" i="15"/>
  <c r="AV18" i="15"/>
  <c r="BA18" i="15"/>
  <c r="BF18" i="15"/>
  <c r="BK18" i="15"/>
  <c r="BP18" i="15"/>
  <c r="M19" i="15"/>
  <c r="R19" i="15"/>
  <c r="W19" i="15"/>
  <c r="AB19" i="15"/>
  <c r="AG19" i="15"/>
  <c r="AL19" i="15"/>
  <c r="AQ19" i="15"/>
  <c r="AV19" i="15"/>
  <c r="BA19" i="15"/>
  <c r="BF19" i="15"/>
  <c r="BK19" i="15"/>
  <c r="BP19" i="15"/>
  <c r="M20" i="15"/>
  <c r="R20" i="15"/>
  <c r="W20" i="15"/>
  <c r="AB20" i="15"/>
  <c r="AG20" i="15"/>
  <c r="AL20" i="15"/>
  <c r="AQ20" i="15"/>
  <c r="AV20" i="15"/>
  <c r="BA20" i="15"/>
  <c r="BF20" i="15"/>
  <c r="BK20" i="15"/>
  <c r="BP20" i="15"/>
  <c r="M21" i="15"/>
  <c r="R21" i="15"/>
  <c r="W21" i="15"/>
  <c r="AB21" i="15"/>
  <c r="AG21" i="15"/>
  <c r="AL21" i="15"/>
  <c r="AQ21" i="15"/>
  <c r="AV21" i="15"/>
  <c r="BA21" i="15"/>
  <c r="BF21" i="15"/>
  <c r="BK21" i="15"/>
  <c r="BP21" i="15"/>
  <c r="M22" i="15"/>
  <c r="R22" i="15"/>
  <c r="W22" i="15"/>
  <c r="AB22" i="15"/>
  <c r="AG22" i="15"/>
  <c r="AL22" i="15"/>
  <c r="AQ22" i="15"/>
  <c r="AV22" i="15"/>
  <c r="BA22" i="15"/>
  <c r="BF22" i="15"/>
  <c r="BK22" i="15"/>
  <c r="BP22" i="15"/>
  <c r="M23" i="15"/>
  <c r="R23" i="15"/>
  <c r="W23" i="15"/>
  <c r="AB23" i="15"/>
  <c r="AG23" i="15"/>
  <c r="AL23" i="15"/>
  <c r="AQ23" i="15"/>
  <c r="AV23" i="15"/>
  <c r="BA23" i="15"/>
  <c r="BF23" i="15"/>
  <c r="BK23" i="15"/>
  <c r="BP23" i="15"/>
  <c r="M24" i="15"/>
  <c r="R24" i="15"/>
  <c r="W24" i="15"/>
  <c r="AB24" i="15"/>
  <c r="AG24" i="15"/>
  <c r="AL24" i="15"/>
  <c r="AQ24" i="15"/>
  <c r="AV24" i="15"/>
  <c r="BA24" i="15"/>
  <c r="BF24" i="15"/>
  <c r="BK24" i="15"/>
  <c r="BP24" i="15"/>
  <c r="M25" i="15"/>
  <c r="R25" i="15"/>
  <c r="W25" i="15"/>
  <c r="AB25" i="15"/>
  <c r="AG25" i="15"/>
  <c r="AL25" i="15"/>
  <c r="AQ25" i="15"/>
  <c r="AV25" i="15"/>
  <c r="BA25" i="15"/>
  <c r="BF25" i="15"/>
  <c r="BK25" i="15"/>
  <c r="BP25" i="15"/>
  <c r="M26" i="15"/>
  <c r="R26" i="15"/>
  <c r="W26" i="15"/>
  <c r="AB26" i="15"/>
  <c r="AG26" i="15"/>
  <c r="AL26" i="15"/>
  <c r="AQ26" i="15"/>
  <c r="AV26" i="15"/>
  <c r="BA26" i="15"/>
  <c r="BF26" i="15"/>
  <c r="BK26" i="15"/>
  <c r="BP26" i="15"/>
  <c r="M27" i="15"/>
  <c r="R27" i="15"/>
  <c r="W27" i="15"/>
  <c r="AB27" i="15"/>
  <c r="AG27" i="15"/>
  <c r="AL27" i="15"/>
  <c r="AQ27" i="15"/>
  <c r="AV27" i="15"/>
  <c r="BA27" i="15"/>
  <c r="BF27" i="15"/>
  <c r="BK27" i="15"/>
  <c r="BP27" i="15"/>
  <c r="M28" i="15"/>
  <c r="R28" i="15"/>
  <c r="W28" i="15"/>
  <c r="AB28" i="15"/>
  <c r="AG28" i="15"/>
  <c r="AL28" i="15"/>
  <c r="AQ28" i="15"/>
  <c r="AV28" i="15"/>
  <c r="BA28" i="15"/>
  <c r="BF28" i="15"/>
  <c r="BK28" i="15"/>
  <c r="BP28" i="15"/>
  <c r="M29" i="15"/>
  <c r="R29" i="15"/>
  <c r="W29" i="15"/>
  <c r="AB29" i="15"/>
  <c r="AG29" i="15"/>
  <c r="AL29" i="15"/>
  <c r="AQ29" i="15"/>
  <c r="AV29" i="15"/>
  <c r="BA29" i="15"/>
  <c r="BF29" i="15"/>
  <c r="BK29" i="15"/>
  <c r="BP29" i="15"/>
  <c r="M30" i="15"/>
  <c r="R30" i="15"/>
  <c r="W30" i="15"/>
  <c r="AB30" i="15"/>
  <c r="AG30" i="15"/>
  <c r="AL30" i="15"/>
  <c r="AQ30" i="15"/>
  <c r="AV30" i="15"/>
  <c r="BA30" i="15"/>
  <c r="BF30" i="15"/>
  <c r="BK30" i="15"/>
  <c r="BP30" i="15"/>
  <c r="M31" i="15"/>
  <c r="R31" i="15"/>
  <c r="W31" i="15"/>
  <c r="AB31" i="15"/>
  <c r="AG31" i="15"/>
  <c r="AL31" i="15"/>
  <c r="AQ31" i="15"/>
  <c r="AV31" i="15"/>
  <c r="BA31" i="15"/>
  <c r="BF31" i="15"/>
  <c r="BK31" i="15"/>
  <c r="BP31" i="15"/>
  <c r="M32" i="15"/>
  <c r="R32" i="15"/>
  <c r="W32" i="15"/>
  <c r="AB32" i="15"/>
  <c r="AG32" i="15"/>
  <c r="AL32" i="15"/>
  <c r="AQ32" i="15"/>
  <c r="AV32" i="15"/>
  <c r="BA32" i="15"/>
  <c r="BF32" i="15"/>
  <c r="BK32" i="15"/>
  <c r="BP32" i="15"/>
  <c r="M33" i="15"/>
  <c r="R33" i="15"/>
  <c r="W33" i="15"/>
  <c r="AB33" i="15"/>
  <c r="AG33" i="15"/>
  <c r="AL33" i="15"/>
  <c r="AQ33" i="15"/>
  <c r="AV33" i="15"/>
  <c r="BA33" i="15"/>
  <c r="BF33" i="15"/>
  <c r="BK33" i="15"/>
  <c r="BP33" i="15"/>
  <c r="M34" i="15"/>
  <c r="R34" i="15"/>
  <c r="W34" i="15"/>
  <c r="AB34" i="15"/>
  <c r="AG34" i="15"/>
  <c r="AL34" i="15"/>
  <c r="AQ34" i="15"/>
  <c r="AV34" i="15"/>
  <c r="BA34" i="15"/>
  <c r="BF34" i="15"/>
  <c r="BK34" i="15"/>
  <c r="BP34" i="15"/>
  <c r="M35" i="15"/>
  <c r="R35" i="15"/>
  <c r="W35" i="15"/>
  <c r="AB35" i="15"/>
  <c r="AG35" i="15"/>
  <c r="AL35" i="15"/>
  <c r="AQ35" i="15"/>
  <c r="AV35" i="15"/>
  <c r="BA35" i="15"/>
  <c r="BF35" i="15"/>
  <c r="BK35" i="15"/>
  <c r="BP35" i="15"/>
  <c r="M36" i="15"/>
  <c r="R36" i="15"/>
  <c r="W36" i="15"/>
  <c r="AB36" i="15"/>
  <c r="AG36" i="15"/>
  <c r="AL36" i="15"/>
  <c r="AQ36" i="15"/>
  <c r="AV36" i="15"/>
  <c r="BA36" i="15"/>
  <c r="BF36" i="15"/>
  <c r="BK36" i="15"/>
  <c r="BP36" i="15"/>
  <c r="M37" i="15"/>
  <c r="R37" i="15"/>
  <c r="W37" i="15"/>
  <c r="AB37" i="15"/>
  <c r="AG37" i="15"/>
  <c r="AL37" i="15"/>
  <c r="AQ37" i="15"/>
  <c r="AV37" i="15"/>
  <c r="BA37" i="15"/>
  <c r="BF37" i="15"/>
  <c r="BK37" i="15"/>
  <c r="BP37" i="15"/>
  <c r="M38" i="15"/>
  <c r="R38" i="15"/>
  <c r="W38" i="15"/>
  <c r="AB38" i="15"/>
  <c r="AG38" i="15"/>
  <c r="AL38" i="15"/>
  <c r="AQ38" i="15"/>
  <c r="AV38" i="15"/>
  <c r="BA38" i="15"/>
  <c r="BF38" i="15"/>
  <c r="BK38" i="15"/>
  <c r="BP38" i="15"/>
  <c r="M39" i="15"/>
  <c r="R39" i="15"/>
  <c r="W39" i="15"/>
  <c r="AB39" i="15"/>
  <c r="AG39" i="15"/>
  <c r="AL39" i="15"/>
  <c r="AQ39" i="15"/>
  <c r="AV39" i="15"/>
  <c r="BA39" i="15"/>
  <c r="BF39" i="15"/>
  <c r="BK39" i="15"/>
  <c r="BP39" i="15"/>
  <c r="M40" i="15"/>
  <c r="R40" i="15"/>
  <c r="W40" i="15"/>
  <c r="AB40" i="15"/>
  <c r="AG40" i="15"/>
  <c r="AL40" i="15"/>
  <c r="AQ40" i="15"/>
  <c r="AV40" i="15"/>
  <c r="BA40" i="15"/>
  <c r="BF40" i="15"/>
  <c r="BK40" i="15"/>
  <c r="BP40" i="15"/>
  <c r="M41" i="15"/>
  <c r="R41" i="15"/>
  <c r="W41" i="15"/>
  <c r="AB41" i="15"/>
  <c r="AG41" i="15"/>
  <c r="AL41" i="15"/>
  <c r="AQ41" i="15"/>
  <c r="AV41" i="15"/>
  <c r="BA41" i="15"/>
  <c r="BF41" i="15"/>
  <c r="BK41" i="15"/>
  <c r="BP41" i="15"/>
  <c r="M42" i="15"/>
  <c r="R42" i="15"/>
  <c r="W42" i="15"/>
  <c r="AB42" i="15"/>
  <c r="AG42" i="15"/>
  <c r="AL42" i="15"/>
  <c r="AQ42" i="15"/>
  <c r="AV42" i="15"/>
  <c r="BA42" i="15"/>
  <c r="BF42" i="15"/>
  <c r="BK42" i="15"/>
  <c r="BP42" i="15"/>
  <c r="M43" i="15"/>
  <c r="R43" i="15"/>
  <c r="W43" i="15"/>
  <c r="AB43" i="15"/>
  <c r="AG43" i="15"/>
  <c r="AL43" i="15"/>
  <c r="AQ43" i="15"/>
  <c r="AV43" i="15"/>
  <c r="BA43" i="15"/>
  <c r="BF43" i="15"/>
  <c r="BK43" i="15"/>
  <c r="BP43" i="15"/>
  <c r="M44" i="15"/>
  <c r="R44" i="15"/>
  <c r="W44" i="15"/>
  <c r="AB44" i="15"/>
  <c r="AG44" i="15"/>
  <c r="AL44" i="15"/>
  <c r="AQ44" i="15"/>
  <c r="AV44" i="15"/>
  <c r="BA44" i="15"/>
  <c r="BF44" i="15"/>
  <c r="BK44" i="15"/>
  <c r="BP44" i="15"/>
  <c r="M45" i="15"/>
  <c r="R45" i="15"/>
  <c r="W45" i="15"/>
  <c r="AB45" i="15"/>
  <c r="AG45" i="15"/>
  <c r="AL45" i="15"/>
  <c r="AQ45" i="15"/>
  <c r="AV45" i="15"/>
  <c r="BA45" i="15"/>
  <c r="BF45" i="15"/>
  <c r="BK45" i="15"/>
  <c r="BP45" i="15"/>
  <c r="M46" i="15"/>
  <c r="R46" i="15"/>
  <c r="W46" i="15"/>
  <c r="AB46" i="15"/>
  <c r="AG46" i="15"/>
  <c r="AL46" i="15"/>
  <c r="AQ46" i="15"/>
  <c r="AV46" i="15"/>
  <c r="BA46" i="15"/>
  <c r="BF46" i="15"/>
  <c r="BK46" i="15"/>
  <c r="BP46" i="15"/>
  <c r="M47" i="15"/>
  <c r="R47" i="15"/>
  <c r="W47" i="15"/>
  <c r="AB47" i="15"/>
  <c r="AG47" i="15"/>
  <c r="AL47" i="15"/>
  <c r="AQ47" i="15"/>
  <c r="AV47" i="15"/>
  <c r="BA47" i="15"/>
  <c r="BF47" i="15"/>
  <c r="BK47" i="15"/>
  <c r="BP47" i="15"/>
  <c r="M48" i="15"/>
  <c r="R48" i="15"/>
  <c r="W48" i="15"/>
  <c r="AB48" i="15"/>
  <c r="AG48" i="15"/>
  <c r="AL48" i="15"/>
  <c r="AQ48" i="15"/>
  <c r="AV48" i="15"/>
  <c r="BA48" i="15"/>
  <c r="BF48" i="15"/>
  <c r="BK48" i="15"/>
  <c r="BP48" i="15"/>
  <c r="M49" i="15"/>
  <c r="R49" i="15"/>
  <c r="W49" i="15"/>
  <c r="AB49" i="15"/>
  <c r="AG49" i="15"/>
  <c r="AL49" i="15"/>
  <c r="AQ49" i="15"/>
  <c r="AV49" i="15"/>
  <c r="BA49" i="15"/>
  <c r="BF49" i="15"/>
  <c r="BK49" i="15"/>
  <c r="BP49" i="15"/>
  <c r="M50" i="15"/>
  <c r="R50" i="15"/>
  <c r="W50" i="15"/>
  <c r="AB50" i="15"/>
  <c r="AG50" i="15"/>
  <c r="AL50" i="15"/>
  <c r="AQ50" i="15"/>
  <c r="AV50" i="15"/>
  <c r="BA50" i="15"/>
  <c r="BF50" i="15"/>
  <c r="BK50" i="15"/>
  <c r="BP50" i="15"/>
  <c r="M51" i="15"/>
  <c r="R51" i="15"/>
  <c r="W51" i="15"/>
  <c r="AB51" i="15"/>
  <c r="AG51" i="15"/>
  <c r="AL51" i="15"/>
  <c r="AQ51" i="15"/>
  <c r="AV51" i="15"/>
  <c r="BA51" i="15"/>
  <c r="BF51" i="15"/>
  <c r="BK51" i="15"/>
  <c r="BP51" i="15"/>
  <c r="M52" i="15"/>
  <c r="R52" i="15"/>
  <c r="W52" i="15"/>
  <c r="AB52" i="15"/>
  <c r="AG52" i="15"/>
  <c r="AL52" i="15"/>
  <c r="AQ52" i="15"/>
  <c r="AV52" i="15"/>
  <c r="BA52" i="15"/>
  <c r="BF52" i="15"/>
  <c r="BK52" i="15"/>
  <c r="BP52" i="15"/>
  <c r="M53" i="15"/>
  <c r="R53" i="15"/>
  <c r="W53" i="15"/>
  <c r="AB53" i="15"/>
  <c r="AG53" i="15"/>
  <c r="AL53" i="15"/>
  <c r="AQ53" i="15"/>
  <c r="AV53" i="15"/>
  <c r="BA53" i="15"/>
  <c r="BF53" i="15"/>
  <c r="BK53" i="15"/>
  <c r="BP53" i="15"/>
  <c r="M54" i="15"/>
  <c r="R54" i="15"/>
  <c r="W54" i="15"/>
  <c r="AB54" i="15"/>
  <c r="AG54" i="15"/>
  <c r="AL54" i="15"/>
  <c r="AQ54" i="15"/>
  <c r="AV54" i="15"/>
  <c r="BA54" i="15"/>
  <c r="BF54" i="15"/>
  <c r="BK54" i="15"/>
  <c r="BP54" i="15"/>
  <c r="M55" i="15"/>
  <c r="R55" i="15"/>
  <c r="W55" i="15"/>
  <c r="AB55" i="15"/>
  <c r="AG55" i="15"/>
  <c r="AL55" i="15"/>
  <c r="AQ55" i="15"/>
  <c r="AV55" i="15"/>
  <c r="BA55" i="15"/>
  <c r="BF55" i="15"/>
  <c r="BK55" i="15"/>
  <c r="BP55" i="15"/>
  <c r="M56" i="15"/>
  <c r="R56" i="15"/>
  <c r="W56" i="15"/>
  <c r="AB56" i="15"/>
  <c r="AG56" i="15"/>
  <c r="AL56" i="15"/>
  <c r="AQ56" i="15"/>
  <c r="AV56" i="15"/>
  <c r="BA56" i="15"/>
  <c r="BF56" i="15"/>
  <c r="BK56" i="15"/>
  <c r="BP56" i="15"/>
  <c r="M57" i="15"/>
  <c r="R57" i="15"/>
  <c r="W57" i="15"/>
  <c r="AB57" i="15"/>
  <c r="AG57" i="15"/>
  <c r="AL57" i="15"/>
  <c r="AQ57" i="15"/>
  <c r="AV57" i="15"/>
  <c r="BA57" i="15"/>
  <c r="BF57" i="15"/>
  <c r="BK57" i="15"/>
  <c r="BP57" i="15"/>
  <c r="M58" i="15"/>
  <c r="R58" i="15"/>
  <c r="W58" i="15"/>
  <c r="AB58" i="15"/>
  <c r="AG58" i="15"/>
  <c r="AL58" i="15"/>
  <c r="AQ58" i="15"/>
  <c r="AV58" i="15"/>
  <c r="BA58" i="15"/>
  <c r="BF58" i="15"/>
  <c r="BK58" i="15"/>
  <c r="BP58" i="15"/>
  <c r="M59" i="15"/>
  <c r="R59" i="15"/>
  <c r="W59" i="15"/>
  <c r="AB59" i="15"/>
  <c r="AG59" i="15"/>
  <c r="AL59" i="15"/>
  <c r="AQ59" i="15"/>
  <c r="AV59" i="15"/>
  <c r="BA59" i="15"/>
  <c r="BF59" i="15"/>
  <c r="BK59" i="15"/>
  <c r="BP59" i="15"/>
  <c r="M60" i="15"/>
  <c r="R60" i="15"/>
  <c r="W60" i="15"/>
  <c r="AB60" i="15"/>
  <c r="AG60" i="15"/>
  <c r="AL60" i="15"/>
  <c r="AQ60" i="15"/>
  <c r="AV60" i="15"/>
  <c r="BA60" i="15"/>
  <c r="BF60" i="15"/>
  <c r="BK60" i="15"/>
  <c r="BP60" i="15"/>
  <c r="BP11" i="15"/>
  <c r="G18" i="16" s="1"/>
  <c r="BK11" i="15"/>
  <c r="BF11" i="15"/>
  <c r="BA11" i="15"/>
  <c r="AV11" i="15"/>
  <c r="AQ11" i="15"/>
  <c r="AL11" i="15"/>
  <c r="AG11" i="15"/>
  <c r="AB11" i="15"/>
  <c r="W11" i="15"/>
  <c r="R11" i="15"/>
  <c r="G8" i="16" s="1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C7" i="15"/>
  <c r="C6" i="15"/>
  <c r="C5" i="15"/>
  <c r="C4" i="15"/>
  <c r="C3" i="15"/>
  <c r="B3" i="16" l="1"/>
  <c r="B26" i="16"/>
  <c r="G41" i="16"/>
  <c r="G33" i="16"/>
  <c r="C30" i="16"/>
  <c r="F36" i="16"/>
  <c r="D33" i="16"/>
  <c r="F38" i="16"/>
  <c r="G30" i="16"/>
  <c r="D34" i="16"/>
  <c r="E37" i="16"/>
  <c r="E39" i="16"/>
  <c r="F31" i="16"/>
  <c r="C35" i="16"/>
  <c r="D40" i="16"/>
  <c r="H30" i="16"/>
  <c r="E32" i="16"/>
  <c r="G35" i="16"/>
  <c r="C41" i="16"/>
  <c r="H33" i="16"/>
  <c r="D30" i="16"/>
  <c r="C31" i="16"/>
  <c r="G31" i="16"/>
  <c r="F32" i="16"/>
  <c r="E33" i="16"/>
  <c r="E34" i="16"/>
  <c r="D35" i="16"/>
  <c r="C36" i="16"/>
  <c r="G36" i="16"/>
  <c r="F37" i="16"/>
  <c r="C38" i="16"/>
  <c r="G38" i="16"/>
  <c r="F39" i="16"/>
  <c r="E40" i="16"/>
  <c r="D41" i="16"/>
  <c r="H36" i="16"/>
  <c r="E30" i="16"/>
  <c r="D31" i="16"/>
  <c r="C32" i="16"/>
  <c r="G32" i="16"/>
  <c r="F33" i="16"/>
  <c r="F34" i="16"/>
  <c r="E35" i="16"/>
  <c r="D36" i="16"/>
  <c r="C37" i="16"/>
  <c r="G37" i="16"/>
  <c r="D38" i="16"/>
  <c r="C39" i="16"/>
  <c r="G39" i="16"/>
  <c r="F40" i="16"/>
  <c r="E41" i="16"/>
  <c r="H39" i="16"/>
  <c r="F30" i="16"/>
  <c r="E31" i="16"/>
  <c r="D32" i="16"/>
  <c r="C33" i="16"/>
  <c r="C34" i="16"/>
  <c r="G34" i="16"/>
  <c r="F35" i="16"/>
  <c r="E36" i="16"/>
  <c r="D37" i="16"/>
  <c r="E38" i="16"/>
  <c r="D39" i="16"/>
  <c r="C40" i="16"/>
  <c r="G40" i="16"/>
  <c r="F41" i="16"/>
  <c r="O4" i="13"/>
  <c r="O3" i="13"/>
  <c r="C4" i="13"/>
  <c r="C3" i="13"/>
  <c r="C1" i="13"/>
  <c r="R9" i="13"/>
  <c r="R10" i="13"/>
  <c r="R11" i="13"/>
  <c r="O12" i="13"/>
  <c r="R12" i="13"/>
  <c r="O13" i="13"/>
  <c r="R13" i="13"/>
  <c r="O14" i="13"/>
  <c r="R14" i="13"/>
  <c r="O15" i="13"/>
  <c r="P15" i="13"/>
  <c r="Q15" i="13"/>
  <c r="R15" i="13"/>
  <c r="S15" i="13"/>
  <c r="O16" i="13"/>
  <c r="P16" i="13"/>
  <c r="Q16" i="13"/>
  <c r="R16" i="13"/>
  <c r="S16" i="13"/>
  <c r="O17" i="13"/>
  <c r="R17" i="13"/>
  <c r="O18" i="13"/>
  <c r="R18" i="13"/>
  <c r="O19" i="13"/>
  <c r="R19" i="13"/>
  <c r="O20" i="13"/>
  <c r="P20" i="13"/>
  <c r="R20" i="13"/>
  <c r="O21" i="13"/>
  <c r="R21" i="13"/>
  <c r="O22" i="13"/>
  <c r="P22" i="13"/>
  <c r="Q22" i="13"/>
  <c r="R22" i="13"/>
  <c r="S22" i="13"/>
  <c r="O23" i="13"/>
  <c r="R23" i="13"/>
  <c r="O24" i="13"/>
  <c r="R24" i="13"/>
  <c r="O25" i="13"/>
  <c r="R25" i="13"/>
  <c r="O26" i="13"/>
  <c r="R26" i="13"/>
  <c r="O27" i="13"/>
  <c r="P27" i="13"/>
  <c r="R27" i="13"/>
  <c r="O28" i="13"/>
  <c r="P28" i="13"/>
  <c r="R28" i="13"/>
  <c r="O29" i="13"/>
  <c r="P29" i="13"/>
  <c r="Q29" i="13"/>
  <c r="R29" i="13"/>
  <c r="S29" i="13"/>
  <c r="O30" i="13"/>
  <c r="R30" i="13"/>
  <c r="O31" i="13"/>
  <c r="R31" i="13"/>
  <c r="O32" i="13"/>
  <c r="R32" i="13"/>
  <c r="O33" i="13"/>
  <c r="R33" i="13"/>
  <c r="O34" i="13"/>
  <c r="R34" i="13"/>
  <c r="O35" i="13"/>
  <c r="P35" i="13"/>
  <c r="R35" i="13"/>
  <c r="O36" i="13"/>
  <c r="P36" i="13"/>
  <c r="Q36" i="13"/>
  <c r="R36" i="13"/>
  <c r="S36" i="13"/>
  <c r="O37" i="13"/>
  <c r="R37" i="13"/>
  <c r="O38" i="13"/>
  <c r="R38" i="13"/>
  <c r="O39" i="13"/>
  <c r="R39" i="13"/>
  <c r="R40" i="13"/>
  <c r="D41" i="13"/>
  <c r="E41" i="13"/>
  <c r="F41" i="13"/>
  <c r="J41" i="13"/>
  <c r="K41" i="13"/>
  <c r="L41" i="13"/>
  <c r="O41" i="13"/>
  <c r="P41" i="13"/>
  <c r="Q41" i="13"/>
  <c r="R41" i="13"/>
  <c r="S41" i="13"/>
  <c r="C42" i="13"/>
  <c r="D42" i="13"/>
  <c r="E42" i="13"/>
  <c r="F42" i="13"/>
  <c r="G42" i="13"/>
  <c r="I42" i="13"/>
  <c r="J42" i="13"/>
  <c r="K42" i="13"/>
  <c r="L42" i="13"/>
  <c r="M42" i="13"/>
  <c r="O42" i="13"/>
  <c r="P42" i="13"/>
  <c r="Q42" i="13"/>
  <c r="R42" i="13"/>
  <c r="S42" i="13"/>
  <c r="U42" i="13"/>
  <c r="V42" i="13"/>
  <c r="W42" i="13"/>
  <c r="X42" i="13"/>
  <c r="Y42" i="13"/>
  <c r="C43" i="13"/>
  <c r="D43" i="13"/>
  <c r="E43" i="13"/>
  <c r="F43" i="13"/>
  <c r="G43" i="13"/>
  <c r="I43" i="13"/>
  <c r="J43" i="13"/>
  <c r="K43" i="13"/>
  <c r="L43" i="13"/>
  <c r="M43" i="13"/>
  <c r="O43" i="13"/>
  <c r="P43" i="13"/>
  <c r="Q43" i="13"/>
  <c r="R43" i="13"/>
  <c r="S43" i="13"/>
  <c r="U43" i="13"/>
  <c r="V43" i="13"/>
  <c r="W43" i="13"/>
  <c r="X43" i="13"/>
  <c r="Y43" i="13"/>
  <c r="C44" i="13"/>
  <c r="D44" i="13"/>
  <c r="E44" i="13"/>
  <c r="F44" i="13"/>
  <c r="G44" i="13"/>
  <c r="I44" i="13"/>
  <c r="J44" i="13"/>
  <c r="K44" i="13"/>
  <c r="L44" i="13"/>
  <c r="M44" i="13"/>
  <c r="O44" i="13"/>
  <c r="P44" i="13"/>
  <c r="Q44" i="13"/>
  <c r="R44" i="13"/>
  <c r="S44" i="13"/>
  <c r="U44" i="13"/>
  <c r="V44" i="13"/>
  <c r="W44" i="13"/>
  <c r="X44" i="13"/>
  <c r="Y44" i="13"/>
  <c r="C45" i="13"/>
  <c r="D45" i="13"/>
  <c r="E45" i="13"/>
  <c r="F45" i="13"/>
  <c r="G45" i="13"/>
  <c r="I45" i="13"/>
  <c r="J45" i="13"/>
  <c r="K45" i="13"/>
  <c r="L45" i="13"/>
  <c r="M45" i="13"/>
  <c r="O45" i="13"/>
  <c r="P45" i="13"/>
  <c r="Q45" i="13"/>
  <c r="R45" i="13"/>
  <c r="S45" i="13"/>
  <c r="U45" i="13"/>
  <c r="V45" i="13"/>
  <c r="W45" i="13"/>
  <c r="X45" i="13"/>
  <c r="Y45" i="13"/>
  <c r="C46" i="13"/>
  <c r="D46" i="13"/>
  <c r="E46" i="13"/>
  <c r="F46" i="13"/>
  <c r="G46" i="13"/>
  <c r="I46" i="13"/>
  <c r="J46" i="13"/>
  <c r="K46" i="13"/>
  <c r="L46" i="13"/>
  <c r="M46" i="13"/>
  <c r="O46" i="13"/>
  <c r="P46" i="13"/>
  <c r="Q46" i="13"/>
  <c r="R46" i="13"/>
  <c r="S46" i="13"/>
  <c r="U46" i="13"/>
  <c r="V46" i="13"/>
  <c r="W46" i="13"/>
  <c r="X46" i="13"/>
  <c r="Y46" i="13"/>
  <c r="C47" i="13"/>
  <c r="D47" i="13"/>
  <c r="E47" i="13"/>
  <c r="F47" i="13"/>
  <c r="G47" i="13"/>
  <c r="I47" i="13"/>
  <c r="J47" i="13"/>
  <c r="K47" i="13"/>
  <c r="L47" i="13"/>
  <c r="M47" i="13"/>
  <c r="O47" i="13"/>
  <c r="P47" i="13"/>
  <c r="Q47" i="13"/>
  <c r="R47" i="13"/>
  <c r="S47" i="13"/>
  <c r="U47" i="13"/>
  <c r="V47" i="13"/>
  <c r="W47" i="13"/>
  <c r="X47" i="13"/>
  <c r="Y47" i="13"/>
  <c r="C48" i="13"/>
  <c r="D48" i="13"/>
  <c r="E48" i="13"/>
  <c r="F48" i="13"/>
  <c r="G48" i="13"/>
  <c r="I48" i="13"/>
  <c r="J48" i="13"/>
  <c r="K48" i="13"/>
  <c r="L48" i="13"/>
  <c r="M48" i="13"/>
  <c r="O48" i="13"/>
  <c r="P48" i="13"/>
  <c r="Q48" i="13"/>
  <c r="R48" i="13"/>
  <c r="S48" i="13"/>
  <c r="U48" i="13"/>
  <c r="V48" i="13"/>
  <c r="W48" i="13"/>
  <c r="X48" i="13"/>
  <c r="Y48" i="13"/>
  <c r="C49" i="13"/>
  <c r="D49" i="13"/>
  <c r="E49" i="13"/>
  <c r="F49" i="13"/>
  <c r="G49" i="13"/>
  <c r="I49" i="13"/>
  <c r="J49" i="13"/>
  <c r="K49" i="13"/>
  <c r="L49" i="13"/>
  <c r="M49" i="13"/>
  <c r="O49" i="13"/>
  <c r="P49" i="13"/>
  <c r="Q49" i="13"/>
  <c r="R49" i="13"/>
  <c r="S49" i="13"/>
  <c r="U49" i="13"/>
  <c r="V49" i="13"/>
  <c r="W49" i="13"/>
  <c r="X49" i="13"/>
  <c r="Y49" i="13"/>
  <c r="C50" i="13"/>
  <c r="D50" i="13"/>
  <c r="E50" i="13"/>
  <c r="F50" i="13"/>
  <c r="G50" i="13"/>
  <c r="I50" i="13"/>
  <c r="J50" i="13"/>
  <c r="K50" i="13"/>
  <c r="L50" i="13"/>
  <c r="M50" i="13"/>
  <c r="O50" i="13"/>
  <c r="P50" i="13"/>
  <c r="Q50" i="13"/>
  <c r="R50" i="13"/>
  <c r="S50" i="13"/>
  <c r="U50" i="13"/>
  <c r="V50" i="13"/>
  <c r="W50" i="13"/>
  <c r="X50" i="13"/>
  <c r="Y50" i="13"/>
  <c r="C51" i="13"/>
  <c r="D51" i="13"/>
  <c r="E51" i="13"/>
  <c r="F51" i="13"/>
  <c r="G51" i="13"/>
  <c r="I51" i="13"/>
  <c r="J51" i="13"/>
  <c r="K51" i="13"/>
  <c r="L51" i="13"/>
  <c r="M51" i="13"/>
  <c r="O51" i="13"/>
  <c r="P51" i="13"/>
  <c r="Q51" i="13"/>
  <c r="R51" i="13"/>
  <c r="S51" i="13"/>
  <c r="U51" i="13"/>
  <c r="V51" i="13"/>
  <c r="W51" i="13"/>
  <c r="X51" i="13"/>
  <c r="Y51" i="13"/>
  <c r="C52" i="13"/>
  <c r="D52" i="13"/>
  <c r="E52" i="13"/>
  <c r="F52" i="13"/>
  <c r="G52" i="13"/>
  <c r="I52" i="13"/>
  <c r="J52" i="13"/>
  <c r="K52" i="13"/>
  <c r="L52" i="13"/>
  <c r="M52" i="13"/>
  <c r="O52" i="13"/>
  <c r="P52" i="13"/>
  <c r="Q52" i="13"/>
  <c r="R52" i="13"/>
  <c r="S52" i="13"/>
  <c r="U52" i="13"/>
  <c r="V52" i="13"/>
  <c r="W52" i="13"/>
  <c r="X52" i="13"/>
  <c r="Y52" i="13"/>
  <c r="C53" i="13"/>
  <c r="D53" i="13"/>
  <c r="E53" i="13"/>
  <c r="F53" i="13"/>
  <c r="G53" i="13"/>
  <c r="I53" i="13"/>
  <c r="J53" i="13"/>
  <c r="K53" i="13"/>
  <c r="L53" i="13"/>
  <c r="M53" i="13"/>
  <c r="O53" i="13"/>
  <c r="P53" i="13"/>
  <c r="Q53" i="13"/>
  <c r="R53" i="13"/>
  <c r="S53" i="13"/>
  <c r="U53" i="13"/>
  <c r="V53" i="13"/>
  <c r="W53" i="13"/>
  <c r="X53" i="13"/>
  <c r="Y53" i="13"/>
  <c r="C54" i="13"/>
  <c r="D54" i="13"/>
  <c r="E54" i="13"/>
  <c r="F54" i="13"/>
  <c r="G54" i="13"/>
  <c r="I54" i="13"/>
  <c r="J54" i="13"/>
  <c r="K54" i="13"/>
  <c r="L54" i="13"/>
  <c r="M54" i="13"/>
  <c r="O54" i="13"/>
  <c r="P54" i="13"/>
  <c r="Q54" i="13"/>
  <c r="R54" i="13"/>
  <c r="S54" i="13"/>
  <c r="U54" i="13"/>
  <c r="V54" i="13"/>
  <c r="W54" i="13"/>
  <c r="X54" i="13"/>
  <c r="Y54" i="13"/>
  <c r="C55" i="13"/>
  <c r="D55" i="13"/>
  <c r="E55" i="13"/>
  <c r="F55" i="13"/>
  <c r="G55" i="13"/>
  <c r="I55" i="13"/>
  <c r="J55" i="13"/>
  <c r="K55" i="13"/>
  <c r="L55" i="13"/>
  <c r="M55" i="13"/>
  <c r="O55" i="13"/>
  <c r="P55" i="13"/>
  <c r="Q55" i="13"/>
  <c r="R55" i="13"/>
  <c r="S55" i="13"/>
  <c r="U55" i="13"/>
  <c r="V55" i="13"/>
  <c r="W55" i="13"/>
  <c r="X55" i="13"/>
  <c r="Y55" i="13"/>
  <c r="C56" i="13"/>
  <c r="D56" i="13"/>
  <c r="E56" i="13"/>
  <c r="F56" i="13"/>
  <c r="G56" i="13"/>
  <c r="I56" i="13"/>
  <c r="J56" i="13"/>
  <c r="K56" i="13"/>
  <c r="L56" i="13"/>
  <c r="M56" i="13"/>
  <c r="O56" i="13"/>
  <c r="P56" i="13"/>
  <c r="Q56" i="13"/>
  <c r="R56" i="13"/>
  <c r="S56" i="13"/>
  <c r="U56" i="13"/>
  <c r="V56" i="13"/>
  <c r="W56" i="13"/>
  <c r="X56" i="13"/>
  <c r="Y56" i="13"/>
  <c r="C57" i="13"/>
  <c r="D57" i="13"/>
  <c r="E57" i="13"/>
  <c r="F57" i="13"/>
  <c r="G57" i="13"/>
  <c r="I57" i="13"/>
  <c r="J57" i="13"/>
  <c r="K57" i="13"/>
  <c r="L57" i="13"/>
  <c r="M57" i="13"/>
  <c r="O57" i="13"/>
  <c r="P57" i="13"/>
  <c r="Q57" i="13"/>
  <c r="R57" i="13"/>
  <c r="S57" i="13"/>
  <c r="U57" i="13"/>
  <c r="V57" i="13"/>
  <c r="W57" i="13"/>
  <c r="X57" i="13"/>
  <c r="Y57" i="13"/>
  <c r="AA52" i="13" l="1"/>
  <c r="AA56" i="13"/>
  <c r="AA53" i="13"/>
  <c r="AA48" i="13"/>
  <c r="AA44" i="13"/>
  <c r="AA54" i="13"/>
  <c r="AA51" i="13"/>
  <c r="AA50" i="13"/>
  <c r="AA49" i="13"/>
  <c r="AA55" i="13"/>
  <c r="AA47" i="13"/>
  <c r="AA46" i="13"/>
  <c r="AA45" i="13"/>
  <c r="AA57" i="13"/>
  <c r="AA43" i="13"/>
  <c r="AA42" i="13"/>
  <c r="B9" i="13" l="1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8" i="13"/>
  <c r="AO60" i="12"/>
  <c r="AN60" i="12"/>
  <c r="AM60" i="12"/>
  <c r="AL60" i="12"/>
  <c r="B60" i="12"/>
  <c r="AO59" i="12"/>
  <c r="AN59" i="12"/>
  <c r="AM59" i="12"/>
  <c r="AL59" i="12"/>
  <c r="B59" i="12"/>
  <c r="AO58" i="12"/>
  <c r="AN58" i="12"/>
  <c r="AM58" i="12"/>
  <c r="AL58" i="12"/>
  <c r="B58" i="12"/>
  <c r="AO57" i="12"/>
  <c r="AN57" i="12"/>
  <c r="AM57" i="12"/>
  <c r="AL57" i="12"/>
  <c r="B57" i="12"/>
  <c r="AO56" i="12"/>
  <c r="AN56" i="12"/>
  <c r="AM56" i="12"/>
  <c r="AL56" i="12"/>
  <c r="B56" i="12"/>
  <c r="AO55" i="12"/>
  <c r="AN55" i="12"/>
  <c r="AM55" i="12"/>
  <c r="AL55" i="12"/>
  <c r="B55" i="12"/>
  <c r="AO54" i="12"/>
  <c r="AN54" i="12"/>
  <c r="AM54" i="12"/>
  <c r="AL54" i="12"/>
  <c r="B54" i="12"/>
  <c r="AO53" i="12"/>
  <c r="AN53" i="12"/>
  <c r="AM53" i="12"/>
  <c r="AL53" i="12"/>
  <c r="B53" i="12"/>
  <c r="AO52" i="12"/>
  <c r="AN52" i="12"/>
  <c r="AM52" i="12"/>
  <c r="AL52" i="12"/>
  <c r="B52" i="12"/>
  <c r="AO51" i="12"/>
  <c r="AN51" i="12"/>
  <c r="AM51" i="12"/>
  <c r="AL51" i="12"/>
  <c r="B51" i="12"/>
  <c r="AO50" i="12"/>
  <c r="AN50" i="12"/>
  <c r="AM50" i="12"/>
  <c r="AL50" i="12"/>
  <c r="B50" i="12"/>
  <c r="AO49" i="12"/>
  <c r="AN49" i="12"/>
  <c r="AM49" i="12"/>
  <c r="AL49" i="12"/>
  <c r="B49" i="12"/>
  <c r="AO48" i="12"/>
  <c r="AN48" i="12"/>
  <c r="AM48" i="12"/>
  <c r="AL48" i="12"/>
  <c r="B48" i="12"/>
  <c r="AO47" i="12"/>
  <c r="AN47" i="12"/>
  <c r="AM47" i="12"/>
  <c r="AL47" i="12"/>
  <c r="B47" i="12"/>
  <c r="AO46" i="12"/>
  <c r="AN46" i="12"/>
  <c r="AM46" i="12"/>
  <c r="AL46" i="12"/>
  <c r="B46" i="12"/>
  <c r="AO45" i="12"/>
  <c r="AN45" i="12"/>
  <c r="AM45" i="12"/>
  <c r="AL45" i="12"/>
  <c r="B45" i="12"/>
  <c r="AO44" i="12"/>
  <c r="AN44" i="12"/>
  <c r="AM44" i="12"/>
  <c r="AL44" i="12"/>
  <c r="B44" i="12"/>
  <c r="AO43" i="12"/>
  <c r="AN43" i="12"/>
  <c r="AM43" i="12"/>
  <c r="AL43" i="12"/>
  <c r="B43" i="12"/>
  <c r="AO42" i="12"/>
  <c r="AN42" i="12"/>
  <c r="AM42" i="12"/>
  <c r="AL42" i="12"/>
  <c r="B42" i="12"/>
  <c r="AO41" i="12"/>
  <c r="AN41" i="12"/>
  <c r="AM41" i="12"/>
  <c r="AL41" i="12"/>
  <c r="B41" i="12"/>
  <c r="AO40" i="12"/>
  <c r="AN40" i="12"/>
  <c r="AM40" i="12"/>
  <c r="AL40" i="12"/>
  <c r="B40" i="12"/>
  <c r="AO39" i="12"/>
  <c r="AN39" i="12"/>
  <c r="AM39" i="12"/>
  <c r="AL39" i="12"/>
  <c r="B39" i="12"/>
  <c r="AO38" i="12"/>
  <c r="AN38" i="12"/>
  <c r="AM38" i="12"/>
  <c r="AL38" i="12"/>
  <c r="B38" i="12"/>
  <c r="AO37" i="12"/>
  <c r="AN37" i="12"/>
  <c r="AM37" i="12"/>
  <c r="AL37" i="12"/>
  <c r="B37" i="12"/>
  <c r="AO36" i="12"/>
  <c r="AN36" i="12"/>
  <c r="AM36" i="12"/>
  <c r="AL36" i="12"/>
  <c r="B36" i="12"/>
  <c r="AO35" i="12"/>
  <c r="AN35" i="12"/>
  <c r="AM35" i="12"/>
  <c r="AL35" i="12"/>
  <c r="B35" i="12"/>
  <c r="AO34" i="12"/>
  <c r="AN34" i="12"/>
  <c r="AM34" i="12"/>
  <c r="AL34" i="12"/>
  <c r="B34" i="12"/>
  <c r="AO33" i="12"/>
  <c r="AN33" i="12"/>
  <c r="AM33" i="12"/>
  <c r="AL33" i="12"/>
  <c r="B33" i="12"/>
  <c r="AO32" i="12"/>
  <c r="AN32" i="12"/>
  <c r="AM32" i="12"/>
  <c r="AL32" i="12"/>
  <c r="B32" i="12"/>
  <c r="AO31" i="12"/>
  <c r="AN31" i="12"/>
  <c r="AM31" i="12"/>
  <c r="AL31" i="12"/>
  <c r="B31" i="12"/>
  <c r="AO30" i="12"/>
  <c r="AN30" i="12"/>
  <c r="AM30" i="12"/>
  <c r="AL30" i="12"/>
  <c r="B30" i="12"/>
  <c r="AO29" i="12"/>
  <c r="AN29" i="12"/>
  <c r="AM29" i="12"/>
  <c r="AL29" i="12"/>
  <c r="B29" i="12"/>
  <c r="AO28" i="12"/>
  <c r="AN28" i="12"/>
  <c r="AM28" i="12"/>
  <c r="AL28" i="12"/>
  <c r="B28" i="12"/>
  <c r="AO27" i="12"/>
  <c r="AN27" i="12"/>
  <c r="AM27" i="12"/>
  <c r="AL27" i="12"/>
  <c r="B27" i="12"/>
  <c r="AO26" i="12"/>
  <c r="AN26" i="12"/>
  <c r="AM26" i="12"/>
  <c r="AL26" i="12"/>
  <c r="B26" i="12"/>
  <c r="AO25" i="12"/>
  <c r="AN25" i="12"/>
  <c r="AM25" i="12"/>
  <c r="AL25" i="12"/>
  <c r="B25" i="12"/>
  <c r="AO24" i="12"/>
  <c r="AN24" i="12"/>
  <c r="AM24" i="12"/>
  <c r="AL24" i="12"/>
  <c r="B24" i="12"/>
  <c r="AO23" i="12"/>
  <c r="AN23" i="12"/>
  <c r="AM23" i="12"/>
  <c r="AL23" i="12"/>
  <c r="B23" i="12"/>
  <c r="AO22" i="12"/>
  <c r="AN22" i="12"/>
  <c r="AM22" i="12"/>
  <c r="AL22" i="12"/>
  <c r="B22" i="12"/>
  <c r="AO21" i="12"/>
  <c r="AN21" i="12"/>
  <c r="AM21" i="12"/>
  <c r="AL21" i="12"/>
  <c r="B21" i="12"/>
  <c r="AO20" i="12"/>
  <c r="AN20" i="12"/>
  <c r="AM20" i="12"/>
  <c r="AL20" i="12"/>
  <c r="B20" i="12"/>
  <c r="AO19" i="12"/>
  <c r="AN19" i="12"/>
  <c r="AM19" i="12"/>
  <c r="AL19" i="12"/>
  <c r="B19" i="12"/>
  <c r="AO18" i="12"/>
  <c r="AN18" i="12"/>
  <c r="AM18" i="12"/>
  <c r="AL18" i="12"/>
  <c r="B18" i="12"/>
  <c r="AO17" i="12"/>
  <c r="AN17" i="12"/>
  <c r="AM17" i="12"/>
  <c r="AL17" i="12"/>
  <c r="B17" i="12"/>
  <c r="AO16" i="12"/>
  <c r="AN16" i="12"/>
  <c r="AM16" i="12"/>
  <c r="AL16" i="12"/>
  <c r="B16" i="12"/>
  <c r="AO15" i="12"/>
  <c r="AN15" i="12"/>
  <c r="AM15" i="12"/>
  <c r="AL15" i="12"/>
  <c r="B15" i="12"/>
  <c r="AO14" i="12"/>
  <c r="AN14" i="12"/>
  <c r="AM14" i="12"/>
  <c r="AL14" i="12"/>
  <c r="B14" i="12"/>
  <c r="AO13" i="12"/>
  <c r="AN13" i="12"/>
  <c r="AM13" i="12"/>
  <c r="AL13" i="12"/>
  <c r="B13" i="12"/>
  <c r="AO12" i="12"/>
  <c r="AN12" i="12"/>
  <c r="AM12" i="12"/>
  <c r="AL12" i="12"/>
  <c r="B12" i="12"/>
  <c r="AO11" i="12"/>
  <c r="AN11" i="12"/>
  <c r="AM11" i="12"/>
  <c r="AL11" i="12"/>
  <c r="B11" i="12"/>
  <c r="C7" i="12"/>
  <c r="C6" i="12"/>
  <c r="C5" i="12"/>
  <c r="C4" i="12"/>
  <c r="C3" i="12"/>
  <c r="AO60" i="11"/>
  <c r="AN60" i="11"/>
  <c r="AM60" i="11"/>
  <c r="AL60" i="11"/>
  <c r="B60" i="11"/>
  <c r="AO59" i="11"/>
  <c r="AN59" i="11"/>
  <c r="AM59" i="11"/>
  <c r="AL59" i="11"/>
  <c r="B59" i="11"/>
  <c r="AO58" i="11"/>
  <c r="AN58" i="11"/>
  <c r="AM58" i="11"/>
  <c r="AL58" i="11"/>
  <c r="B58" i="11"/>
  <c r="AO57" i="11"/>
  <c r="AN57" i="11"/>
  <c r="AM57" i="11"/>
  <c r="AL57" i="11"/>
  <c r="B57" i="11"/>
  <c r="AO56" i="11"/>
  <c r="AN56" i="11"/>
  <c r="AM56" i="11"/>
  <c r="AL56" i="11"/>
  <c r="B56" i="11"/>
  <c r="AO55" i="11"/>
  <c r="AN55" i="11"/>
  <c r="AM55" i="11"/>
  <c r="AL55" i="11"/>
  <c r="B55" i="11"/>
  <c r="AO54" i="11"/>
  <c r="AN54" i="11"/>
  <c r="AM54" i="11"/>
  <c r="AL54" i="11"/>
  <c r="B54" i="11"/>
  <c r="AO53" i="11"/>
  <c r="AN53" i="11"/>
  <c r="AM53" i="11"/>
  <c r="AL53" i="11"/>
  <c r="B53" i="11"/>
  <c r="AO52" i="11"/>
  <c r="AN52" i="11"/>
  <c r="AM52" i="11"/>
  <c r="AL52" i="11"/>
  <c r="B52" i="11"/>
  <c r="AO51" i="11"/>
  <c r="AN51" i="11"/>
  <c r="AM51" i="11"/>
  <c r="AL51" i="11"/>
  <c r="B51" i="11"/>
  <c r="AO50" i="11"/>
  <c r="AN50" i="11"/>
  <c r="AM50" i="11"/>
  <c r="AL50" i="11"/>
  <c r="B50" i="11"/>
  <c r="AO49" i="11"/>
  <c r="AN49" i="11"/>
  <c r="AM49" i="11"/>
  <c r="AL49" i="11"/>
  <c r="B49" i="11"/>
  <c r="AO48" i="11"/>
  <c r="AN48" i="11"/>
  <c r="AM48" i="11"/>
  <c r="AL48" i="11"/>
  <c r="B48" i="11"/>
  <c r="AO47" i="11"/>
  <c r="AN47" i="11"/>
  <c r="AM47" i="11"/>
  <c r="AL47" i="11"/>
  <c r="B47" i="11"/>
  <c r="AO46" i="11"/>
  <c r="AN46" i="11"/>
  <c r="AM46" i="11"/>
  <c r="AL46" i="11"/>
  <c r="B46" i="11"/>
  <c r="AO45" i="11"/>
  <c r="AN45" i="11"/>
  <c r="AM45" i="11"/>
  <c r="AL45" i="11"/>
  <c r="B45" i="11"/>
  <c r="AO44" i="11"/>
  <c r="AN44" i="11"/>
  <c r="AM44" i="11"/>
  <c r="AL44" i="11"/>
  <c r="B44" i="11"/>
  <c r="AO43" i="11"/>
  <c r="AN43" i="11"/>
  <c r="AM43" i="11"/>
  <c r="AL43" i="11"/>
  <c r="B43" i="11"/>
  <c r="AO42" i="11"/>
  <c r="AN42" i="11"/>
  <c r="AM42" i="11"/>
  <c r="AL42" i="11"/>
  <c r="B42" i="11"/>
  <c r="AO41" i="11"/>
  <c r="AN41" i="11"/>
  <c r="AM41" i="11"/>
  <c r="AL41" i="11"/>
  <c r="B41" i="11"/>
  <c r="AO40" i="11"/>
  <c r="AN40" i="11"/>
  <c r="AM40" i="11"/>
  <c r="AL40" i="11"/>
  <c r="B40" i="11"/>
  <c r="AO39" i="11"/>
  <c r="AN39" i="11"/>
  <c r="AM39" i="11"/>
  <c r="AL39" i="11"/>
  <c r="B39" i="11"/>
  <c r="AO38" i="11"/>
  <c r="AN38" i="11"/>
  <c r="AM38" i="11"/>
  <c r="AL38" i="11"/>
  <c r="B38" i="11"/>
  <c r="AO37" i="11"/>
  <c r="AN37" i="11"/>
  <c r="AM37" i="11"/>
  <c r="AL37" i="11"/>
  <c r="B37" i="11"/>
  <c r="AO36" i="11"/>
  <c r="AN36" i="11"/>
  <c r="AM36" i="11"/>
  <c r="AL36" i="11"/>
  <c r="B36" i="11"/>
  <c r="AO35" i="11"/>
  <c r="AN35" i="11"/>
  <c r="AM35" i="11"/>
  <c r="AL35" i="11"/>
  <c r="B35" i="11"/>
  <c r="AO34" i="11"/>
  <c r="AN34" i="11"/>
  <c r="AM34" i="11"/>
  <c r="AL34" i="11"/>
  <c r="B34" i="11"/>
  <c r="AO33" i="11"/>
  <c r="AN33" i="11"/>
  <c r="AM33" i="11"/>
  <c r="AL33" i="11"/>
  <c r="B33" i="11"/>
  <c r="AO32" i="11"/>
  <c r="AN32" i="11"/>
  <c r="AM32" i="11"/>
  <c r="AL32" i="11"/>
  <c r="B32" i="11"/>
  <c r="AO31" i="11"/>
  <c r="AN31" i="11"/>
  <c r="AM31" i="11"/>
  <c r="AL31" i="11"/>
  <c r="B31" i="11"/>
  <c r="AO30" i="11"/>
  <c r="AN30" i="11"/>
  <c r="AM30" i="11"/>
  <c r="AL30" i="11"/>
  <c r="B30" i="11"/>
  <c r="AO29" i="11"/>
  <c r="AN29" i="11"/>
  <c r="AM29" i="11"/>
  <c r="AL29" i="11"/>
  <c r="B29" i="11"/>
  <c r="AO28" i="11"/>
  <c r="AN28" i="11"/>
  <c r="AM28" i="11"/>
  <c r="AL28" i="11"/>
  <c r="B28" i="11"/>
  <c r="AO27" i="11"/>
  <c r="AN27" i="11"/>
  <c r="AM27" i="11"/>
  <c r="AL27" i="11"/>
  <c r="B27" i="11"/>
  <c r="AO26" i="11"/>
  <c r="AN26" i="11"/>
  <c r="AM26" i="11"/>
  <c r="AL26" i="11"/>
  <c r="B26" i="11"/>
  <c r="AO25" i="11"/>
  <c r="AN25" i="11"/>
  <c r="AM25" i="11"/>
  <c r="AL25" i="11"/>
  <c r="B25" i="11"/>
  <c r="AO24" i="11"/>
  <c r="AN24" i="11"/>
  <c r="AM24" i="11"/>
  <c r="AL24" i="11"/>
  <c r="B24" i="11"/>
  <c r="AO23" i="11"/>
  <c r="AN23" i="11"/>
  <c r="AM23" i="11"/>
  <c r="AL23" i="11"/>
  <c r="B23" i="11"/>
  <c r="AO22" i="11"/>
  <c r="AN22" i="11"/>
  <c r="AM22" i="11"/>
  <c r="AL22" i="11"/>
  <c r="B22" i="11"/>
  <c r="AO21" i="11"/>
  <c r="AN21" i="11"/>
  <c r="AM21" i="11"/>
  <c r="AL21" i="11"/>
  <c r="B21" i="11"/>
  <c r="AO20" i="11"/>
  <c r="AN20" i="11"/>
  <c r="AM20" i="11"/>
  <c r="AL20" i="11"/>
  <c r="B20" i="11"/>
  <c r="AO19" i="11"/>
  <c r="AN19" i="11"/>
  <c r="AM19" i="11"/>
  <c r="AL19" i="11"/>
  <c r="B19" i="11"/>
  <c r="AO18" i="11"/>
  <c r="AN18" i="11"/>
  <c r="AM18" i="11"/>
  <c r="AL18" i="11"/>
  <c r="B18" i="11"/>
  <c r="AO17" i="11"/>
  <c r="AN17" i="11"/>
  <c r="AM17" i="11"/>
  <c r="AL17" i="11"/>
  <c r="B17" i="11"/>
  <c r="AO16" i="11"/>
  <c r="AN16" i="11"/>
  <c r="AM16" i="11"/>
  <c r="AL16" i="11"/>
  <c r="B16" i="11"/>
  <c r="AO15" i="11"/>
  <c r="AN15" i="11"/>
  <c r="AM15" i="11"/>
  <c r="AL15" i="11"/>
  <c r="B15" i="11"/>
  <c r="AO14" i="11"/>
  <c r="AN14" i="11"/>
  <c r="AM14" i="11"/>
  <c r="AL14" i="11"/>
  <c r="B14" i="11"/>
  <c r="AO13" i="11"/>
  <c r="AN13" i="11"/>
  <c r="AM13" i="11"/>
  <c r="AL13" i="11"/>
  <c r="B13" i="11"/>
  <c r="AO12" i="11"/>
  <c r="AN12" i="11"/>
  <c r="AM12" i="11"/>
  <c r="AL12" i="11"/>
  <c r="B12" i="11"/>
  <c r="AO11" i="11"/>
  <c r="AN11" i="11"/>
  <c r="AM11" i="11"/>
  <c r="AL11" i="11"/>
  <c r="B11" i="11"/>
  <c r="C7" i="11"/>
  <c r="C6" i="11"/>
  <c r="C5" i="11"/>
  <c r="C4" i="11"/>
  <c r="C3" i="11"/>
  <c r="AO60" i="10"/>
  <c r="AN60" i="10"/>
  <c r="AM60" i="10"/>
  <c r="AL60" i="10"/>
  <c r="B60" i="10"/>
  <c r="AO59" i="10"/>
  <c r="AN59" i="10"/>
  <c r="AM59" i="10"/>
  <c r="AL59" i="10"/>
  <c r="B59" i="10"/>
  <c r="AO58" i="10"/>
  <c r="AN58" i="10"/>
  <c r="AM58" i="10"/>
  <c r="AL58" i="10"/>
  <c r="B58" i="10"/>
  <c r="AO57" i="10"/>
  <c r="AN57" i="10"/>
  <c r="AM57" i="10"/>
  <c r="AL57" i="10"/>
  <c r="B57" i="10"/>
  <c r="AO56" i="10"/>
  <c r="AN56" i="10"/>
  <c r="AM56" i="10"/>
  <c r="AL56" i="10"/>
  <c r="B56" i="10"/>
  <c r="AO55" i="10"/>
  <c r="AN55" i="10"/>
  <c r="AM55" i="10"/>
  <c r="AL55" i="10"/>
  <c r="B55" i="10"/>
  <c r="AO54" i="10"/>
  <c r="AN54" i="10"/>
  <c r="AM54" i="10"/>
  <c r="AL54" i="10"/>
  <c r="B54" i="10"/>
  <c r="AO53" i="10"/>
  <c r="AN53" i="10"/>
  <c r="AM53" i="10"/>
  <c r="AL53" i="10"/>
  <c r="B53" i="10"/>
  <c r="AO52" i="10"/>
  <c r="AN52" i="10"/>
  <c r="AM52" i="10"/>
  <c r="AL52" i="10"/>
  <c r="B52" i="10"/>
  <c r="AO51" i="10"/>
  <c r="AN51" i="10"/>
  <c r="AM51" i="10"/>
  <c r="AL51" i="10"/>
  <c r="B51" i="10"/>
  <c r="AO50" i="10"/>
  <c r="AN50" i="10"/>
  <c r="AM50" i="10"/>
  <c r="AL50" i="10"/>
  <c r="B50" i="10"/>
  <c r="AO49" i="10"/>
  <c r="AN49" i="10"/>
  <c r="AM49" i="10"/>
  <c r="AL49" i="10"/>
  <c r="B49" i="10"/>
  <c r="AO48" i="10"/>
  <c r="AN48" i="10"/>
  <c r="AM48" i="10"/>
  <c r="AL48" i="10"/>
  <c r="B48" i="10"/>
  <c r="AO47" i="10"/>
  <c r="AN47" i="10"/>
  <c r="AM47" i="10"/>
  <c r="AL47" i="10"/>
  <c r="B47" i="10"/>
  <c r="AO46" i="10"/>
  <c r="AN46" i="10"/>
  <c r="AM46" i="10"/>
  <c r="AL46" i="10"/>
  <c r="B46" i="10"/>
  <c r="AO45" i="10"/>
  <c r="AN45" i="10"/>
  <c r="AM45" i="10"/>
  <c r="AL45" i="10"/>
  <c r="B45" i="10"/>
  <c r="AO44" i="10"/>
  <c r="AN44" i="10"/>
  <c r="AM44" i="10"/>
  <c r="AL44" i="10"/>
  <c r="B44" i="10"/>
  <c r="AO43" i="10"/>
  <c r="AN43" i="10"/>
  <c r="AM43" i="10"/>
  <c r="AL43" i="10"/>
  <c r="B43" i="10"/>
  <c r="AO42" i="10"/>
  <c r="AN42" i="10"/>
  <c r="AM42" i="10"/>
  <c r="AL42" i="10"/>
  <c r="B42" i="10"/>
  <c r="AO41" i="10"/>
  <c r="AN41" i="10"/>
  <c r="AM41" i="10"/>
  <c r="AL41" i="10"/>
  <c r="B41" i="10"/>
  <c r="AO40" i="10"/>
  <c r="AN40" i="10"/>
  <c r="AM40" i="10"/>
  <c r="AL40" i="10"/>
  <c r="B40" i="10"/>
  <c r="AO39" i="10"/>
  <c r="AN39" i="10"/>
  <c r="AM39" i="10"/>
  <c r="AL39" i="10"/>
  <c r="B39" i="10"/>
  <c r="AO38" i="10"/>
  <c r="AN38" i="10"/>
  <c r="AM38" i="10"/>
  <c r="AL38" i="10"/>
  <c r="B38" i="10"/>
  <c r="AO37" i="10"/>
  <c r="AN37" i="10"/>
  <c r="AM37" i="10"/>
  <c r="AL37" i="10"/>
  <c r="B37" i="10"/>
  <c r="AO36" i="10"/>
  <c r="AN36" i="10"/>
  <c r="AM36" i="10"/>
  <c r="AL36" i="10"/>
  <c r="B36" i="10"/>
  <c r="AO35" i="10"/>
  <c r="AN35" i="10"/>
  <c r="AM35" i="10"/>
  <c r="AL35" i="10"/>
  <c r="B35" i="10"/>
  <c r="AO34" i="10"/>
  <c r="AN34" i="10"/>
  <c r="AM34" i="10"/>
  <c r="AL34" i="10"/>
  <c r="B34" i="10"/>
  <c r="AO33" i="10"/>
  <c r="AN33" i="10"/>
  <c r="AM33" i="10"/>
  <c r="AL33" i="10"/>
  <c r="B33" i="10"/>
  <c r="AO32" i="10"/>
  <c r="AN32" i="10"/>
  <c r="AM32" i="10"/>
  <c r="AL32" i="10"/>
  <c r="B32" i="10"/>
  <c r="AO31" i="10"/>
  <c r="AN31" i="10"/>
  <c r="AM31" i="10"/>
  <c r="AL31" i="10"/>
  <c r="B31" i="10"/>
  <c r="AO30" i="10"/>
  <c r="AN30" i="10"/>
  <c r="AM30" i="10"/>
  <c r="AL30" i="10"/>
  <c r="B30" i="10"/>
  <c r="AO29" i="10"/>
  <c r="AN29" i="10"/>
  <c r="AM29" i="10"/>
  <c r="AL29" i="10"/>
  <c r="B29" i="10"/>
  <c r="AO28" i="10"/>
  <c r="AN28" i="10"/>
  <c r="AM28" i="10"/>
  <c r="AL28" i="10"/>
  <c r="B28" i="10"/>
  <c r="AO27" i="10"/>
  <c r="AN27" i="10"/>
  <c r="AM27" i="10"/>
  <c r="AL27" i="10"/>
  <c r="B27" i="10"/>
  <c r="AO26" i="10"/>
  <c r="AN26" i="10"/>
  <c r="AM26" i="10"/>
  <c r="AL26" i="10"/>
  <c r="B26" i="10"/>
  <c r="AO25" i="10"/>
  <c r="AN25" i="10"/>
  <c r="AM25" i="10"/>
  <c r="AL25" i="10"/>
  <c r="B25" i="10"/>
  <c r="AO24" i="10"/>
  <c r="AN24" i="10"/>
  <c r="AM24" i="10"/>
  <c r="AL24" i="10"/>
  <c r="B24" i="10"/>
  <c r="AO23" i="10"/>
  <c r="AN23" i="10"/>
  <c r="AM23" i="10"/>
  <c r="AL23" i="10"/>
  <c r="B23" i="10"/>
  <c r="AO22" i="10"/>
  <c r="AN22" i="10"/>
  <c r="AM22" i="10"/>
  <c r="AL22" i="10"/>
  <c r="B22" i="10"/>
  <c r="AO21" i="10"/>
  <c r="AN21" i="10"/>
  <c r="AM21" i="10"/>
  <c r="AL21" i="10"/>
  <c r="B21" i="10"/>
  <c r="AO20" i="10"/>
  <c r="AN20" i="10"/>
  <c r="AM20" i="10"/>
  <c r="AL20" i="10"/>
  <c r="B20" i="10"/>
  <c r="AO19" i="10"/>
  <c r="AN19" i="10"/>
  <c r="AM19" i="10"/>
  <c r="AL19" i="10"/>
  <c r="B19" i="10"/>
  <c r="AO18" i="10"/>
  <c r="AN18" i="10"/>
  <c r="AM18" i="10"/>
  <c r="AL18" i="10"/>
  <c r="B18" i="10"/>
  <c r="AO17" i="10"/>
  <c r="AN17" i="10"/>
  <c r="AM17" i="10"/>
  <c r="AL17" i="10"/>
  <c r="B17" i="10"/>
  <c r="AO16" i="10"/>
  <c r="AN16" i="10"/>
  <c r="AM16" i="10"/>
  <c r="AL16" i="10"/>
  <c r="B16" i="10"/>
  <c r="AO15" i="10"/>
  <c r="AN15" i="10"/>
  <c r="AM15" i="10"/>
  <c r="AL15" i="10"/>
  <c r="B15" i="10"/>
  <c r="AO14" i="10"/>
  <c r="AN14" i="10"/>
  <c r="AM14" i="10"/>
  <c r="AL14" i="10"/>
  <c r="B14" i="10"/>
  <c r="AO13" i="10"/>
  <c r="AN13" i="10"/>
  <c r="AM13" i="10"/>
  <c r="AL13" i="10"/>
  <c r="B13" i="10"/>
  <c r="AO12" i="10"/>
  <c r="AN12" i="10"/>
  <c r="AM12" i="10"/>
  <c r="AL12" i="10"/>
  <c r="B12" i="10"/>
  <c r="AO11" i="10"/>
  <c r="AN11" i="10"/>
  <c r="AM11" i="10"/>
  <c r="AL11" i="10"/>
  <c r="B11" i="10"/>
  <c r="C7" i="10"/>
  <c r="C6" i="10"/>
  <c r="C5" i="10"/>
  <c r="C4" i="10"/>
  <c r="C3" i="10"/>
  <c r="AL12" i="9"/>
  <c r="AM12" i="9"/>
  <c r="AN12" i="9"/>
  <c r="AO12" i="9"/>
  <c r="AL13" i="9"/>
  <c r="AM13" i="9"/>
  <c r="AN13" i="9"/>
  <c r="AO13" i="9"/>
  <c r="AL14" i="9"/>
  <c r="AM14" i="9"/>
  <c r="AN14" i="9"/>
  <c r="AO14" i="9"/>
  <c r="AL15" i="9"/>
  <c r="AM15" i="9"/>
  <c r="AN15" i="9"/>
  <c r="AO15" i="9"/>
  <c r="AL16" i="9"/>
  <c r="AM16" i="9"/>
  <c r="AN16" i="9"/>
  <c r="AO16" i="9"/>
  <c r="AL17" i="9"/>
  <c r="AM17" i="9"/>
  <c r="AN17" i="9"/>
  <c r="AO17" i="9"/>
  <c r="AL18" i="9"/>
  <c r="AM18" i="9"/>
  <c r="AN18" i="9"/>
  <c r="AO18" i="9"/>
  <c r="AL19" i="9"/>
  <c r="AM19" i="9"/>
  <c r="AN19" i="9"/>
  <c r="AO19" i="9"/>
  <c r="AL20" i="9"/>
  <c r="AM20" i="9"/>
  <c r="AN20" i="9"/>
  <c r="AO20" i="9"/>
  <c r="AL21" i="9"/>
  <c r="AM21" i="9"/>
  <c r="AN21" i="9"/>
  <c r="AO21" i="9"/>
  <c r="AL22" i="9"/>
  <c r="AM22" i="9"/>
  <c r="AN22" i="9"/>
  <c r="AO22" i="9"/>
  <c r="AL23" i="9"/>
  <c r="AM23" i="9"/>
  <c r="AN23" i="9"/>
  <c r="AO23" i="9"/>
  <c r="AL24" i="9"/>
  <c r="AM24" i="9"/>
  <c r="AN24" i="9"/>
  <c r="AO24" i="9"/>
  <c r="AL25" i="9"/>
  <c r="AM25" i="9"/>
  <c r="AN25" i="9"/>
  <c r="AO25" i="9"/>
  <c r="AL26" i="9"/>
  <c r="AM26" i="9"/>
  <c r="AN26" i="9"/>
  <c r="AO26" i="9"/>
  <c r="AL27" i="9"/>
  <c r="AM27" i="9"/>
  <c r="AN27" i="9"/>
  <c r="AO27" i="9"/>
  <c r="AL28" i="9"/>
  <c r="AM28" i="9"/>
  <c r="AN28" i="9"/>
  <c r="AO28" i="9"/>
  <c r="AL29" i="9"/>
  <c r="AM29" i="9"/>
  <c r="AN29" i="9"/>
  <c r="AO29" i="9"/>
  <c r="AL30" i="9"/>
  <c r="AM30" i="9"/>
  <c r="AN30" i="9"/>
  <c r="AO30" i="9"/>
  <c r="AL31" i="9"/>
  <c r="AM31" i="9"/>
  <c r="AN31" i="9"/>
  <c r="AO31" i="9"/>
  <c r="AL32" i="9"/>
  <c r="AM32" i="9"/>
  <c r="AN32" i="9"/>
  <c r="AO32" i="9"/>
  <c r="AL33" i="9"/>
  <c r="AM33" i="9"/>
  <c r="AN33" i="9"/>
  <c r="AO33" i="9"/>
  <c r="AL34" i="9"/>
  <c r="AM34" i="9"/>
  <c r="AN34" i="9"/>
  <c r="AO34" i="9"/>
  <c r="AL35" i="9"/>
  <c r="AM35" i="9"/>
  <c r="AN35" i="9"/>
  <c r="AO35" i="9"/>
  <c r="AL36" i="9"/>
  <c r="AM36" i="9"/>
  <c r="AN36" i="9"/>
  <c r="AO36" i="9"/>
  <c r="AL37" i="9"/>
  <c r="AM37" i="9"/>
  <c r="AN37" i="9"/>
  <c r="AO37" i="9"/>
  <c r="AL38" i="9"/>
  <c r="AM38" i="9"/>
  <c r="AN38" i="9"/>
  <c r="AO38" i="9"/>
  <c r="AL39" i="9"/>
  <c r="AM39" i="9"/>
  <c r="AN39" i="9"/>
  <c r="AO39" i="9"/>
  <c r="AL40" i="9"/>
  <c r="AM40" i="9"/>
  <c r="AN40" i="9"/>
  <c r="AO40" i="9"/>
  <c r="AL41" i="9"/>
  <c r="AM41" i="9"/>
  <c r="AN41" i="9"/>
  <c r="AO41" i="9"/>
  <c r="AL42" i="9"/>
  <c r="AM42" i="9"/>
  <c r="AN42" i="9"/>
  <c r="AO42" i="9"/>
  <c r="AL43" i="9"/>
  <c r="AM43" i="9"/>
  <c r="AN43" i="9"/>
  <c r="AO43" i="9"/>
  <c r="AL44" i="9"/>
  <c r="AM44" i="9"/>
  <c r="AN44" i="9"/>
  <c r="AO44" i="9"/>
  <c r="AL45" i="9"/>
  <c r="AM45" i="9"/>
  <c r="AN45" i="9"/>
  <c r="AO45" i="9"/>
  <c r="AL46" i="9"/>
  <c r="AM46" i="9"/>
  <c r="AN46" i="9"/>
  <c r="AO46" i="9"/>
  <c r="AL47" i="9"/>
  <c r="AM47" i="9"/>
  <c r="AN47" i="9"/>
  <c r="AO47" i="9"/>
  <c r="AL48" i="9"/>
  <c r="AM48" i="9"/>
  <c r="AN48" i="9"/>
  <c r="AO48" i="9"/>
  <c r="AL49" i="9"/>
  <c r="AM49" i="9"/>
  <c r="AN49" i="9"/>
  <c r="AO49" i="9"/>
  <c r="AL50" i="9"/>
  <c r="AM50" i="9"/>
  <c r="AN50" i="9"/>
  <c r="AO50" i="9"/>
  <c r="AL51" i="9"/>
  <c r="AM51" i="9"/>
  <c r="AN51" i="9"/>
  <c r="AO51" i="9"/>
  <c r="AL52" i="9"/>
  <c r="AM52" i="9"/>
  <c r="AN52" i="9"/>
  <c r="AO52" i="9"/>
  <c r="AL53" i="9"/>
  <c r="AM53" i="9"/>
  <c r="AN53" i="9"/>
  <c r="AO53" i="9"/>
  <c r="AL54" i="9"/>
  <c r="AM54" i="9"/>
  <c r="AN54" i="9"/>
  <c r="AO54" i="9"/>
  <c r="AL55" i="9"/>
  <c r="AM55" i="9"/>
  <c r="AN55" i="9"/>
  <c r="AO55" i="9"/>
  <c r="AL56" i="9"/>
  <c r="AM56" i="9"/>
  <c r="AN56" i="9"/>
  <c r="AO56" i="9"/>
  <c r="AL57" i="9"/>
  <c r="AM57" i="9"/>
  <c r="AN57" i="9"/>
  <c r="AO57" i="9"/>
  <c r="AL58" i="9"/>
  <c r="AM58" i="9"/>
  <c r="AN58" i="9"/>
  <c r="AO58" i="9"/>
  <c r="AL59" i="9"/>
  <c r="AM59" i="9"/>
  <c r="AN59" i="9"/>
  <c r="AO59" i="9"/>
  <c r="AL60" i="9"/>
  <c r="AM60" i="9"/>
  <c r="AN60" i="9"/>
  <c r="AO60" i="9"/>
  <c r="AO11" i="9"/>
  <c r="AN11" i="9"/>
  <c r="AM11" i="9"/>
  <c r="AL1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C7" i="9"/>
  <c r="C6" i="9"/>
  <c r="C5" i="9"/>
  <c r="C4" i="9"/>
  <c r="C3" i="9"/>
  <c r="AD61" i="7"/>
  <c r="AE61" i="7" s="1"/>
  <c r="X61" i="7"/>
  <c r="P61" i="7"/>
  <c r="J61" i="7"/>
  <c r="B61" i="7"/>
  <c r="AD60" i="7"/>
  <c r="AE60" i="7" s="1"/>
  <c r="X60" i="7"/>
  <c r="P60" i="7"/>
  <c r="J60" i="7"/>
  <c r="B60" i="7"/>
  <c r="AD59" i="7"/>
  <c r="AE59" i="7" s="1"/>
  <c r="X59" i="7"/>
  <c r="P59" i="7"/>
  <c r="J59" i="7"/>
  <c r="B59" i="7"/>
  <c r="AD58" i="7"/>
  <c r="AE58" i="7" s="1"/>
  <c r="X58" i="7"/>
  <c r="P58" i="7"/>
  <c r="J58" i="7"/>
  <c r="B58" i="7"/>
  <c r="AD57" i="7"/>
  <c r="AE57" i="7" s="1"/>
  <c r="X57" i="7"/>
  <c r="P57" i="7"/>
  <c r="J57" i="7"/>
  <c r="B57" i="7"/>
  <c r="AD56" i="7"/>
  <c r="AE56" i="7" s="1"/>
  <c r="X56" i="7"/>
  <c r="P56" i="7"/>
  <c r="J56" i="7"/>
  <c r="B56" i="7"/>
  <c r="AD55" i="7"/>
  <c r="AE55" i="7" s="1"/>
  <c r="X55" i="7"/>
  <c r="P55" i="7"/>
  <c r="J55" i="7"/>
  <c r="B55" i="7"/>
  <c r="AD54" i="7"/>
  <c r="AE54" i="7" s="1"/>
  <c r="X54" i="7"/>
  <c r="P54" i="7"/>
  <c r="J54" i="7"/>
  <c r="B54" i="7"/>
  <c r="AD53" i="7"/>
  <c r="AE53" i="7" s="1"/>
  <c r="X53" i="7"/>
  <c r="P53" i="7"/>
  <c r="J53" i="7"/>
  <c r="B53" i="7"/>
  <c r="AD52" i="7"/>
  <c r="AE52" i="7" s="1"/>
  <c r="X52" i="7"/>
  <c r="P52" i="7"/>
  <c r="J52" i="7"/>
  <c r="B52" i="7"/>
  <c r="AD51" i="7"/>
  <c r="AE51" i="7" s="1"/>
  <c r="X51" i="7"/>
  <c r="P51" i="7"/>
  <c r="J51" i="7"/>
  <c r="B51" i="7"/>
  <c r="AD50" i="7"/>
  <c r="AE50" i="7" s="1"/>
  <c r="X50" i="7"/>
  <c r="P50" i="7"/>
  <c r="J50" i="7"/>
  <c r="B50" i="7"/>
  <c r="AD49" i="7"/>
  <c r="AE49" i="7" s="1"/>
  <c r="X49" i="7"/>
  <c r="P49" i="7"/>
  <c r="J49" i="7"/>
  <c r="B49" i="7"/>
  <c r="AD48" i="7"/>
  <c r="AE48" i="7" s="1"/>
  <c r="X48" i="7"/>
  <c r="P48" i="7"/>
  <c r="J48" i="7"/>
  <c r="B48" i="7"/>
  <c r="AD47" i="7"/>
  <c r="AE47" i="7" s="1"/>
  <c r="X47" i="7"/>
  <c r="P47" i="7"/>
  <c r="J47" i="7"/>
  <c r="B47" i="7"/>
  <c r="AD46" i="7"/>
  <c r="AE46" i="7" s="1"/>
  <c r="X46" i="7"/>
  <c r="P46" i="7"/>
  <c r="J46" i="7"/>
  <c r="B46" i="7"/>
  <c r="AD45" i="7"/>
  <c r="X41" i="13" s="1"/>
  <c r="X45" i="7"/>
  <c r="W41" i="13" s="1"/>
  <c r="P45" i="7"/>
  <c r="V41" i="13" s="1"/>
  <c r="J45" i="7"/>
  <c r="U41" i="13" s="1"/>
  <c r="B45" i="7"/>
  <c r="AD44" i="7"/>
  <c r="X40" i="13" s="1"/>
  <c r="X44" i="7"/>
  <c r="W40" i="13" s="1"/>
  <c r="P44" i="7"/>
  <c r="V40" i="13" s="1"/>
  <c r="J44" i="7"/>
  <c r="U40" i="13" s="1"/>
  <c r="B44" i="7"/>
  <c r="AD43" i="7"/>
  <c r="X39" i="13" s="1"/>
  <c r="X43" i="7"/>
  <c r="W39" i="13" s="1"/>
  <c r="P43" i="7"/>
  <c r="V39" i="13" s="1"/>
  <c r="J43" i="7"/>
  <c r="U39" i="13" s="1"/>
  <c r="B43" i="7"/>
  <c r="AD42" i="7"/>
  <c r="X38" i="13" s="1"/>
  <c r="X42" i="7"/>
  <c r="W38" i="13" s="1"/>
  <c r="P42" i="7"/>
  <c r="V38" i="13" s="1"/>
  <c r="J42" i="7"/>
  <c r="U38" i="13" s="1"/>
  <c r="B42" i="7"/>
  <c r="AD41" i="7"/>
  <c r="X37" i="13" s="1"/>
  <c r="X41" i="7"/>
  <c r="W37" i="13" s="1"/>
  <c r="P41" i="7"/>
  <c r="V37" i="13" s="1"/>
  <c r="J41" i="7"/>
  <c r="U37" i="13" s="1"/>
  <c r="B41" i="7"/>
  <c r="AD40" i="7"/>
  <c r="X36" i="13" s="1"/>
  <c r="X40" i="7"/>
  <c r="W36" i="13" s="1"/>
  <c r="P40" i="7"/>
  <c r="V36" i="13" s="1"/>
  <c r="J40" i="7"/>
  <c r="U36" i="13" s="1"/>
  <c r="B40" i="7"/>
  <c r="AD39" i="7"/>
  <c r="X35" i="13" s="1"/>
  <c r="X39" i="7"/>
  <c r="W35" i="13" s="1"/>
  <c r="P39" i="7"/>
  <c r="V35" i="13" s="1"/>
  <c r="J39" i="7"/>
  <c r="U35" i="13" s="1"/>
  <c r="B39" i="7"/>
  <c r="AD38" i="7"/>
  <c r="X34" i="13" s="1"/>
  <c r="X38" i="7"/>
  <c r="W34" i="13" s="1"/>
  <c r="P38" i="7"/>
  <c r="V34" i="13" s="1"/>
  <c r="J38" i="7"/>
  <c r="U34" i="13" s="1"/>
  <c r="B38" i="7"/>
  <c r="AD37" i="7"/>
  <c r="X33" i="13" s="1"/>
  <c r="X37" i="7"/>
  <c r="W33" i="13" s="1"/>
  <c r="P37" i="7"/>
  <c r="V33" i="13" s="1"/>
  <c r="J37" i="7"/>
  <c r="U33" i="13" s="1"/>
  <c r="B37" i="7"/>
  <c r="AD36" i="7"/>
  <c r="X32" i="13" s="1"/>
  <c r="X36" i="7"/>
  <c r="W32" i="13" s="1"/>
  <c r="P36" i="7"/>
  <c r="V32" i="13" s="1"/>
  <c r="J36" i="7"/>
  <c r="U32" i="13" s="1"/>
  <c r="B36" i="7"/>
  <c r="AD35" i="7"/>
  <c r="X31" i="13" s="1"/>
  <c r="X35" i="7"/>
  <c r="W31" i="13" s="1"/>
  <c r="P35" i="7"/>
  <c r="V31" i="13" s="1"/>
  <c r="J35" i="7"/>
  <c r="U31" i="13" s="1"/>
  <c r="B35" i="7"/>
  <c r="AD34" i="7"/>
  <c r="X30" i="13" s="1"/>
  <c r="X34" i="7"/>
  <c r="W30" i="13" s="1"/>
  <c r="P34" i="7"/>
  <c r="V30" i="13" s="1"/>
  <c r="J34" i="7"/>
  <c r="U30" i="13" s="1"/>
  <c r="B34" i="7"/>
  <c r="AD33" i="7"/>
  <c r="X29" i="13" s="1"/>
  <c r="X33" i="7"/>
  <c r="W29" i="13" s="1"/>
  <c r="P33" i="7"/>
  <c r="V29" i="13" s="1"/>
  <c r="J33" i="7"/>
  <c r="U29" i="13" s="1"/>
  <c r="B33" i="7"/>
  <c r="AD32" i="7"/>
  <c r="X28" i="13" s="1"/>
  <c r="X32" i="7"/>
  <c r="W28" i="13" s="1"/>
  <c r="P32" i="7"/>
  <c r="V28" i="13" s="1"/>
  <c r="J32" i="7"/>
  <c r="U28" i="13" s="1"/>
  <c r="B32" i="7"/>
  <c r="AD31" i="7"/>
  <c r="X27" i="13" s="1"/>
  <c r="X31" i="7"/>
  <c r="W27" i="13" s="1"/>
  <c r="P31" i="7"/>
  <c r="V27" i="13" s="1"/>
  <c r="J31" i="7"/>
  <c r="U27" i="13" s="1"/>
  <c r="B31" i="7"/>
  <c r="AD30" i="7"/>
  <c r="X26" i="13" s="1"/>
  <c r="X30" i="7"/>
  <c r="W26" i="13" s="1"/>
  <c r="P30" i="7"/>
  <c r="V26" i="13" s="1"/>
  <c r="J30" i="7"/>
  <c r="U26" i="13" s="1"/>
  <c r="B30" i="7"/>
  <c r="AD29" i="7"/>
  <c r="X25" i="13" s="1"/>
  <c r="X29" i="7"/>
  <c r="W25" i="13" s="1"/>
  <c r="P29" i="7"/>
  <c r="V25" i="13" s="1"/>
  <c r="J29" i="7"/>
  <c r="U25" i="13" s="1"/>
  <c r="B29" i="7"/>
  <c r="AD28" i="7"/>
  <c r="X24" i="13" s="1"/>
  <c r="X28" i="7"/>
  <c r="W24" i="13" s="1"/>
  <c r="P28" i="7"/>
  <c r="V24" i="13" s="1"/>
  <c r="J28" i="7"/>
  <c r="U24" i="13" s="1"/>
  <c r="B28" i="7"/>
  <c r="AD27" i="7"/>
  <c r="X23" i="13" s="1"/>
  <c r="X27" i="7"/>
  <c r="W23" i="13" s="1"/>
  <c r="P27" i="7"/>
  <c r="V23" i="13" s="1"/>
  <c r="J27" i="7"/>
  <c r="U23" i="13" s="1"/>
  <c r="B27" i="7"/>
  <c r="AD26" i="7"/>
  <c r="X22" i="13" s="1"/>
  <c r="X26" i="7"/>
  <c r="W22" i="13" s="1"/>
  <c r="P26" i="7"/>
  <c r="V22" i="13" s="1"/>
  <c r="J26" i="7"/>
  <c r="U22" i="13" s="1"/>
  <c r="B26" i="7"/>
  <c r="AD25" i="7"/>
  <c r="X21" i="13" s="1"/>
  <c r="X25" i="7"/>
  <c r="W21" i="13" s="1"/>
  <c r="P25" i="7"/>
  <c r="V21" i="13" s="1"/>
  <c r="J25" i="7"/>
  <c r="U21" i="13" s="1"/>
  <c r="B25" i="7"/>
  <c r="AD24" i="7"/>
  <c r="X20" i="13" s="1"/>
  <c r="X24" i="7"/>
  <c r="W20" i="13" s="1"/>
  <c r="P24" i="7"/>
  <c r="V20" i="13" s="1"/>
  <c r="J24" i="7"/>
  <c r="U20" i="13" s="1"/>
  <c r="B24" i="7"/>
  <c r="AD23" i="7"/>
  <c r="X19" i="13" s="1"/>
  <c r="X23" i="7"/>
  <c r="W19" i="13" s="1"/>
  <c r="P23" i="7"/>
  <c r="V19" i="13" s="1"/>
  <c r="J23" i="7"/>
  <c r="U19" i="13" s="1"/>
  <c r="B23" i="7"/>
  <c r="AD22" i="7"/>
  <c r="X18" i="13" s="1"/>
  <c r="X22" i="7"/>
  <c r="W18" i="13" s="1"/>
  <c r="P22" i="7"/>
  <c r="V18" i="13" s="1"/>
  <c r="J22" i="7"/>
  <c r="U18" i="13" s="1"/>
  <c r="B22" i="7"/>
  <c r="AD21" i="7"/>
  <c r="X17" i="13" s="1"/>
  <c r="X21" i="7"/>
  <c r="W17" i="13" s="1"/>
  <c r="P21" i="7"/>
  <c r="V17" i="13" s="1"/>
  <c r="J21" i="7"/>
  <c r="U17" i="13" s="1"/>
  <c r="B21" i="7"/>
  <c r="AD20" i="7"/>
  <c r="X16" i="13" s="1"/>
  <c r="X20" i="7"/>
  <c r="W16" i="13" s="1"/>
  <c r="P20" i="7"/>
  <c r="V16" i="13" s="1"/>
  <c r="J20" i="7"/>
  <c r="U16" i="13" s="1"/>
  <c r="B20" i="7"/>
  <c r="AD19" i="7"/>
  <c r="X15" i="13" s="1"/>
  <c r="X19" i="7"/>
  <c r="W15" i="13" s="1"/>
  <c r="P19" i="7"/>
  <c r="V15" i="13" s="1"/>
  <c r="J19" i="7"/>
  <c r="U15" i="13" s="1"/>
  <c r="B19" i="7"/>
  <c r="AD18" i="7"/>
  <c r="X14" i="13" s="1"/>
  <c r="X18" i="7"/>
  <c r="W14" i="13" s="1"/>
  <c r="P18" i="7"/>
  <c r="V14" i="13" s="1"/>
  <c r="J18" i="7"/>
  <c r="U14" i="13" s="1"/>
  <c r="B18" i="7"/>
  <c r="AD17" i="7"/>
  <c r="X13" i="13" s="1"/>
  <c r="X17" i="7"/>
  <c r="W13" i="13" s="1"/>
  <c r="P17" i="7"/>
  <c r="V13" i="13" s="1"/>
  <c r="J17" i="7"/>
  <c r="U13" i="13" s="1"/>
  <c r="B17" i="7"/>
  <c r="AD16" i="7"/>
  <c r="X12" i="13" s="1"/>
  <c r="X16" i="7"/>
  <c r="W12" i="13" s="1"/>
  <c r="P16" i="7"/>
  <c r="V12" i="13" s="1"/>
  <c r="J16" i="7"/>
  <c r="U12" i="13" s="1"/>
  <c r="B16" i="7"/>
  <c r="AD15" i="7"/>
  <c r="X11" i="13" s="1"/>
  <c r="X15" i="7"/>
  <c r="W11" i="13" s="1"/>
  <c r="P15" i="7"/>
  <c r="V11" i="13" s="1"/>
  <c r="J15" i="7"/>
  <c r="U11" i="13" s="1"/>
  <c r="B15" i="7"/>
  <c r="AD14" i="7"/>
  <c r="X10" i="13" s="1"/>
  <c r="X14" i="7"/>
  <c r="W10" i="13" s="1"/>
  <c r="P14" i="7"/>
  <c r="V10" i="13" s="1"/>
  <c r="J14" i="7"/>
  <c r="U10" i="13" s="1"/>
  <c r="B14" i="7"/>
  <c r="AD13" i="7"/>
  <c r="X9" i="13" s="1"/>
  <c r="X13" i="7"/>
  <c r="W9" i="13" s="1"/>
  <c r="P13" i="7"/>
  <c r="V9" i="13" s="1"/>
  <c r="J13" i="7"/>
  <c r="U9" i="13" s="1"/>
  <c r="B13" i="7"/>
  <c r="AD12" i="7"/>
  <c r="X8" i="13" s="1"/>
  <c r="X12" i="7"/>
  <c r="W8" i="13" s="1"/>
  <c r="P12" i="7"/>
  <c r="V8" i="13" s="1"/>
  <c r="J12" i="7"/>
  <c r="U8" i="13" s="1"/>
  <c r="B12" i="7"/>
  <c r="C8" i="7"/>
  <c r="C7" i="7"/>
  <c r="C6" i="7"/>
  <c r="C5" i="7"/>
  <c r="C4" i="7"/>
  <c r="AC61" i="6"/>
  <c r="AD61" i="6" s="1"/>
  <c r="W61" i="6"/>
  <c r="P61" i="6"/>
  <c r="J61" i="6"/>
  <c r="B61" i="6"/>
  <c r="AC60" i="6"/>
  <c r="AD60" i="6" s="1"/>
  <c r="W60" i="6"/>
  <c r="P60" i="6"/>
  <c r="J60" i="6"/>
  <c r="B60" i="6"/>
  <c r="AC59" i="6"/>
  <c r="AD59" i="6" s="1"/>
  <c r="W59" i="6"/>
  <c r="P59" i="6"/>
  <c r="J59" i="6"/>
  <c r="B59" i="6"/>
  <c r="AC58" i="6"/>
  <c r="AD58" i="6" s="1"/>
  <c r="W58" i="6"/>
  <c r="P58" i="6"/>
  <c r="J58" i="6"/>
  <c r="B58" i="6"/>
  <c r="AC57" i="6"/>
  <c r="AD57" i="6" s="1"/>
  <c r="W57" i="6"/>
  <c r="P57" i="6"/>
  <c r="J57" i="6"/>
  <c r="B57" i="6"/>
  <c r="AC56" i="6"/>
  <c r="AD56" i="6" s="1"/>
  <c r="W56" i="6"/>
  <c r="P56" i="6"/>
  <c r="J56" i="6"/>
  <c r="B56" i="6"/>
  <c r="AC55" i="6"/>
  <c r="AD55" i="6" s="1"/>
  <c r="W55" i="6"/>
  <c r="P55" i="6"/>
  <c r="J55" i="6"/>
  <c r="B55" i="6"/>
  <c r="AC54" i="6"/>
  <c r="AD54" i="6" s="1"/>
  <c r="W54" i="6"/>
  <c r="P54" i="6"/>
  <c r="J54" i="6"/>
  <c r="B54" i="6"/>
  <c r="AC53" i="6"/>
  <c r="AD53" i="6" s="1"/>
  <c r="W53" i="6"/>
  <c r="P53" i="6"/>
  <c r="J53" i="6"/>
  <c r="B53" i="6"/>
  <c r="AC52" i="6"/>
  <c r="AD52" i="6" s="1"/>
  <c r="W52" i="6"/>
  <c r="P52" i="6"/>
  <c r="J52" i="6"/>
  <c r="B52" i="6"/>
  <c r="AC51" i="6"/>
  <c r="AD51" i="6" s="1"/>
  <c r="W51" i="6"/>
  <c r="P51" i="6"/>
  <c r="J51" i="6"/>
  <c r="B51" i="6"/>
  <c r="AC50" i="6"/>
  <c r="AD50" i="6" s="1"/>
  <c r="W50" i="6"/>
  <c r="P50" i="6"/>
  <c r="J50" i="6"/>
  <c r="B50" i="6"/>
  <c r="AC49" i="6"/>
  <c r="AD49" i="6" s="1"/>
  <c r="W49" i="6"/>
  <c r="P49" i="6"/>
  <c r="J49" i="6"/>
  <c r="B49" i="6"/>
  <c r="AC48" i="6"/>
  <c r="AD48" i="6" s="1"/>
  <c r="W48" i="6"/>
  <c r="P48" i="6"/>
  <c r="J48" i="6"/>
  <c r="B48" i="6"/>
  <c r="AC47" i="6"/>
  <c r="AD47" i="6" s="1"/>
  <c r="W47" i="6"/>
  <c r="P47" i="6"/>
  <c r="J47" i="6"/>
  <c r="B47" i="6"/>
  <c r="AC46" i="6"/>
  <c r="AD46" i="6" s="1"/>
  <c r="W46" i="6"/>
  <c r="P46" i="6"/>
  <c r="J46" i="6"/>
  <c r="B46" i="6"/>
  <c r="AC45" i="6"/>
  <c r="AD45" i="6" s="1"/>
  <c r="W45" i="6"/>
  <c r="P45" i="6"/>
  <c r="J45" i="6"/>
  <c r="B45" i="6"/>
  <c r="AC44" i="6"/>
  <c r="W44" i="6"/>
  <c r="Q40" i="13" s="1"/>
  <c r="P44" i="6"/>
  <c r="P40" i="13" s="1"/>
  <c r="J44" i="6"/>
  <c r="O40" i="13" s="1"/>
  <c r="B44" i="6"/>
  <c r="AC43" i="6"/>
  <c r="W43" i="6"/>
  <c r="Q39" i="13" s="1"/>
  <c r="P43" i="6"/>
  <c r="P39" i="13" s="1"/>
  <c r="J43" i="6"/>
  <c r="B43" i="6"/>
  <c r="AC42" i="6"/>
  <c r="AD42" i="6" s="1"/>
  <c r="S38" i="13" s="1"/>
  <c r="W42" i="6"/>
  <c r="Q38" i="13" s="1"/>
  <c r="P42" i="6"/>
  <c r="P38" i="13" s="1"/>
  <c r="J42" i="6"/>
  <c r="B42" i="6"/>
  <c r="AC41" i="6"/>
  <c r="W41" i="6"/>
  <c r="Q37" i="13" s="1"/>
  <c r="P41" i="6"/>
  <c r="P37" i="13" s="1"/>
  <c r="J41" i="6"/>
  <c r="B41" i="6"/>
  <c r="AC40" i="6"/>
  <c r="AD40" i="6" s="1"/>
  <c r="W40" i="6"/>
  <c r="P40" i="6"/>
  <c r="J40" i="6"/>
  <c r="B40" i="6"/>
  <c r="AC39" i="6"/>
  <c r="W39" i="6"/>
  <c r="Q35" i="13" s="1"/>
  <c r="P39" i="6"/>
  <c r="J39" i="6"/>
  <c r="B39" i="6"/>
  <c r="AC38" i="6"/>
  <c r="AD38" i="6" s="1"/>
  <c r="S34" i="13" s="1"/>
  <c r="W38" i="6"/>
  <c r="Q34" i="13" s="1"/>
  <c r="P38" i="6"/>
  <c r="P34" i="13" s="1"/>
  <c r="J38" i="6"/>
  <c r="B38" i="6"/>
  <c r="AC37" i="6"/>
  <c r="W37" i="6"/>
  <c r="Q33" i="13" s="1"/>
  <c r="P37" i="6"/>
  <c r="P33" i="13" s="1"/>
  <c r="J37" i="6"/>
  <c r="B37" i="6"/>
  <c r="AC36" i="6"/>
  <c r="W36" i="6"/>
  <c r="Q32" i="13" s="1"/>
  <c r="P36" i="6"/>
  <c r="P32" i="13" s="1"/>
  <c r="J36" i="6"/>
  <c r="B36" i="6"/>
  <c r="AC35" i="6"/>
  <c r="W35" i="6"/>
  <c r="Q31" i="13" s="1"/>
  <c r="P35" i="6"/>
  <c r="P31" i="13" s="1"/>
  <c r="J35" i="6"/>
  <c r="B35" i="6"/>
  <c r="AC34" i="6"/>
  <c r="AD34" i="6" s="1"/>
  <c r="S30" i="13" s="1"/>
  <c r="W34" i="6"/>
  <c r="Q30" i="13" s="1"/>
  <c r="P34" i="6"/>
  <c r="P30" i="13" s="1"/>
  <c r="J34" i="6"/>
  <c r="B34" i="6"/>
  <c r="AC33" i="6"/>
  <c r="AD33" i="6" s="1"/>
  <c r="W33" i="6"/>
  <c r="P33" i="6"/>
  <c r="J33" i="6"/>
  <c r="B33" i="6"/>
  <c r="AC32" i="6"/>
  <c r="W32" i="6"/>
  <c r="Q28" i="13" s="1"/>
  <c r="P32" i="6"/>
  <c r="J32" i="6"/>
  <c r="B32" i="6"/>
  <c r="AC31" i="6"/>
  <c r="W31" i="6"/>
  <c r="Q27" i="13" s="1"/>
  <c r="P31" i="6"/>
  <c r="J31" i="6"/>
  <c r="B31" i="6"/>
  <c r="AC30" i="6"/>
  <c r="AD30" i="6" s="1"/>
  <c r="S26" i="13" s="1"/>
  <c r="W30" i="6"/>
  <c r="Q26" i="13" s="1"/>
  <c r="P30" i="6"/>
  <c r="P26" i="13" s="1"/>
  <c r="J30" i="6"/>
  <c r="B30" i="6"/>
  <c r="AC29" i="6"/>
  <c r="W29" i="6"/>
  <c r="Q25" i="13" s="1"/>
  <c r="P29" i="6"/>
  <c r="P25" i="13" s="1"/>
  <c r="J29" i="6"/>
  <c r="B29" i="6"/>
  <c r="AC28" i="6"/>
  <c r="W28" i="6"/>
  <c r="Q24" i="13" s="1"/>
  <c r="P28" i="6"/>
  <c r="P24" i="13" s="1"/>
  <c r="J28" i="6"/>
  <c r="B28" i="6"/>
  <c r="AC27" i="6"/>
  <c r="W27" i="6"/>
  <c r="Q23" i="13" s="1"/>
  <c r="P27" i="6"/>
  <c r="P23" i="13" s="1"/>
  <c r="J27" i="6"/>
  <c r="B27" i="6"/>
  <c r="AC26" i="6"/>
  <c r="AD26" i="6" s="1"/>
  <c r="W26" i="6"/>
  <c r="P26" i="6"/>
  <c r="J26" i="6"/>
  <c r="B26" i="6"/>
  <c r="AC25" i="6"/>
  <c r="W25" i="6"/>
  <c r="Q21" i="13" s="1"/>
  <c r="P25" i="6"/>
  <c r="P21" i="13" s="1"/>
  <c r="J25" i="6"/>
  <c r="B25" i="6"/>
  <c r="AC24" i="6"/>
  <c r="W24" i="6"/>
  <c r="Q20" i="13" s="1"/>
  <c r="P24" i="6"/>
  <c r="J24" i="6"/>
  <c r="B24" i="6"/>
  <c r="AC23" i="6"/>
  <c r="W23" i="6"/>
  <c r="Q19" i="13" s="1"/>
  <c r="P23" i="6"/>
  <c r="P19" i="13" s="1"/>
  <c r="J23" i="6"/>
  <c r="B23" i="6"/>
  <c r="AC22" i="6"/>
  <c r="AD22" i="6" s="1"/>
  <c r="S18" i="13" s="1"/>
  <c r="W22" i="6"/>
  <c r="Q18" i="13" s="1"/>
  <c r="P22" i="6"/>
  <c r="P18" i="13" s="1"/>
  <c r="J22" i="6"/>
  <c r="B22" i="6"/>
  <c r="AC21" i="6"/>
  <c r="W21" i="6"/>
  <c r="Q17" i="13" s="1"/>
  <c r="P21" i="6"/>
  <c r="P17" i="13" s="1"/>
  <c r="J21" i="6"/>
  <c r="B21" i="6"/>
  <c r="AC20" i="6"/>
  <c r="AD20" i="6" s="1"/>
  <c r="W20" i="6"/>
  <c r="P20" i="6"/>
  <c r="J20" i="6"/>
  <c r="B20" i="6"/>
  <c r="AC19" i="6"/>
  <c r="AD19" i="6" s="1"/>
  <c r="W19" i="6"/>
  <c r="P19" i="6"/>
  <c r="J19" i="6"/>
  <c r="B19" i="6"/>
  <c r="AC18" i="6"/>
  <c r="AD18" i="6" s="1"/>
  <c r="S14" i="13" s="1"/>
  <c r="W18" i="6"/>
  <c r="Q14" i="13" s="1"/>
  <c r="P18" i="6"/>
  <c r="P14" i="13" s="1"/>
  <c r="J18" i="6"/>
  <c r="B18" i="6"/>
  <c r="AC17" i="6"/>
  <c r="W17" i="6"/>
  <c r="Q13" i="13" s="1"/>
  <c r="P17" i="6"/>
  <c r="P13" i="13" s="1"/>
  <c r="J17" i="6"/>
  <c r="B17" i="6"/>
  <c r="AC16" i="6"/>
  <c r="W16" i="6"/>
  <c r="Q12" i="13" s="1"/>
  <c r="P16" i="6"/>
  <c r="P12" i="13" s="1"/>
  <c r="J16" i="6"/>
  <c r="B16" i="6"/>
  <c r="AC15" i="6"/>
  <c r="W15" i="6"/>
  <c r="Q11" i="13" s="1"/>
  <c r="P15" i="6"/>
  <c r="P11" i="13" s="1"/>
  <c r="J15" i="6"/>
  <c r="O11" i="13" s="1"/>
  <c r="B15" i="6"/>
  <c r="AC14" i="6"/>
  <c r="AD14" i="6" s="1"/>
  <c r="S10" i="13" s="1"/>
  <c r="W14" i="6"/>
  <c r="Q10" i="13" s="1"/>
  <c r="P14" i="6"/>
  <c r="P10" i="13" s="1"/>
  <c r="J14" i="6"/>
  <c r="O10" i="13" s="1"/>
  <c r="B14" i="6"/>
  <c r="AC13" i="6"/>
  <c r="W13" i="6"/>
  <c r="Q9" i="13" s="1"/>
  <c r="P13" i="6"/>
  <c r="P9" i="13" s="1"/>
  <c r="J13" i="6"/>
  <c r="O9" i="13" s="1"/>
  <c r="B13" i="6"/>
  <c r="AC12" i="6"/>
  <c r="R8" i="13" s="1"/>
  <c r="W12" i="6"/>
  <c r="Q8" i="13" s="1"/>
  <c r="P12" i="6"/>
  <c r="P8" i="13" s="1"/>
  <c r="J12" i="6"/>
  <c r="O8" i="13" s="1"/>
  <c r="B12" i="6"/>
  <c r="C8" i="6"/>
  <c r="C7" i="6"/>
  <c r="C6" i="6"/>
  <c r="C5" i="6"/>
  <c r="C4" i="6"/>
  <c r="AD61" i="5"/>
  <c r="X61" i="5"/>
  <c r="P61" i="5"/>
  <c r="AE61" i="5" s="1"/>
  <c r="J61" i="5"/>
  <c r="B61" i="5"/>
  <c r="AD60" i="5"/>
  <c r="AE60" i="5" s="1"/>
  <c r="X60" i="5"/>
  <c r="P60" i="5"/>
  <c r="J60" i="5"/>
  <c r="B60" i="5"/>
  <c r="AD59" i="5"/>
  <c r="AE59" i="5" s="1"/>
  <c r="X59" i="5"/>
  <c r="P59" i="5"/>
  <c r="J59" i="5"/>
  <c r="B59" i="5"/>
  <c r="AD58" i="5"/>
  <c r="AE58" i="5" s="1"/>
  <c r="X58" i="5"/>
  <c r="P58" i="5"/>
  <c r="J58" i="5"/>
  <c r="B58" i="5"/>
  <c r="AD57" i="5"/>
  <c r="AE57" i="5" s="1"/>
  <c r="X57" i="5"/>
  <c r="P57" i="5"/>
  <c r="J57" i="5"/>
  <c r="B57" i="5"/>
  <c r="AD56" i="5"/>
  <c r="AE56" i="5" s="1"/>
  <c r="X56" i="5"/>
  <c r="P56" i="5"/>
  <c r="J56" i="5"/>
  <c r="B56" i="5"/>
  <c r="AD55" i="5"/>
  <c r="AE55" i="5" s="1"/>
  <c r="X55" i="5"/>
  <c r="P55" i="5"/>
  <c r="J55" i="5"/>
  <c r="B55" i="5"/>
  <c r="AD54" i="5"/>
  <c r="AE54" i="5" s="1"/>
  <c r="X54" i="5"/>
  <c r="P54" i="5"/>
  <c r="J54" i="5"/>
  <c r="B54" i="5"/>
  <c r="AD53" i="5"/>
  <c r="AE53" i="5" s="1"/>
  <c r="X53" i="5"/>
  <c r="P53" i="5"/>
  <c r="J53" i="5"/>
  <c r="B53" i="5"/>
  <c r="AD52" i="5"/>
  <c r="AE52" i="5" s="1"/>
  <c r="X52" i="5"/>
  <c r="P52" i="5"/>
  <c r="J52" i="5"/>
  <c r="B52" i="5"/>
  <c r="AD51" i="5"/>
  <c r="AE51" i="5" s="1"/>
  <c r="X51" i="5"/>
  <c r="P51" i="5"/>
  <c r="J51" i="5"/>
  <c r="B51" i="5"/>
  <c r="AD50" i="5"/>
  <c r="AE50" i="5" s="1"/>
  <c r="X50" i="5"/>
  <c r="P50" i="5"/>
  <c r="J50" i="5"/>
  <c r="B50" i="5"/>
  <c r="AD49" i="5"/>
  <c r="AE49" i="5" s="1"/>
  <c r="X49" i="5"/>
  <c r="P49" i="5"/>
  <c r="J49" i="5"/>
  <c r="B49" i="5"/>
  <c r="AD48" i="5"/>
  <c r="AE48" i="5" s="1"/>
  <c r="X48" i="5"/>
  <c r="P48" i="5"/>
  <c r="J48" i="5"/>
  <c r="B48" i="5"/>
  <c r="AD47" i="5"/>
  <c r="AE47" i="5" s="1"/>
  <c r="X47" i="5"/>
  <c r="P47" i="5"/>
  <c r="J47" i="5"/>
  <c r="B47" i="5"/>
  <c r="AD46" i="5"/>
  <c r="AE46" i="5" s="1"/>
  <c r="X46" i="5"/>
  <c r="P46" i="5"/>
  <c r="J46" i="5"/>
  <c r="B46" i="5"/>
  <c r="AD45" i="5"/>
  <c r="AE45" i="5" s="1"/>
  <c r="M41" i="13" s="1"/>
  <c r="X45" i="5"/>
  <c r="P45" i="5"/>
  <c r="J45" i="5"/>
  <c r="I41" i="13" s="1"/>
  <c r="B45" i="5"/>
  <c r="AD44" i="5"/>
  <c r="L40" i="13" s="1"/>
  <c r="X44" i="5"/>
  <c r="K40" i="13" s="1"/>
  <c r="P44" i="5"/>
  <c r="J40" i="13" s="1"/>
  <c r="J44" i="5"/>
  <c r="I40" i="13" s="1"/>
  <c r="B44" i="5"/>
  <c r="AD43" i="5"/>
  <c r="L39" i="13" s="1"/>
  <c r="X43" i="5"/>
  <c r="K39" i="13" s="1"/>
  <c r="P43" i="5"/>
  <c r="J39" i="13" s="1"/>
  <c r="J43" i="5"/>
  <c r="I39" i="13" s="1"/>
  <c r="B43" i="5"/>
  <c r="AD42" i="5"/>
  <c r="X42" i="5"/>
  <c r="K38" i="13" s="1"/>
  <c r="P42" i="5"/>
  <c r="J38" i="13" s="1"/>
  <c r="J42" i="5"/>
  <c r="I38" i="13" s="1"/>
  <c r="B42" i="5"/>
  <c r="AD41" i="5"/>
  <c r="X41" i="5"/>
  <c r="K37" i="13" s="1"/>
  <c r="P41" i="5"/>
  <c r="J37" i="13" s="1"/>
  <c r="J41" i="5"/>
  <c r="I37" i="13" s="1"/>
  <c r="B41" i="5"/>
  <c r="AD40" i="5"/>
  <c r="L36" i="13" s="1"/>
  <c r="X40" i="5"/>
  <c r="K36" i="13" s="1"/>
  <c r="P40" i="5"/>
  <c r="J36" i="13" s="1"/>
  <c r="J40" i="5"/>
  <c r="I36" i="13" s="1"/>
  <c r="B40" i="5"/>
  <c r="AD39" i="5"/>
  <c r="L35" i="13" s="1"/>
  <c r="X39" i="5"/>
  <c r="K35" i="13" s="1"/>
  <c r="P39" i="5"/>
  <c r="J35" i="13" s="1"/>
  <c r="J39" i="5"/>
  <c r="I35" i="13" s="1"/>
  <c r="B39" i="5"/>
  <c r="AD38" i="5"/>
  <c r="X38" i="5"/>
  <c r="K34" i="13" s="1"/>
  <c r="P38" i="5"/>
  <c r="J34" i="13" s="1"/>
  <c r="J38" i="5"/>
  <c r="I34" i="13" s="1"/>
  <c r="B38" i="5"/>
  <c r="AD37" i="5"/>
  <c r="X37" i="5"/>
  <c r="K33" i="13" s="1"/>
  <c r="P37" i="5"/>
  <c r="J33" i="13" s="1"/>
  <c r="J37" i="5"/>
  <c r="I33" i="13" s="1"/>
  <c r="B37" i="5"/>
  <c r="AD36" i="5"/>
  <c r="L32" i="13" s="1"/>
  <c r="X36" i="5"/>
  <c r="K32" i="13" s="1"/>
  <c r="P36" i="5"/>
  <c r="J32" i="13" s="1"/>
  <c r="J36" i="5"/>
  <c r="I32" i="13" s="1"/>
  <c r="B36" i="5"/>
  <c r="AD35" i="5"/>
  <c r="L31" i="13" s="1"/>
  <c r="X35" i="5"/>
  <c r="K31" i="13" s="1"/>
  <c r="P35" i="5"/>
  <c r="J31" i="13" s="1"/>
  <c r="J35" i="5"/>
  <c r="I31" i="13" s="1"/>
  <c r="B35" i="5"/>
  <c r="AD34" i="5"/>
  <c r="X34" i="5"/>
  <c r="K30" i="13" s="1"/>
  <c r="P34" i="5"/>
  <c r="J30" i="13" s="1"/>
  <c r="J34" i="5"/>
  <c r="I30" i="13" s="1"/>
  <c r="B34" i="5"/>
  <c r="AD33" i="5"/>
  <c r="X33" i="5"/>
  <c r="K29" i="13" s="1"/>
  <c r="P33" i="5"/>
  <c r="J29" i="13" s="1"/>
  <c r="J33" i="5"/>
  <c r="I29" i="13" s="1"/>
  <c r="B33" i="5"/>
  <c r="AD32" i="5"/>
  <c r="L28" i="13" s="1"/>
  <c r="X32" i="5"/>
  <c r="K28" i="13" s="1"/>
  <c r="P32" i="5"/>
  <c r="J28" i="13" s="1"/>
  <c r="J32" i="5"/>
  <c r="I28" i="13" s="1"/>
  <c r="B32" i="5"/>
  <c r="AD31" i="5"/>
  <c r="L27" i="13" s="1"/>
  <c r="X31" i="5"/>
  <c r="K27" i="13" s="1"/>
  <c r="P31" i="5"/>
  <c r="J27" i="13" s="1"/>
  <c r="J31" i="5"/>
  <c r="I27" i="13" s="1"/>
  <c r="B31" i="5"/>
  <c r="AD30" i="5"/>
  <c r="X30" i="5"/>
  <c r="K26" i="13" s="1"/>
  <c r="P30" i="5"/>
  <c r="J26" i="13" s="1"/>
  <c r="J30" i="5"/>
  <c r="I26" i="13" s="1"/>
  <c r="B30" i="5"/>
  <c r="AD29" i="5"/>
  <c r="X29" i="5"/>
  <c r="K25" i="13" s="1"/>
  <c r="P29" i="5"/>
  <c r="J25" i="13" s="1"/>
  <c r="J29" i="5"/>
  <c r="I25" i="13" s="1"/>
  <c r="B29" i="5"/>
  <c r="AD28" i="5"/>
  <c r="L24" i="13" s="1"/>
  <c r="X28" i="5"/>
  <c r="K24" i="13" s="1"/>
  <c r="P28" i="5"/>
  <c r="J24" i="13" s="1"/>
  <c r="J28" i="5"/>
  <c r="I24" i="13" s="1"/>
  <c r="B28" i="5"/>
  <c r="AD27" i="5"/>
  <c r="L23" i="13" s="1"/>
  <c r="X27" i="5"/>
  <c r="K23" i="13" s="1"/>
  <c r="P27" i="5"/>
  <c r="J23" i="13" s="1"/>
  <c r="J27" i="5"/>
  <c r="I23" i="13" s="1"/>
  <c r="B27" i="5"/>
  <c r="AD26" i="5"/>
  <c r="X26" i="5"/>
  <c r="K22" i="13" s="1"/>
  <c r="P26" i="5"/>
  <c r="J22" i="13" s="1"/>
  <c r="J26" i="5"/>
  <c r="I22" i="13" s="1"/>
  <c r="B26" i="5"/>
  <c r="AD25" i="5"/>
  <c r="X25" i="5"/>
  <c r="K21" i="13" s="1"/>
  <c r="P25" i="5"/>
  <c r="J21" i="13" s="1"/>
  <c r="J25" i="5"/>
  <c r="I21" i="13" s="1"/>
  <c r="B25" i="5"/>
  <c r="AD24" i="5"/>
  <c r="L20" i="13" s="1"/>
  <c r="X24" i="5"/>
  <c r="K20" i="13" s="1"/>
  <c r="P24" i="5"/>
  <c r="J20" i="13" s="1"/>
  <c r="J24" i="5"/>
  <c r="I20" i="13" s="1"/>
  <c r="B24" i="5"/>
  <c r="AD23" i="5"/>
  <c r="L19" i="13" s="1"/>
  <c r="X23" i="5"/>
  <c r="K19" i="13" s="1"/>
  <c r="P23" i="5"/>
  <c r="J19" i="13" s="1"/>
  <c r="J23" i="5"/>
  <c r="I19" i="13" s="1"/>
  <c r="B23" i="5"/>
  <c r="AD22" i="5"/>
  <c r="X22" i="5"/>
  <c r="K18" i="13" s="1"/>
  <c r="P22" i="5"/>
  <c r="J18" i="13" s="1"/>
  <c r="J22" i="5"/>
  <c r="I18" i="13" s="1"/>
  <c r="B22" i="5"/>
  <c r="AD21" i="5"/>
  <c r="X21" i="5"/>
  <c r="K17" i="13" s="1"/>
  <c r="P21" i="5"/>
  <c r="J17" i="13" s="1"/>
  <c r="J21" i="5"/>
  <c r="I17" i="13" s="1"/>
  <c r="B21" i="5"/>
  <c r="AD20" i="5"/>
  <c r="L16" i="13" s="1"/>
  <c r="X20" i="5"/>
  <c r="K16" i="13" s="1"/>
  <c r="P20" i="5"/>
  <c r="J16" i="13" s="1"/>
  <c r="J20" i="5"/>
  <c r="I16" i="13" s="1"/>
  <c r="B20" i="5"/>
  <c r="AD19" i="5"/>
  <c r="L15" i="13" s="1"/>
  <c r="X19" i="5"/>
  <c r="K15" i="13" s="1"/>
  <c r="P19" i="5"/>
  <c r="J15" i="13" s="1"/>
  <c r="J19" i="5"/>
  <c r="I15" i="13" s="1"/>
  <c r="B19" i="5"/>
  <c r="AD18" i="5"/>
  <c r="X18" i="5"/>
  <c r="K14" i="13" s="1"/>
  <c r="P18" i="5"/>
  <c r="J14" i="13" s="1"/>
  <c r="J18" i="5"/>
  <c r="I14" i="13" s="1"/>
  <c r="B18" i="5"/>
  <c r="AD17" i="5"/>
  <c r="X17" i="5"/>
  <c r="K13" i="13" s="1"/>
  <c r="P17" i="5"/>
  <c r="J13" i="13" s="1"/>
  <c r="J17" i="5"/>
  <c r="I13" i="13" s="1"/>
  <c r="B17" i="5"/>
  <c r="AD16" i="5"/>
  <c r="L12" i="13" s="1"/>
  <c r="X16" i="5"/>
  <c r="K12" i="13" s="1"/>
  <c r="P16" i="5"/>
  <c r="J12" i="13" s="1"/>
  <c r="J16" i="5"/>
  <c r="I12" i="13" s="1"/>
  <c r="B16" i="5"/>
  <c r="AD15" i="5"/>
  <c r="L11" i="13" s="1"/>
  <c r="X15" i="5"/>
  <c r="K11" i="13" s="1"/>
  <c r="P15" i="5"/>
  <c r="J11" i="13" s="1"/>
  <c r="J15" i="5"/>
  <c r="I11" i="13" s="1"/>
  <c r="B15" i="5"/>
  <c r="AD14" i="5"/>
  <c r="X14" i="5"/>
  <c r="K10" i="13" s="1"/>
  <c r="P14" i="5"/>
  <c r="J10" i="13" s="1"/>
  <c r="J14" i="5"/>
  <c r="I10" i="13" s="1"/>
  <c r="B14" i="5"/>
  <c r="AD13" i="5"/>
  <c r="L9" i="13" s="1"/>
  <c r="X13" i="5"/>
  <c r="K9" i="13" s="1"/>
  <c r="P13" i="5"/>
  <c r="J9" i="13" s="1"/>
  <c r="J13" i="5"/>
  <c r="I9" i="13" s="1"/>
  <c r="B13" i="5"/>
  <c r="AD12" i="5"/>
  <c r="L8" i="13" s="1"/>
  <c r="X12" i="5"/>
  <c r="K8" i="13" s="1"/>
  <c r="P12" i="5"/>
  <c r="J8" i="13" s="1"/>
  <c r="J12" i="5"/>
  <c r="I8" i="13" s="1"/>
  <c r="B12" i="5"/>
  <c r="C8" i="5"/>
  <c r="C7" i="5"/>
  <c r="C6" i="5"/>
  <c r="C5" i="5"/>
  <c r="C4" i="5"/>
  <c r="C8" i="3"/>
  <c r="C7" i="3"/>
  <c r="C6" i="3"/>
  <c r="C5" i="3"/>
  <c r="C4" i="3"/>
  <c r="J14" i="3"/>
  <c r="C10" i="13" s="1"/>
  <c r="P13" i="3"/>
  <c r="D9" i="13" s="1"/>
  <c r="P14" i="3"/>
  <c r="D10" i="13" s="1"/>
  <c r="P15" i="3"/>
  <c r="D11" i="13" s="1"/>
  <c r="P16" i="3"/>
  <c r="D12" i="13" s="1"/>
  <c r="P17" i="3"/>
  <c r="D13" i="13" s="1"/>
  <c r="P18" i="3"/>
  <c r="D14" i="13" s="1"/>
  <c r="P19" i="3"/>
  <c r="D15" i="13" s="1"/>
  <c r="P20" i="3"/>
  <c r="D16" i="13" s="1"/>
  <c r="P21" i="3"/>
  <c r="D17" i="13" s="1"/>
  <c r="P22" i="3"/>
  <c r="D18" i="13" s="1"/>
  <c r="P23" i="3"/>
  <c r="D19" i="13" s="1"/>
  <c r="P24" i="3"/>
  <c r="D20" i="13" s="1"/>
  <c r="P25" i="3"/>
  <c r="D21" i="13" s="1"/>
  <c r="P26" i="3"/>
  <c r="D22" i="13" s="1"/>
  <c r="P27" i="3"/>
  <c r="D23" i="13" s="1"/>
  <c r="P28" i="3"/>
  <c r="D24" i="13" s="1"/>
  <c r="P29" i="3"/>
  <c r="D25" i="13" s="1"/>
  <c r="P30" i="3"/>
  <c r="D26" i="13" s="1"/>
  <c r="P31" i="3"/>
  <c r="D27" i="13" s="1"/>
  <c r="P32" i="3"/>
  <c r="D28" i="13" s="1"/>
  <c r="P33" i="3"/>
  <c r="D29" i="13" s="1"/>
  <c r="P34" i="3"/>
  <c r="D30" i="13" s="1"/>
  <c r="P35" i="3"/>
  <c r="D31" i="13" s="1"/>
  <c r="P36" i="3"/>
  <c r="D32" i="13" s="1"/>
  <c r="P37" i="3"/>
  <c r="D33" i="13" s="1"/>
  <c r="P38" i="3"/>
  <c r="D34" i="13" s="1"/>
  <c r="P39" i="3"/>
  <c r="D35" i="13" s="1"/>
  <c r="P40" i="3"/>
  <c r="D36" i="13" s="1"/>
  <c r="P41" i="3"/>
  <c r="D37" i="13" s="1"/>
  <c r="P42" i="3"/>
  <c r="D38" i="13" s="1"/>
  <c r="P43" i="3"/>
  <c r="D39" i="13" s="1"/>
  <c r="P44" i="3"/>
  <c r="D40" i="13" s="1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X13" i="3"/>
  <c r="E9" i="13" s="1"/>
  <c r="X14" i="3"/>
  <c r="X15" i="3"/>
  <c r="E11" i="13" s="1"/>
  <c r="X16" i="3"/>
  <c r="E12" i="13" s="1"/>
  <c r="X17" i="3"/>
  <c r="E13" i="13" s="1"/>
  <c r="X18" i="3"/>
  <c r="E14" i="13" s="1"/>
  <c r="X19" i="3"/>
  <c r="E15" i="13" s="1"/>
  <c r="X20" i="3"/>
  <c r="E16" i="13" s="1"/>
  <c r="X21" i="3"/>
  <c r="E17" i="13" s="1"/>
  <c r="X22" i="3"/>
  <c r="E18" i="13" s="1"/>
  <c r="X23" i="3"/>
  <c r="E19" i="13" s="1"/>
  <c r="X24" i="3"/>
  <c r="E20" i="13" s="1"/>
  <c r="X25" i="3"/>
  <c r="E21" i="13" s="1"/>
  <c r="X26" i="3"/>
  <c r="E22" i="13" s="1"/>
  <c r="X27" i="3"/>
  <c r="E23" i="13" s="1"/>
  <c r="X28" i="3"/>
  <c r="E24" i="13" s="1"/>
  <c r="X29" i="3"/>
  <c r="E25" i="13" s="1"/>
  <c r="X30" i="3"/>
  <c r="X31" i="3"/>
  <c r="E27" i="13" s="1"/>
  <c r="X32" i="3"/>
  <c r="E28" i="13" s="1"/>
  <c r="X33" i="3"/>
  <c r="E29" i="13" s="1"/>
  <c r="X34" i="3"/>
  <c r="E30" i="13" s="1"/>
  <c r="X35" i="3"/>
  <c r="E31" i="13" s="1"/>
  <c r="X36" i="3"/>
  <c r="E32" i="13" s="1"/>
  <c r="X37" i="3"/>
  <c r="E33" i="13" s="1"/>
  <c r="X38" i="3"/>
  <c r="E34" i="13" s="1"/>
  <c r="X39" i="3"/>
  <c r="E35" i="13" s="1"/>
  <c r="X40" i="3"/>
  <c r="E36" i="13" s="1"/>
  <c r="X41" i="3"/>
  <c r="E37" i="13" s="1"/>
  <c r="X42" i="3"/>
  <c r="E38" i="13" s="1"/>
  <c r="X43" i="3"/>
  <c r="E39" i="13" s="1"/>
  <c r="X44" i="3"/>
  <c r="E40" i="13" s="1"/>
  <c r="X45" i="3"/>
  <c r="X46" i="3"/>
  <c r="AE46" i="3" s="1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AD13" i="3"/>
  <c r="AD14" i="3"/>
  <c r="F10" i="13" s="1"/>
  <c r="AD15" i="3"/>
  <c r="F11" i="13" s="1"/>
  <c r="AD16" i="3"/>
  <c r="F12" i="13" s="1"/>
  <c r="AD17" i="3"/>
  <c r="F13" i="13" s="1"/>
  <c r="AD18" i="3"/>
  <c r="F14" i="13" s="1"/>
  <c r="AD19" i="3"/>
  <c r="F15" i="13" s="1"/>
  <c r="AD20" i="3"/>
  <c r="F16" i="13" s="1"/>
  <c r="AD21" i="3"/>
  <c r="F17" i="13" s="1"/>
  <c r="AD22" i="3"/>
  <c r="F18" i="13" s="1"/>
  <c r="AD23" i="3"/>
  <c r="F19" i="13" s="1"/>
  <c r="AD24" i="3"/>
  <c r="F20" i="13" s="1"/>
  <c r="AD25" i="3"/>
  <c r="F21" i="13" s="1"/>
  <c r="AD26" i="3"/>
  <c r="F22" i="13" s="1"/>
  <c r="AD27" i="3"/>
  <c r="F23" i="13" s="1"/>
  <c r="AD28" i="3"/>
  <c r="F24" i="13" s="1"/>
  <c r="AD29" i="3"/>
  <c r="F25" i="13" s="1"/>
  <c r="AD30" i="3"/>
  <c r="F26" i="13" s="1"/>
  <c r="AD31" i="3"/>
  <c r="F27" i="13" s="1"/>
  <c r="AD32" i="3"/>
  <c r="F28" i="13" s="1"/>
  <c r="AD33" i="3"/>
  <c r="F29" i="13" s="1"/>
  <c r="AD34" i="3"/>
  <c r="F30" i="13" s="1"/>
  <c r="AD35" i="3"/>
  <c r="F31" i="13" s="1"/>
  <c r="AD36" i="3"/>
  <c r="F32" i="13" s="1"/>
  <c r="AD37" i="3"/>
  <c r="F33" i="13" s="1"/>
  <c r="AD38" i="3"/>
  <c r="F34" i="13" s="1"/>
  <c r="AD39" i="3"/>
  <c r="F35" i="13" s="1"/>
  <c r="AD40" i="3"/>
  <c r="F36" i="13" s="1"/>
  <c r="AD41" i="3"/>
  <c r="F37" i="13" s="1"/>
  <c r="AD42" i="3"/>
  <c r="F38" i="13" s="1"/>
  <c r="AD43" i="3"/>
  <c r="F39" i="13" s="1"/>
  <c r="AD44" i="3"/>
  <c r="F40" i="13" s="1"/>
  <c r="AD45" i="3"/>
  <c r="AD46" i="3"/>
  <c r="AD47" i="3"/>
  <c r="AD48" i="3"/>
  <c r="AD49" i="3"/>
  <c r="AD50" i="3"/>
  <c r="AD51" i="3"/>
  <c r="AD52" i="3"/>
  <c r="AD53" i="3"/>
  <c r="AD54" i="3"/>
  <c r="AE54" i="3"/>
  <c r="AD55" i="3"/>
  <c r="AD56" i="3"/>
  <c r="AD57" i="3"/>
  <c r="AD58" i="3"/>
  <c r="AE58" i="3" s="1"/>
  <c r="AD59" i="3"/>
  <c r="AD60" i="3"/>
  <c r="AD61" i="3"/>
  <c r="AD12" i="3"/>
  <c r="F8" i="13" s="1"/>
  <c r="X12" i="3"/>
  <c r="E8" i="13" s="1"/>
  <c r="P12" i="3"/>
  <c r="D8" i="13" s="1"/>
  <c r="J13" i="3"/>
  <c r="C9" i="13" s="1"/>
  <c r="J15" i="3"/>
  <c r="C11" i="13" s="1"/>
  <c r="J16" i="3"/>
  <c r="C12" i="13" s="1"/>
  <c r="J17" i="3"/>
  <c r="C13" i="13" s="1"/>
  <c r="J18" i="3"/>
  <c r="C14" i="13" s="1"/>
  <c r="J19" i="3"/>
  <c r="C15" i="13" s="1"/>
  <c r="J20" i="3"/>
  <c r="C16" i="13" s="1"/>
  <c r="J21" i="3"/>
  <c r="C17" i="13" s="1"/>
  <c r="J22" i="3"/>
  <c r="C18" i="13" s="1"/>
  <c r="J23" i="3"/>
  <c r="C19" i="13" s="1"/>
  <c r="J24" i="3"/>
  <c r="C20" i="13" s="1"/>
  <c r="J25" i="3"/>
  <c r="C21" i="13" s="1"/>
  <c r="J26" i="3"/>
  <c r="C22" i="13" s="1"/>
  <c r="J27" i="3"/>
  <c r="C23" i="13" s="1"/>
  <c r="J28" i="3"/>
  <c r="C24" i="13" s="1"/>
  <c r="J29" i="3"/>
  <c r="C25" i="13" s="1"/>
  <c r="J30" i="3"/>
  <c r="C26" i="13" s="1"/>
  <c r="J31" i="3"/>
  <c r="C27" i="13" s="1"/>
  <c r="J32" i="3"/>
  <c r="C28" i="13" s="1"/>
  <c r="J33" i="3"/>
  <c r="C29" i="13" s="1"/>
  <c r="J34" i="3"/>
  <c r="C30" i="13" s="1"/>
  <c r="J35" i="3"/>
  <c r="C31" i="13" s="1"/>
  <c r="J36" i="3"/>
  <c r="C32" i="13" s="1"/>
  <c r="J37" i="3"/>
  <c r="C33" i="13" s="1"/>
  <c r="J38" i="3"/>
  <c r="C34" i="13" s="1"/>
  <c r="J39" i="3"/>
  <c r="C35" i="13" s="1"/>
  <c r="J40" i="3"/>
  <c r="C36" i="13" s="1"/>
  <c r="J41" i="3"/>
  <c r="C37" i="13" s="1"/>
  <c r="J42" i="3"/>
  <c r="C38" i="13" s="1"/>
  <c r="J43" i="3"/>
  <c r="C39" i="13" s="1"/>
  <c r="J44" i="3"/>
  <c r="C40" i="13" s="1"/>
  <c r="J45" i="3"/>
  <c r="C41" i="13" s="1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12" i="3"/>
  <c r="C8" i="13" s="1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9" i="2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12" i="3"/>
  <c r="AE15" i="7" l="1"/>
  <c r="Y11" i="13" s="1"/>
  <c r="AE19" i="7"/>
  <c r="Y15" i="13" s="1"/>
  <c r="AE23" i="7"/>
  <c r="Y19" i="13" s="1"/>
  <c r="AE27" i="7"/>
  <c r="Y23" i="13" s="1"/>
  <c r="AE31" i="7"/>
  <c r="Y27" i="13" s="1"/>
  <c r="AE35" i="7"/>
  <c r="Y31" i="13" s="1"/>
  <c r="AE39" i="7"/>
  <c r="Y35" i="13" s="1"/>
  <c r="AE43" i="7"/>
  <c r="Y39" i="13" s="1"/>
  <c r="AE20" i="7"/>
  <c r="Y16" i="13" s="1"/>
  <c r="AE24" i="7"/>
  <c r="Y20" i="13" s="1"/>
  <c r="AE28" i="7"/>
  <c r="Y24" i="13" s="1"/>
  <c r="AE32" i="7"/>
  <c r="Y28" i="13" s="1"/>
  <c r="AE36" i="7"/>
  <c r="Y32" i="13" s="1"/>
  <c r="AE40" i="7"/>
  <c r="Y36" i="13" s="1"/>
  <c r="AE44" i="7"/>
  <c r="Y40" i="13" s="1"/>
  <c r="AE16" i="7"/>
  <c r="Y12" i="13" s="1"/>
  <c r="AE45" i="7"/>
  <c r="Y41" i="13" s="1"/>
  <c r="AE17" i="7"/>
  <c r="Y13" i="13" s="1"/>
  <c r="AE21" i="7"/>
  <c r="Y17" i="13" s="1"/>
  <c r="AE25" i="7"/>
  <c r="Y21" i="13" s="1"/>
  <c r="AE29" i="7"/>
  <c r="Y25" i="13" s="1"/>
  <c r="AE33" i="7"/>
  <c r="Y29" i="13" s="1"/>
  <c r="AE37" i="7"/>
  <c r="Y33" i="13" s="1"/>
  <c r="AE41" i="7"/>
  <c r="Y37" i="13" s="1"/>
  <c r="AE18" i="7"/>
  <c r="Y14" i="13" s="1"/>
  <c r="AE22" i="7"/>
  <c r="Y18" i="13" s="1"/>
  <c r="AE26" i="7"/>
  <c r="Y22" i="13" s="1"/>
  <c r="AE30" i="7"/>
  <c r="Y26" i="13" s="1"/>
  <c r="AE34" i="7"/>
  <c r="Y30" i="13" s="1"/>
  <c r="AE38" i="7"/>
  <c r="Y34" i="13" s="1"/>
  <c r="AE42" i="7"/>
  <c r="Y38" i="13" s="1"/>
  <c r="AD31" i="6"/>
  <c r="S27" i="13" s="1"/>
  <c r="AD39" i="6"/>
  <c r="S35" i="13" s="1"/>
  <c r="AD24" i="6"/>
  <c r="S20" i="13" s="1"/>
  <c r="AD32" i="6"/>
  <c r="S28" i="13" s="1"/>
  <c r="AD27" i="6"/>
  <c r="S23" i="13" s="1"/>
  <c r="AD25" i="6"/>
  <c r="S21" i="13" s="1"/>
  <c r="AD21" i="6"/>
  <c r="S17" i="13" s="1"/>
  <c r="AD35" i="6"/>
  <c r="S31" i="13" s="1"/>
  <c r="AD41" i="6"/>
  <c r="S37" i="13" s="1"/>
  <c r="AD15" i="6"/>
  <c r="S11" i="13" s="1"/>
  <c r="AD17" i="6"/>
  <c r="S13" i="13" s="1"/>
  <c r="AD37" i="6"/>
  <c r="S33" i="13" s="1"/>
  <c r="AD43" i="6"/>
  <c r="S39" i="13" s="1"/>
  <c r="AD28" i="6"/>
  <c r="S24" i="13" s="1"/>
  <c r="AD29" i="6"/>
  <c r="S25" i="13" s="1"/>
  <c r="AD23" i="6"/>
  <c r="S19" i="13" s="1"/>
  <c r="AD36" i="6"/>
  <c r="S32" i="13" s="1"/>
  <c r="AD16" i="6"/>
  <c r="S12" i="13" s="1"/>
  <c r="AE17" i="5"/>
  <c r="M13" i="13" s="1"/>
  <c r="L13" i="13"/>
  <c r="AE25" i="5"/>
  <c r="M21" i="13" s="1"/>
  <c r="L21" i="13"/>
  <c r="AE33" i="5"/>
  <c r="M29" i="13" s="1"/>
  <c r="L29" i="13"/>
  <c r="AE37" i="5"/>
  <c r="M33" i="13" s="1"/>
  <c r="L33" i="13"/>
  <c r="AE18" i="5"/>
  <c r="M14" i="13" s="1"/>
  <c r="L14" i="13"/>
  <c r="AE22" i="5"/>
  <c r="M18" i="13" s="1"/>
  <c r="L18" i="13"/>
  <c r="AE26" i="5"/>
  <c r="M22" i="13" s="1"/>
  <c r="L22" i="13"/>
  <c r="AE30" i="5"/>
  <c r="M26" i="13" s="1"/>
  <c r="L26" i="13"/>
  <c r="AE34" i="5"/>
  <c r="M30" i="13" s="1"/>
  <c r="L30" i="13"/>
  <c r="AE38" i="5"/>
  <c r="M34" i="13" s="1"/>
  <c r="L34" i="13"/>
  <c r="AE42" i="5"/>
  <c r="M38" i="13" s="1"/>
  <c r="L38" i="13"/>
  <c r="AE21" i="5"/>
  <c r="M17" i="13" s="1"/>
  <c r="L17" i="13"/>
  <c r="AE29" i="5"/>
  <c r="M25" i="13" s="1"/>
  <c r="L25" i="13"/>
  <c r="AE41" i="5"/>
  <c r="M37" i="13" s="1"/>
  <c r="L37" i="13"/>
  <c r="AE19" i="5"/>
  <c r="M15" i="13" s="1"/>
  <c r="AE23" i="5"/>
  <c r="M19" i="13" s="1"/>
  <c r="AE27" i="5"/>
  <c r="M23" i="13" s="1"/>
  <c r="AE31" i="5"/>
  <c r="M27" i="13" s="1"/>
  <c r="AE35" i="5"/>
  <c r="M31" i="13" s="1"/>
  <c r="AE39" i="5"/>
  <c r="M35" i="13" s="1"/>
  <c r="AE43" i="5"/>
  <c r="M39" i="13" s="1"/>
  <c r="AE16" i="5"/>
  <c r="M12" i="13" s="1"/>
  <c r="AE20" i="5"/>
  <c r="M16" i="13" s="1"/>
  <c r="AE24" i="5"/>
  <c r="M20" i="13" s="1"/>
  <c r="AE28" i="5"/>
  <c r="M24" i="13" s="1"/>
  <c r="AE32" i="5"/>
  <c r="M28" i="13" s="1"/>
  <c r="AE36" i="5"/>
  <c r="M32" i="13" s="1"/>
  <c r="AE40" i="5"/>
  <c r="M36" i="13" s="1"/>
  <c r="AE44" i="5"/>
  <c r="M40" i="13" s="1"/>
  <c r="AD44" i="6"/>
  <c r="S40" i="13" s="1"/>
  <c r="AE13" i="7"/>
  <c r="Y9" i="13" s="1"/>
  <c r="AE14" i="7"/>
  <c r="Y10" i="13" s="1"/>
  <c r="AD13" i="6"/>
  <c r="S9" i="13" s="1"/>
  <c r="AE38" i="3"/>
  <c r="G34" i="13" s="1"/>
  <c r="AE22" i="3"/>
  <c r="G18" i="13" s="1"/>
  <c r="AE30" i="3"/>
  <c r="G26" i="13" s="1"/>
  <c r="E26" i="13"/>
  <c r="AE14" i="5"/>
  <c r="M10" i="13" s="1"/>
  <c r="L10" i="13"/>
  <c r="AE15" i="5"/>
  <c r="M11" i="13" s="1"/>
  <c r="AE13" i="5"/>
  <c r="M9" i="13" s="1"/>
  <c r="AE13" i="3"/>
  <c r="G9" i="13" s="1"/>
  <c r="F9" i="13"/>
  <c r="AE14" i="3"/>
  <c r="G10" i="13" s="1"/>
  <c r="E10" i="13"/>
  <c r="AE12" i="5"/>
  <c r="M8" i="13" s="1"/>
  <c r="AE12" i="7"/>
  <c r="Y8" i="13" s="1"/>
  <c r="AD12" i="6"/>
  <c r="S8" i="13" s="1"/>
  <c r="AE12" i="3"/>
  <c r="G8" i="13" s="1"/>
  <c r="AE51" i="3"/>
  <c r="AE42" i="3"/>
  <c r="G38" i="13" s="1"/>
  <c r="AE34" i="3"/>
  <c r="G30" i="13" s="1"/>
  <c r="AE26" i="3"/>
  <c r="G22" i="13" s="1"/>
  <c r="AE19" i="3"/>
  <c r="G15" i="13" s="1"/>
  <c r="AE50" i="3"/>
  <c r="AE35" i="3"/>
  <c r="G31" i="13" s="1"/>
  <c r="AE18" i="3"/>
  <c r="G14" i="13" s="1"/>
  <c r="AE57" i="3"/>
  <c r="AE41" i="3"/>
  <c r="G37" i="13" s="1"/>
  <c r="AE25" i="3"/>
  <c r="G21" i="13" s="1"/>
  <c r="AE61" i="3"/>
  <c r="AE29" i="3"/>
  <c r="G25" i="13" s="1"/>
  <c r="AE59" i="3"/>
  <c r="AE53" i="3"/>
  <c r="AE43" i="3"/>
  <c r="G39" i="13" s="1"/>
  <c r="AE37" i="3"/>
  <c r="G33" i="13" s="1"/>
  <c r="AE27" i="3"/>
  <c r="G23" i="13" s="1"/>
  <c r="AE21" i="3"/>
  <c r="G17" i="13" s="1"/>
  <c r="AE45" i="3"/>
  <c r="G41" i="13" s="1"/>
  <c r="AE49" i="3"/>
  <c r="AE33" i="3"/>
  <c r="G29" i="13" s="1"/>
  <c r="AE17" i="3"/>
  <c r="G13" i="13" s="1"/>
  <c r="AE60" i="3"/>
  <c r="AE56" i="3"/>
  <c r="AE52" i="3"/>
  <c r="AE48" i="3"/>
  <c r="AE44" i="3"/>
  <c r="G40" i="13" s="1"/>
  <c r="AE40" i="3"/>
  <c r="G36" i="13" s="1"/>
  <c r="AE36" i="3"/>
  <c r="G32" i="13" s="1"/>
  <c r="AE32" i="3"/>
  <c r="G28" i="13" s="1"/>
  <c r="AE28" i="3"/>
  <c r="G24" i="13" s="1"/>
  <c r="AE24" i="3"/>
  <c r="G20" i="13" s="1"/>
  <c r="AE20" i="3"/>
  <c r="G16" i="13" s="1"/>
  <c r="AE16" i="3"/>
  <c r="G12" i="13" s="1"/>
  <c r="AE55" i="3"/>
  <c r="AE47" i="3"/>
  <c r="AE39" i="3"/>
  <c r="G35" i="13" s="1"/>
  <c r="AE31" i="3"/>
  <c r="G27" i="13" s="1"/>
  <c r="AE23" i="3"/>
  <c r="G19" i="13" s="1"/>
  <c r="AE15" i="3"/>
  <c r="G11" i="13" s="1"/>
  <c r="AA16" i="13" l="1"/>
  <c r="AA41" i="13"/>
  <c r="AA38" i="13"/>
  <c r="AA34" i="13"/>
  <c r="AA39" i="13"/>
  <c r="AA37" i="13"/>
  <c r="AA33" i="13"/>
  <c r="AA24" i="13"/>
  <c r="AA32" i="13"/>
  <c r="AA29" i="13"/>
  <c r="AA23" i="13"/>
  <c r="AA20" i="13"/>
  <c r="AA19" i="13"/>
  <c r="AA18" i="13"/>
  <c r="AA36" i="13"/>
  <c r="AA35" i="13"/>
  <c r="AA25" i="13"/>
  <c r="AA14" i="13"/>
  <c r="AA22" i="13"/>
  <c r="AA13" i="13"/>
  <c r="AA17" i="13"/>
  <c r="AA21" i="13"/>
  <c r="AA30" i="13"/>
  <c r="AA26" i="13"/>
  <c r="AA15" i="13"/>
  <c r="AA27" i="13"/>
  <c r="AA12" i="13"/>
  <c r="AA28" i="13"/>
  <c r="AA31" i="13"/>
  <c r="AA40" i="13"/>
  <c r="AA10" i="13"/>
  <c r="AA11" i="13"/>
  <c r="AA9" i="13"/>
  <c r="AA8" i="13"/>
</calcChain>
</file>

<file path=xl/comments1.xml><?xml version="1.0" encoding="utf-8"?>
<comments xmlns="http://schemas.openxmlformats.org/spreadsheetml/2006/main">
  <authors>
    <author/>
  </authors>
  <commentList>
    <comment ref="Q7" authorId="0">
      <text>
        <r>
          <rPr>
            <sz val="10"/>
            <color rgb="FF000000"/>
            <rFont val="Arial"/>
            <family val="2"/>
          </rPr>
          <t>Retrasos.</t>
        </r>
      </text>
    </comment>
    <comment ref="Q9" authorId="0">
      <text>
        <r>
          <rPr>
            <sz val="10"/>
            <color rgb="FF000000"/>
            <rFont val="Arial"/>
            <family val="2"/>
          </rPr>
          <t>Días trabajados.</t>
        </r>
      </text>
    </comment>
  </commentList>
</comments>
</file>

<file path=xl/sharedStrings.xml><?xml version="1.0" encoding="utf-8"?>
<sst xmlns="http://schemas.openxmlformats.org/spreadsheetml/2006/main" count="1085" uniqueCount="281">
  <si>
    <t>UNIDAD EDUCATIVA</t>
  </si>
  <si>
    <t>APELLIDO
 PATERNO</t>
  </si>
  <si>
    <t>APELLIDO
 MATERNO</t>
  </si>
  <si>
    <t>NOMBRE(S)</t>
  </si>
  <si>
    <t>Codigo Rude</t>
  </si>
  <si>
    <t>CB</t>
  </si>
  <si>
    <t>F----M</t>
  </si>
  <si>
    <t>Nº</t>
  </si>
  <si>
    <t>Mat.</t>
  </si>
  <si>
    <t>APELLIDOS Y NOMBRES</t>
  </si>
  <si>
    <t>FECHA DE NAC</t>
  </si>
  <si>
    <t>LUGAR DE NAC</t>
  </si>
  <si>
    <t>Género</t>
  </si>
  <si>
    <t>C.I.</t>
  </si>
  <si>
    <t>Perez</t>
  </si>
  <si>
    <t>CURSO</t>
  </si>
  <si>
    <t>APELLIDO</t>
  </si>
  <si>
    <t>R</t>
  </si>
  <si>
    <t>CONCATENAR(AD9;"_";AE9)</t>
  </si>
  <si>
    <t>Mendez</t>
  </si>
  <si>
    <t>OBJETIVO HOLÍSTICO:</t>
  </si>
  <si>
    <t>1er BIMESTRE</t>
  </si>
  <si>
    <t>CURSO:</t>
  </si>
  <si>
    <t>DOCENTE:</t>
  </si>
  <si>
    <t>ÁREA:</t>
  </si>
  <si>
    <t>CAMPO:</t>
  </si>
  <si>
    <t>GESTIÓN</t>
  </si>
  <si>
    <t>GESTIÓN:</t>
  </si>
  <si>
    <t>SER</t>
  </si>
  <si>
    <t>PROM PARCIAL</t>
  </si>
  <si>
    <t>AUTOEVALUACIÓN</t>
  </si>
  <si>
    <t>SABER</t>
  </si>
  <si>
    <t xml:space="preserve">HACER </t>
  </si>
  <si>
    <t>PROMEDIO BIMESTRAL</t>
  </si>
  <si>
    <t>SER 10</t>
  </si>
  <si>
    <t>SABER 35</t>
  </si>
  <si>
    <t>HACER 35</t>
  </si>
  <si>
    <t>DECIDIR 10</t>
  </si>
  <si>
    <t>Jesus</t>
  </si>
  <si>
    <t>Beymar</t>
  </si>
  <si>
    <t>NOMBRE2</t>
  </si>
  <si>
    <t>NOMBRE3</t>
  </si>
  <si>
    <t>NOMBRE4</t>
  </si>
  <si>
    <t>NOMBRE5</t>
  </si>
  <si>
    <t>NOMBRE6</t>
  </si>
  <si>
    <t>NOMBRE7</t>
  </si>
  <si>
    <t>NOMBRE8</t>
  </si>
  <si>
    <t>NOMBRE9</t>
  </si>
  <si>
    <t>NOMBRE10</t>
  </si>
  <si>
    <t>NOMBRE11</t>
  </si>
  <si>
    <t>NOMBRE12</t>
  </si>
  <si>
    <t>NOMBRE13</t>
  </si>
  <si>
    <t>NOMBRE14</t>
  </si>
  <si>
    <t>NOMBRE15</t>
  </si>
  <si>
    <t>NOMBRE16</t>
  </si>
  <si>
    <t>NOMBRE17</t>
  </si>
  <si>
    <t>NOMBRE18</t>
  </si>
  <si>
    <t>NOMBRE19</t>
  </si>
  <si>
    <t>NOMBRE20</t>
  </si>
  <si>
    <t>NOMBRE21</t>
  </si>
  <si>
    <t>NOMBRE22</t>
  </si>
  <si>
    <t>NOMBRE23</t>
  </si>
  <si>
    <t>NOMBRE24</t>
  </si>
  <si>
    <t>NOMBRE25</t>
  </si>
  <si>
    <t>NOMBRE26</t>
  </si>
  <si>
    <t>NOMBRE27</t>
  </si>
  <si>
    <t>NOMBRE28</t>
  </si>
  <si>
    <t>NOMBRE29</t>
  </si>
  <si>
    <t>NOMBRE30</t>
  </si>
  <si>
    <t>NOMBRE31</t>
  </si>
  <si>
    <t>NOMBRE32</t>
  </si>
  <si>
    <t>NOMBRE33</t>
  </si>
  <si>
    <t>NOMBRE34</t>
  </si>
  <si>
    <t>NOMBRE35</t>
  </si>
  <si>
    <t>NOMBRE36</t>
  </si>
  <si>
    <t>NOMBRE37</t>
  </si>
  <si>
    <t>NOMBRE38</t>
  </si>
  <si>
    <t>NOMBRE39</t>
  </si>
  <si>
    <t>NOMBRE40</t>
  </si>
  <si>
    <t>NOMBRE41</t>
  </si>
  <si>
    <t>NOMBRE42</t>
  </si>
  <si>
    <t>NOMBRE43</t>
  </si>
  <si>
    <t>NOMBRE44</t>
  </si>
  <si>
    <t>NOMBRE45</t>
  </si>
  <si>
    <t>NOMBRE46</t>
  </si>
  <si>
    <t>NOMBRE47</t>
  </si>
  <si>
    <t>NOMBRE48</t>
  </si>
  <si>
    <t>NOMBRE49</t>
  </si>
  <si>
    <t>NOMBRE50</t>
  </si>
  <si>
    <t>DOCENTE</t>
  </si>
  <si>
    <t xml:space="preserve">CAMPO </t>
  </si>
  <si>
    <t>AREA</t>
  </si>
  <si>
    <t>2do BIMESTRE</t>
  </si>
  <si>
    <t>3er BIMESTRE</t>
  </si>
  <si>
    <t>A</t>
  </si>
  <si>
    <t>F</t>
  </si>
  <si>
    <t>S</t>
  </si>
  <si>
    <t>ASISTENCIA</t>
  </si>
  <si>
    <t>FALTA</t>
  </si>
  <si>
    <t>FALTA CON LICENCIA</t>
  </si>
  <si>
    <t>SALIR SIN PERMISO DEL AULA</t>
  </si>
  <si>
    <t>L</t>
  </si>
  <si>
    <t>4to BIMESTRE</t>
  </si>
  <si>
    <t>CENTRALIZADOR DE NOTAS</t>
  </si>
  <si>
    <t>AREA:</t>
  </si>
  <si>
    <t xml:space="preserve">APELLIDOS Y NOMBRES </t>
  </si>
  <si>
    <t xml:space="preserve">1er BIMESTRE </t>
  </si>
  <si>
    <t xml:space="preserve">DECIDIR </t>
  </si>
  <si>
    <t>PROMEDIO</t>
  </si>
  <si>
    <t>EVALUACION CUALITATIVA</t>
  </si>
  <si>
    <t>PROMEDIO ANUAL</t>
  </si>
  <si>
    <t xml:space="preserve">2do BIMESTRE </t>
  </si>
  <si>
    <t xml:space="preserve">3er BIMESTRE </t>
  </si>
  <si>
    <t xml:space="preserve">4to BIMESTRE </t>
  </si>
  <si>
    <t>UNIDAD EDUCATIVA :</t>
  </si>
  <si>
    <t>BOLETIN DE NOTAS</t>
  </si>
  <si>
    <t>PRIMER BIMESTRE</t>
  </si>
  <si>
    <t>SEGUNDO BIMESTRE</t>
  </si>
  <si>
    <t>TERCER BIMESTRE</t>
  </si>
  <si>
    <t>CUARTO BIMESTRE</t>
  </si>
  <si>
    <t>PROMEDIO FINAL</t>
  </si>
  <si>
    <t>Comunicación y Lenguas: Lengua Castellana y originaria</t>
  </si>
  <si>
    <t>Comunicación y Lenguajes: Lengua extranjera</t>
  </si>
  <si>
    <t>Ciencias Sociales</t>
  </si>
  <si>
    <t>Educación Física y Deportes</t>
  </si>
  <si>
    <t>Educación Musical</t>
  </si>
  <si>
    <t>Artes Plásticas y Visuales</t>
  </si>
  <si>
    <t>Matemática</t>
  </si>
  <si>
    <t>Técnica Tecnológica</t>
  </si>
  <si>
    <t>Ciencia Naturales: Biologia-Geografia</t>
  </si>
  <si>
    <t>Ciencia Naturales: Fisicoquímica</t>
  </si>
  <si>
    <t>Cosmovisiones, Filosofías y Psicología</t>
  </si>
  <si>
    <t>Valores, Espiritualidad y Religiones</t>
  </si>
  <si>
    <t>BOLETIN DE CALIFICACIONES</t>
  </si>
  <si>
    <t xml:space="preserve">Apellidos y Nombres: </t>
  </si>
  <si>
    <t>Año de Escolaridad:</t>
  </si>
  <si>
    <t>Nro.</t>
  </si>
  <si>
    <t>CAMPOS DE SABERES Y CONOCIMIENTO</t>
  </si>
  <si>
    <t>AREAS CURRICULARES</t>
  </si>
  <si>
    <t xml:space="preserve">VALORACION CUANTITATIVA </t>
  </si>
  <si>
    <t>1er BIM</t>
  </si>
  <si>
    <t>2do BIM</t>
  </si>
  <si>
    <t>3er BIM</t>
  </si>
  <si>
    <t>4to BIM</t>
  </si>
  <si>
    <t>PROM</t>
  </si>
  <si>
    <t>Valoración Cualitativa</t>
  </si>
  <si>
    <t>COMUNIDAD Y SOCIEDAD</t>
  </si>
  <si>
    <t>CIENCIA, TECNOLOGIA Y PRODUCCION</t>
  </si>
  <si>
    <t>VIDA TIERRA Y TERRITORIO</t>
  </si>
  <si>
    <t>COSMO Y PENSAMIENTO</t>
  </si>
  <si>
    <t>Com. y Lenguas: Lengua Castellana y originaria</t>
  </si>
  <si>
    <t>Com. y Lenguajes: Lengua extranjera</t>
  </si>
  <si>
    <t>U. EDUCATIVA</t>
  </si>
  <si>
    <t>Gestión:</t>
  </si>
  <si>
    <t>Firma Tutor(a)</t>
  </si>
  <si>
    <t xml:space="preserve"> </t>
  </si>
  <si>
    <t>SECUNDARIA OH TECNICA</t>
  </si>
  <si>
    <t>4TO BIMESTRE</t>
  </si>
  <si>
    <t>Ciencia Naturales: Fisica química</t>
  </si>
  <si>
    <t>VALORACION CUALITATIVA                             PRIMER BIMESTRE</t>
  </si>
  <si>
    <t>VALORACION CUALITATIVA                             SEGUNDO BIMESTRE</t>
  </si>
  <si>
    <t>VALORACION CUALITATIVA                             TERCER BIMESTRE</t>
  </si>
  <si>
    <t>VALORACION CUALITATIVA                             CUARTO BIMESTRE</t>
  </si>
  <si>
    <t>hhhh</t>
  </si>
  <si>
    <t>b</t>
  </si>
  <si>
    <t>c</t>
  </si>
  <si>
    <t>d</t>
  </si>
  <si>
    <t>a</t>
  </si>
  <si>
    <t>aa</t>
  </si>
  <si>
    <t>aaa</t>
  </si>
  <si>
    <t>aaaaaaa}</t>
  </si>
  <si>
    <t>ola</t>
  </si>
  <si>
    <t>FANNY CHACON CALLEJAS</t>
  </si>
  <si>
    <t>1° "A" DE SECUNDARIA COMUNITARIA PROD.</t>
  </si>
  <si>
    <t xml:space="preserve">LUIS ALBERTO PABON  B </t>
  </si>
  <si>
    <t>jueves 22 de febrero</t>
  </si>
  <si>
    <t>22 DE FEBRERO</t>
  </si>
  <si>
    <t xml:space="preserve">FILIGRANA MUESTRARIO </t>
  </si>
  <si>
    <t xml:space="preserve">CONCEPTUALIZACION DE FILIGRANA </t>
  </si>
  <si>
    <t xml:space="preserve">22 DE FEBRERO </t>
  </si>
  <si>
    <t xml:space="preserve">TRABAJO ENTREGADO A TIEMPO DE MUESTRARIO </t>
  </si>
  <si>
    <t xml:space="preserve">lunes 26 de febrero </t>
  </si>
  <si>
    <t>jueves 01 de marzo de 2018</t>
  </si>
  <si>
    <t xml:space="preserve">CUESTIONARIO SOBRE LA ACTIVIDAD DEL YESO </t>
  </si>
  <si>
    <t>01 DE MARZO</t>
  </si>
  <si>
    <t>EXPOSICION DEL ULTIMO TRABAJO</t>
  </si>
  <si>
    <t>05 de marzo de 2018</t>
  </si>
  <si>
    <t>15 de febrero de 2018</t>
  </si>
  <si>
    <t xml:space="preserve">RESPONSABILIDAD POR LAS ACTIVIDADES PRACTICA Y TEORICAS </t>
  </si>
  <si>
    <t xml:space="preserve">RESPETO POR LA OPINION DE LOS DEMAS Y HACIA LA PERSONA </t>
  </si>
  <si>
    <t xml:space="preserve">PARTICIPACION EN LAS CLASES </t>
  </si>
  <si>
    <t xml:space="preserve">PROCESO DE TRABAJO YESO </t>
  </si>
  <si>
    <t>05 DE MARZO</t>
  </si>
  <si>
    <t xml:space="preserve">PINTADO DEL OBJETO DE YESO </t>
  </si>
  <si>
    <t xml:space="preserve">05 DE MARZO </t>
  </si>
  <si>
    <t>08 de marzo de 2018</t>
  </si>
  <si>
    <t xml:space="preserve">08 DE MARZO </t>
  </si>
  <si>
    <t>TRABAJO DE PRESENTE PARA PAPA</t>
  </si>
  <si>
    <t>12 de marzo de 2018</t>
  </si>
  <si>
    <t>19 de marzo de 2018</t>
  </si>
  <si>
    <t xml:space="preserve">MANIPULACION DE HERRAMIENTAS </t>
  </si>
  <si>
    <t xml:space="preserve">19 DE MARZO </t>
  </si>
  <si>
    <t>evaluacion</t>
  </si>
  <si>
    <t xml:space="preserve">TRABAJO DE ORGANIZADOR </t>
  </si>
  <si>
    <t>22 DE MARZO DE 2018</t>
  </si>
  <si>
    <t>LUNES 05 de febrero de 2018</t>
  </si>
  <si>
    <t>JUEVES 08 de febrero de 2018</t>
  </si>
  <si>
    <t>22 DE MARZO</t>
  </si>
  <si>
    <t xml:space="preserve">15 DE FEBRERO </t>
  </si>
  <si>
    <t xml:space="preserve">CIENCIA TECNOLOGIA Y PRODUCCION </t>
  </si>
  <si>
    <t xml:space="preserve">TECNICA TECNOLOGICA </t>
  </si>
  <si>
    <t>lunes 26 de marzo de 2018</t>
  </si>
  <si>
    <t>lunes 02 de abril</t>
  </si>
  <si>
    <t>GROCHE 1</t>
  </si>
  <si>
    <t>02 DE ABRIL</t>
  </si>
  <si>
    <t xml:space="preserve">GROCHE 2 </t>
  </si>
  <si>
    <t>05 DE ABRIL</t>
  </si>
  <si>
    <t>LUNES 16 DE ABRIL</t>
  </si>
  <si>
    <t>jueves dia del niño</t>
  </si>
  <si>
    <t>feriado</t>
  </si>
  <si>
    <t>jueves 19 de abril</t>
  </si>
  <si>
    <t>ENTREGA DE MANTEL</t>
  </si>
  <si>
    <t>16 DE ABRIL</t>
  </si>
  <si>
    <t>30 DE ABRIL</t>
  </si>
  <si>
    <t>14 DE MAYO</t>
  </si>
  <si>
    <t>21 DE MAYO</t>
  </si>
  <si>
    <t>04 DE JUNIO</t>
  </si>
  <si>
    <t>SOLIDARIDAD</t>
  </si>
  <si>
    <t>RECIPROCIDAD</t>
  </si>
  <si>
    <t>CONCEPTUALIZACION DE SOFT</t>
  </si>
  <si>
    <t>ACTIVIDAD PRODUCTIVA Y RECOLECCION</t>
  </si>
  <si>
    <t>PERFIL DE PROYECTO</t>
  </si>
  <si>
    <t>MANIPULACION DE AGUJA E HILO</t>
  </si>
  <si>
    <t>COSTURA</t>
  </si>
  <si>
    <t>RECOLECCION ETIQUETAS</t>
  </si>
  <si>
    <t>PRESENTACION DE PROYECTO</t>
  </si>
  <si>
    <t>18 DE JUNIO</t>
  </si>
  <si>
    <t xml:space="preserve">EVALUACION DE  VENTA </t>
  </si>
  <si>
    <t>MUÑECO TRAPO</t>
  </si>
  <si>
    <t>COSTURA JOYERO</t>
  </si>
  <si>
    <t xml:space="preserve">PROYECTO APLICAICON </t>
  </si>
  <si>
    <t xml:space="preserve">evaluacion practica </t>
  </si>
  <si>
    <t>25 de junio</t>
  </si>
  <si>
    <t xml:space="preserve">13 DE AGOSTO </t>
  </si>
  <si>
    <t xml:space="preserve">resumen viaje </t>
  </si>
  <si>
    <t xml:space="preserve">13 de agosto </t>
  </si>
  <si>
    <t>linea del tiempo</t>
  </si>
  <si>
    <t>27 de agosto</t>
  </si>
  <si>
    <t xml:space="preserve">VALORACION DE TRABAJO </t>
  </si>
  <si>
    <t>26 DE JULIO</t>
  </si>
  <si>
    <t>cuestionario evaluacion</t>
  </si>
  <si>
    <t xml:space="preserve">PUNTAJE DE PREMIACION </t>
  </si>
  <si>
    <t>ALIAGA MENDOZA ELIANA SALOME</t>
  </si>
  <si>
    <t>BURGOA  MOLLO KAMIL JHAHIRO</t>
  </si>
  <si>
    <t>CALANI MAMANI ANA VALERIA</t>
  </si>
  <si>
    <t>CANAVIRI HERRADA KATHERINE</t>
  </si>
  <si>
    <t xml:space="preserve">CANAVIRI ROJAS RUTH AMBAR </t>
  </si>
  <si>
    <t xml:space="preserve">CHEJO CAMACHO NOEMI MILDRED </t>
  </si>
  <si>
    <t>DELGADO APAZA JHAMYL</t>
  </si>
  <si>
    <t>DORADO CHOQUE FRANCO ANIBAL</t>
  </si>
  <si>
    <t>EYZAGUIRRE CUSSI CRISTIAN  ROMMEL</t>
  </si>
  <si>
    <t>FORONDA FLORES GREACE ANGELA</t>
  </si>
  <si>
    <t>GAMBOA MEDINA GIULIANNA INES</t>
  </si>
  <si>
    <t xml:space="preserve">HUANCA HERRERA SEBASTIAN  NAIN </t>
  </si>
  <si>
    <t>LAURA CHAMBILLA JOSE MISHAEL</t>
  </si>
  <si>
    <t>MAMANI BUSTILLOS DANNA  SHARLYN</t>
  </si>
  <si>
    <t xml:space="preserve">MAMANI CACERES JHONATAN RAINER </t>
  </si>
  <si>
    <t xml:space="preserve">MEJILLONES CHAYÑA JAQUELIN KEYLA </t>
  </si>
  <si>
    <t>NISTAUZ COAQUIRA  CRISTIAN  ARIEL</t>
  </si>
  <si>
    <t xml:space="preserve">OJALVO VEIZAN YULIANA </t>
  </si>
  <si>
    <t>OVANDO AGUIRRE GABRIELA ANDREA</t>
  </si>
  <si>
    <t xml:space="preserve">PATANA MAMANI ROBERTO CARLOS </t>
  </si>
  <si>
    <t>PAUCARA GUTIERREZ ALEJANDRO ANDREI</t>
  </si>
  <si>
    <t xml:space="preserve">RAMOS MEJIA ROSSY ALEJANDRA </t>
  </si>
  <si>
    <t>ROJAS PABLO ROSS MIRELIA</t>
  </si>
  <si>
    <t>TAPIA CHAMBI ALEXANDER JESUS</t>
  </si>
  <si>
    <t>TICONA AQUINO ITAN MATEO</t>
  </si>
  <si>
    <t xml:space="preserve">VALDIVIA HERNANI AYLIN SIREL      </t>
  </si>
  <si>
    <t>VARGAS  FLORES GERALDINE SHARLIN</t>
  </si>
  <si>
    <t>VILLARROEL  SUAREZ JUAN DIEGO</t>
  </si>
  <si>
    <t>CARRION MARGUAY CAMILA SAMARA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</si>
</sst>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3366FF"/>
      <name val="Arial"/>
      <family val="2"/>
    </font>
    <font>
      <b/>
      <sz val="8"/>
      <color rgb="FF333399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2"/>
      <color rgb="FFFFFFFF"/>
      <name val="Arial"/>
      <family val="2"/>
    </font>
    <font>
      <b/>
      <sz val="12"/>
      <name val="Arial"/>
      <family val="2"/>
    </font>
    <font>
      <b/>
      <i/>
      <sz val="10"/>
      <color rgb="FFFFFFFF"/>
      <name val="Arial"/>
      <family val="2"/>
    </font>
    <font>
      <b/>
      <sz val="8"/>
      <name val="Arial"/>
      <family val="2"/>
    </font>
    <font>
      <b/>
      <sz val="14"/>
      <color rgb="FFFFFFFF"/>
      <name val="Arial"/>
      <family val="2"/>
    </font>
    <font>
      <sz val="8"/>
      <name val="Arial"/>
      <family val="2"/>
    </font>
    <font>
      <sz val="11"/>
      <name val="Arial"/>
      <family val="2"/>
    </font>
    <font>
      <sz val="8"/>
      <color rgb="FF000000"/>
      <name val="Arial"/>
      <family val="2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0"/>
      <name val="Nunito"/>
    </font>
    <font>
      <sz val="10"/>
      <color theme="0"/>
      <name val="Arial"/>
      <family val="2"/>
    </font>
    <font>
      <b/>
      <sz val="6"/>
      <color theme="0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B4D8E7"/>
        <bgColor rgb="FFB4D8E7"/>
      </patternFill>
    </fill>
    <fill>
      <patternFill patternType="solid">
        <fgColor rgb="FF00FF00"/>
        <bgColor rgb="FF00FF00"/>
      </patternFill>
    </fill>
    <fill>
      <patternFill patternType="solid">
        <fgColor rgb="FFFFFFC0"/>
        <bgColor rgb="FFFFFF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70C0"/>
      </patternFill>
    </fill>
    <fill>
      <patternFill patternType="solid">
        <fgColor rgb="FF7030A0"/>
        <bgColor rgb="FFFFFF00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B4D8E7"/>
      </patternFill>
    </fill>
    <fill>
      <patternFill patternType="solid">
        <fgColor rgb="FF00B0F0"/>
        <bgColor indexed="64"/>
      </patternFill>
    </fill>
    <fill>
      <patternFill patternType="solid">
        <fgColor rgb="FF07E31C"/>
        <bgColor indexed="64"/>
      </patternFill>
    </fill>
    <fill>
      <patternFill patternType="solid">
        <fgColor rgb="FFAA71E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9A5F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AFA7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DACF2"/>
        <bgColor indexed="64"/>
      </patternFill>
    </fill>
    <fill>
      <patternFill patternType="solid">
        <fgColor rgb="FF71DA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C6F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F6613"/>
        <bgColor indexed="64"/>
      </patternFill>
    </fill>
    <fill>
      <patternFill patternType="solid">
        <fgColor rgb="FF8EC26A"/>
        <bgColor indexed="64"/>
      </patternFill>
    </fill>
    <fill>
      <patternFill patternType="solid">
        <fgColor rgb="FFF561E0"/>
        <bgColor indexed="64"/>
      </patternFill>
    </fill>
    <fill>
      <patternFill patternType="solid">
        <fgColor rgb="FFF892E9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5">
    <xf numFmtId="0" fontId="0" fillId="0" borderId="0" xfId="0"/>
    <xf numFmtId="0" fontId="11" fillId="3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wrapText="1"/>
    </xf>
    <xf numFmtId="0" fontId="4" fillId="0" borderId="0" xfId="0" applyFont="1"/>
    <xf numFmtId="0" fontId="4" fillId="3" borderId="0" xfId="0" applyFont="1" applyFill="1" applyBorder="1"/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16" fillId="5" borderId="2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/>
    <xf numFmtId="0" fontId="23" fillId="0" borderId="0" xfId="0" applyFont="1"/>
    <xf numFmtId="0" fontId="22" fillId="0" borderId="21" xfId="0" applyFont="1" applyBorder="1" applyAlignment="1">
      <alignment horizontal="left"/>
    </xf>
    <xf numFmtId="0" fontId="22" fillId="0" borderId="22" xfId="0" applyFont="1" applyBorder="1" applyAlignment="1">
      <alignment horizontal="left"/>
    </xf>
    <xf numFmtId="1" fontId="19" fillId="0" borderId="0" xfId="0" applyNumberFormat="1" applyFont="1"/>
    <xf numFmtId="1" fontId="22" fillId="10" borderId="22" xfId="0" applyNumberFormat="1" applyFont="1" applyFill="1" applyBorder="1"/>
    <xf numFmtId="1" fontId="20" fillId="0" borderId="0" xfId="0" applyNumberFormat="1" applyFont="1"/>
    <xf numFmtId="1" fontId="22" fillId="13" borderId="22" xfId="0" applyNumberFormat="1" applyFont="1" applyFill="1" applyBorder="1"/>
    <xf numFmtId="0" fontId="20" fillId="7" borderId="27" xfId="0" applyFont="1" applyFill="1" applyBorder="1" applyAlignment="1">
      <alignment horizontal="left"/>
    </xf>
    <xf numFmtId="0" fontId="20" fillId="7" borderId="27" xfId="0" applyFont="1" applyFill="1" applyBorder="1" applyAlignment="1">
      <alignment horizontal="center"/>
    </xf>
    <xf numFmtId="1" fontId="24" fillId="0" borderId="27" xfId="0" applyNumberFormat="1" applyFont="1" applyBorder="1" applyAlignment="1">
      <alignment horizontal="center" textRotation="90"/>
    </xf>
    <xf numFmtId="1" fontId="25" fillId="14" borderId="27" xfId="0" applyNumberFormat="1" applyFont="1" applyFill="1" applyBorder="1" applyAlignment="1">
      <alignment horizontal="center" textRotation="90"/>
    </xf>
    <xf numFmtId="1" fontId="22" fillId="9" borderId="27" xfId="0" applyNumberFormat="1" applyFont="1" applyFill="1" applyBorder="1" applyAlignment="1">
      <alignment horizontal="center" vertical="center" textRotation="90"/>
    </xf>
    <xf numFmtId="1" fontId="22" fillId="11" borderId="27" xfId="0" applyNumberFormat="1" applyFont="1" applyFill="1" applyBorder="1" applyAlignment="1">
      <alignment horizontal="center" vertical="center" textRotation="90"/>
    </xf>
    <xf numFmtId="1" fontId="22" fillId="12" borderId="27" xfId="0" applyNumberFormat="1" applyFont="1" applyFill="1" applyBorder="1" applyAlignment="1">
      <alignment horizontal="center" vertical="center" textRotation="90"/>
    </xf>
    <xf numFmtId="1" fontId="22" fillId="13" borderId="27" xfId="0" applyNumberFormat="1" applyFont="1" applyFill="1" applyBorder="1" applyAlignment="1">
      <alignment horizontal="center" vertical="center" textRotation="90"/>
    </xf>
    <xf numFmtId="1" fontId="22" fillId="10" borderId="27" xfId="0" applyNumberFormat="1" applyFont="1" applyFill="1" applyBorder="1" applyAlignment="1">
      <alignment vertical="center" textRotation="90"/>
    </xf>
    <xf numFmtId="1" fontId="23" fillId="0" borderId="22" xfId="0" applyNumberFormat="1" applyFont="1" applyBorder="1" applyProtection="1">
      <protection locked="0"/>
    </xf>
    <xf numFmtId="1" fontId="23" fillId="0" borderId="21" xfId="0" applyNumberFormat="1" applyFont="1" applyBorder="1" applyProtection="1">
      <protection locked="0"/>
    </xf>
    <xf numFmtId="0" fontId="20" fillId="10" borderId="23" xfId="0" applyFont="1" applyFill="1" applyBorder="1" applyAlignment="1">
      <alignment horizontal="left"/>
    </xf>
    <xf numFmtId="1" fontId="20" fillId="13" borderId="22" xfId="0" applyNumberFormat="1" applyFont="1" applyFill="1" applyBorder="1" applyAlignment="1">
      <alignment horizontal="center"/>
    </xf>
    <xf numFmtId="1" fontId="24" fillId="0" borderId="27" xfId="0" applyNumberFormat="1" applyFont="1" applyBorder="1" applyAlignment="1" applyProtection="1">
      <alignment horizontal="center" textRotation="90"/>
      <protection locked="0"/>
    </xf>
    <xf numFmtId="0" fontId="27" fillId="0" borderId="0" xfId="0" applyFont="1"/>
    <xf numFmtId="0" fontId="27" fillId="0" borderId="0" xfId="0" applyFont="1" applyAlignment="1">
      <alignment horizontal="center"/>
    </xf>
    <xf numFmtId="0" fontId="30" fillId="0" borderId="0" xfId="0" applyFont="1"/>
    <xf numFmtId="0" fontId="31" fillId="0" borderId="21" xfId="0" applyFont="1" applyBorder="1" applyAlignment="1">
      <alignment vertical="center" textRotation="90"/>
    </xf>
    <xf numFmtId="0" fontId="30" fillId="0" borderId="21" xfId="0" applyFont="1" applyBorder="1"/>
    <xf numFmtId="1" fontId="30" fillId="0" borderId="21" xfId="0" applyNumberFormat="1" applyFont="1" applyBorder="1"/>
    <xf numFmtId="0" fontId="32" fillId="0" borderId="0" xfId="0" applyFont="1" applyAlignment="1">
      <alignment horizontal="left"/>
    </xf>
    <xf numFmtId="0" fontId="32" fillId="0" borderId="0" xfId="0" applyFont="1"/>
    <xf numFmtId="0" fontId="28" fillId="0" borderId="0" xfId="0" applyFont="1"/>
    <xf numFmtId="0" fontId="27" fillId="0" borderId="21" xfId="0" applyFont="1" applyBorder="1" applyAlignment="1">
      <alignment horizontal="center"/>
    </xf>
    <xf numFmtId="0" fontId="31" fillId="0" borderId="21" xfId="0" applyFont="1" applyBorder="1" applyAlignment="1">
      <alignment horizontal="left" vertical="center" wrapText="1"/>
    </xf>
    <xf numFmtId="0" fontId="30" fillId="0" borderId="0" xfId="0" applyFont="1" applyAlignment="1">
      <alignment horizontal="left" wrapText="1"/>
    </xf>
    <xf numFmtId="0" fontId="27" fillId="0" borderId="0" xfId="0" applyFont="1" applyAlignment="1">
      <alignment horizontal="left" wrapText="1"/>
    </xf>
    <xf numFmtId="0" fontId="31" fillId="0" borderId="0" xfId="0" applyFont="1" applyAlignment="1">
      <alignment horizontal="left" wrapText="1"/>
    </xf>
    <xf numFmtId="0" fontId="30" fillId="0" borderId="21" xfId="0" applyFont="1" applyBorder="1" applyAlignment="1" applyProtection="1">
      <alignment horizontal="left" wrapText="1"/>
      <protection locked="0"/>
    </xf>
    <xf numFmtId="0" fontId="31" fillId="0" borderId="0" xfId="0" applyFont="1"/>
    <xf numFmtId="1" fontId="31" fillId="14" borderId="21" xfId="0" applyNumberFormat="1" applyFont="1" applyFill="1" applyBorder="1"/>
    <xf numFmtId="1" fontId="24" fillId="0" borderId="27" xfId="0" applyNumberFormat="1" applyFont="1" applyBorder="1" applyAlignment="1" applyProtection="1">
      <alignment horizontal="center" textRotation="90" wrapText="1"/>
      <protection locked="0"/>
    </xf>
    <xf numFmtId="1" fontId="19" fillId="0" borderId="0" xfId="0" applyNumberFormat="1" applyFont="1" applyAlignment="1">
      <alignment wrapText="1"/>
    </xf>
    <xf numFmtId="1" fontId="24" fillId="15" borderId="27" xfId="0" applyNumberFormat="1" applyFont="1" applyFill="1" applyBorder="1" applyAlignment="1" applyProtection="1">
      <alignment horizontal="center" textRotation="90"/>
      <protection locked="0"/>
    </xf>
    <xf numFmtId="0" fontId="22" fillId="0" borderId="21" xfId="0" applyFont="1" applyBorder="1" applyAlignment="1">
      <alignment horizontal="center" vertical="center"/>
    </xf>
    <xf numFmtId="1" fontId="23" fillId="0" borderId="21" xfId="0" applyNumberFormat="1" applyFont="1" applyBorder="1" applyAlignment="1" applyProtection="1">
      <alignment horizontal="center" vertical="center" wrapText="1"/>
      <protection locked="0"/>
    </xf>
    <xf numFmtId="1" fontId="23" fillId="0" borderId="21" xfId="0" applyNumberFormat="1" applyFont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center" vertical="center"/>
    </xf>
    <xf numFmtId="0" fontId="23" fillId="0" borderId="21" xfId="0" applyFont="1" applyBorder="1" applyAlignment="1" applyProtection="1">
      <alignment horizontal="center" vertical="center"/>
      <protection locked="0"/>
    </xf>
    <xf numFmtId="0" fontId="19" fillId="0" borderId="0" xfId="0" applyFont="1" applyProtection="1"/>
    <xf numFmtId="0" fontId="19" fillId="9" borderId="0" xfId="0" applyFont="1" applyFill="1" applyProtection="1"/>
    <xf numFmtId="0" fontId="19" fillId="7" borderId="0" xfId="0" applyFont="1" applyFill="1" applyProtection="1"/>
    <xf numFmtId="0" fontId="19" fillId="12" borderId="0" xfId="0" applyFont="1" applyFill="1" applyProtection="1"/>
    <xf numFmtId="1" fontId="23" fillId="9" borderId="21" xfId="0" applyNumberFormat="1" applyFont="1" applyFill="1" applyBorder="1" applyAlignment="1" applyProtection="1">
      <alignment horizontal="center" vertical="center"/>
    </xf>
    <xf numFmtId="0" fontId="1" fillId="0" borderId="0" xfId="0" applyFont="1"/>
    <xf numFmtId="0" fontId="3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9" fillId="0" borderId="21" xfId="0" applyFont="1" applyBorder="1"/>
    <xf numFmtId="0" fontId="0" fillId="0" borderId="21" xfId="0" applyBorder="1"/>
    <xf numFmtId="0" fontId="1" fillId="12" borderId="21" xfId="0" applyFont="1" applyFill="1" applyBorder="1" applyAlignment="1">
      <alignment textRotation="90" wrapText="1"/>
    </xf>
    <xf numFmtId="0" fontId="0" fillId="0" borderId="21" xfId="0" applyBorder="1" applyAlignment="1">
      <alignment horizontal="center"/>
    </xf>
    <xf numFmtId="1" fontId="1" fillId="12" borderId="21" xfId="0" applyNumberFormat="1" applyFont="1" applyFill="1" applyBorder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1" fontId="1" fillId="12" borderId="21" xfId="0" applyNumberFormat="1" applyFont="1" applyFill="1" applyBorder="1" applyAlignment="1">
      <alignment vertical="center"/>
    </xf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left"/>
      <protection locked="0"/>
    </xf>
    <xf numFmtId="0" fontId="13" fillId="4" borderId="1" xfId="0" applyFont="1" applyFill="1" applyBorder="1" applyAlignment="1" applyProtection="1">
      <alignment horizontal="left"/>
      <protection locked="0"/>
    </xf>
    <xf numFmtId="0" fontId="13" fillId="4" borderId="1" xfId="0" applyFont="1" applyFill="1" applyBorder="1" applyProtection="1"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14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5" fillId="4" borderId="1" xfId="0" applyFont="1" applyFill="1" applyBorder="1" applyAlignment="1" applyProtection="1">
      <alignment horizontal="left"/>
      <protection locked="0"/>
    </xf>
    <xf numFmtId="0" fontId="13" fillId="4" borderId="1" xfId="0" applyFont="1" applyFill="1" applyBorder="1" applyAlignment="1" applyProtection="1">
      <alignment horizontal="left" vertical="center" wrapText="1"/>
      <protection locked="0"/>
    </xf>
    <xf numFmtId="1" fontId="14" fillId="0" borderId="1" xfId="0" applyNumberFormat="1" applyFont="1" applyBorder="1" applyAlignment="1" applyProtection="1">
      <alignment horizontal="center" vertical="center"/>
      <protection locked="0"/>
    </xf>
    <xf numFmtId="0" fontId="13" fillId="4" borderId="1" xfId="0" applyFont="1" applyFill="1" applyBorder="1" applyAlignment="1" applyProtection="1">
      <alignment horizontal="left" vertical="center"/>
      <protection locked="0"/>
    </xf>
    <xf numFmtId="14" fontId="6" fillId="18" borderId="1" xfId="0" applyNumberFormat="1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1" fontId="11" fillId="18" borderId="1" xfId="0" applyNumberFormat="1" applyFont="1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/>
    </xf>
    <xf numFmtId="0" fontId="39" fillId="19" borderId="1" xfId="0" applyFont="1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 wrapText="1"/>
    </xf>
    <xf numFmtId="0" fontId="5" fillId="19" borderId="0" xfId="0" applyFont="1" applyFill="1" applyBorder="1" applyAlignment="1">
      <alignment horizontal="left" vertical="center" wrapText="1"/>
    </xf>
    <xf numFmtId="0" fontId="7" fillId="19" borderId="0" xfId="0" applyFont="1" applyFill="1" applyBorder="1"/>
    <xf numFmtId="0" fontId="6" fillId="16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/>
    </xf>
    <xf numFmtId="1" fontId="22" fillId="22" borderId="22" xfId="0" applyNumberFormat="1" applyFont="1" applyFill="1" applyBorder="1"/>
    <xf numFmtId="1" fontId="22" fillId="14" borderId="22" xfId="0" applyNumberFormat="1" applyFont="1" applyFill="1" applyBorder="1" applyProtection="1">
      <protection locked="0"/>
    </xf>
    <xf numFmtId="1" fontId="22" fillId="14" borderId="21" xfId="0" applyNumberFormat="1" applyFont="1" applyFill="1" applyBorder="1" applyProtection="1">
      <protection locked="0"/>
    </xf>
    <xf numFmtId="1" fontId="22" fillId="23" borderId="22" xfId="0" applyNumberFormat="1" applyFont="1" applyFill="1" applyBorder="1"/>
    <xf numFmtId="1" fontId="22" fillId="24" borderId="22" xfId="0" applyNumberFormat="1" applyFont="1" applyFill="1" applyBorder="1"/>
    <xf numFmtId="1" fontId="22" fillId="25" borderId="22" xfId="0" applyNumberFormat="1" applyFont="1" applyFill="1" applyBorder="1"/>
    <xf numFmtId="0" fontId="19" fillId="13" borderId="0" xfId="0" applyFont="1" applyFill="1" applyBorder="1" applyAlignment="1">
      <alignment horizontal="left"/>
    </xf>
    <xf numFmtId="0" fontId="19" fillId="13" borderId="0" xfId="0" applyFont="1" applyFill="1" applyBorder="1"/>
    <xf numFmtId="0" fontId="20" fillId="13" borderId="23" xfId="0" applyFont="1" applyFill="1" applyBorder="1" applyAlignment="1">
      <alignment horizontal="left"/>
    </xf>
    <xf numFmtId="0" fontId="19" fillId="27" borderId="0" xfId="0" applyFont="1" applyFill="1" applyBorder="1" applyAlignment="1">
      <alignment horizontal="left"/>
    </xf>
    <xf numFmtId="0" fontId="19" fillId="27" borderId="0" xfId="0" applyFont="1" applyFill="1" applyBorder="1"/>
    <xf numFmtId="0" fontId="20" fillId="27" borderId="23" xfId="0" applyFont="1" applyFill="1" applyBorder="1" applyAlignment="1">
      <alignment horizontal="left"/>
    </xf>
    <xf numFmtId="1" fontId="22" fillId="28" borderId="22" xfId="0" applyNumberFormat="1" applyFont="1" applyFill="1" applyBorder="1"/>
    <xf numFmtId="1" fontId="22" fillId="26" borderId="22" xfId="0" applyNumberFormat="1" applyFont="1" applyFill="1" applyBorder="1"/>
    <xf numFmtId="0" fontId="19" fillId="29" borderId="0" xfId="0" applyFont="1" applyFill="1" applyBorder="1" applyAlignment="1">
      <alignment horizontal="left"/>
    </xf>
    <xf numFmtId="0" fontId="19" fillId="29" borderId="0" xfId="0" applyFont="1" applyFill="1" applyBorder="1"/>
    <xf numFmtId="0" fontId="20" fillId="29" borderId="23" xfId="0" applyFont="1" applyFill="1" applyBorder="1" applyAlignment="1">
      <alignment horizontal="left"/>
    </xf>
    <xf numFmtId="0" fontId="19" fillId="30" borderId="0" xfId="0" applyFont="1" applyFill="1" applyBorder="1" applyAlignment="1">
      <alignment horizontal="left"/>
    </xf>
    <xf numFmtId="0" fontId="19" fillId="30" borderId="0" xfId="0" applyFont="1" applyFill="1" applyBorder="1"/>
    <xf numFmtId="0" fontId="20" fillId="30" borderId="23" xfId="0" applyFont="1" applyFill="1" applyBorder="1" applyAlignment="1">
      <alignment horizontal="left"/>
    </xf>
    <xf numFmtId="0" fontId="31" fillId="31" borderId="21" xfId="0" applyFont="1" applyFill="1" applyBorder="1" applyAlignment="1">
      <alignment vertical="center" textRotation="90"/>
    </xf>
    <xf numFmtId="1" fontId="30" fillId="31" borderId="21" xfId="0" applyNumberFormat="1" applyFont="1" applyFill="1" applyBorder="1"/>
    <xf numFmtId="0" fontId="31" fillId="30" borderId="21" xfId="0" applyFont="1" applyFill="1" applyBorder="1" applyAlignment="1">
      <alignment vertical="center" textRotation="90"/>
    </xf>
    <xf numFmtId="1" fontId="30" fillId="30" borderId="21" xfId="0" applyNumberFormat="1" applyFont="1" applyFill="1" applyBorder="1"/>
    <xf numFmtId="0" fontId="31" fillId="25" borderId="21" xfId="0" applyFont="1" applyFill="1" applyBorder="1" applyAlignment="1">
      <alignment vertical="center" textRotation="90"/>
    </xf>
    <xf numFmtId="1" fontId="30" fillId="25" borderId="21" xfId="0" applyNumberFormat="1" applyFont="1" applyFill="1" applyBorder="1"/>
    <xf numFmtId="0" fontId="31" fillId="32" borderId="21" xfId="0" applyFont="1" applyFill="1" applyBorder="1" applyAlignment="1">
      <alignment vertical="center" textRotation="90"/>
    </xf>
    <xf numFmtId="1" fontId="30" fillId="32" borderId="21" xfId="0" applyNumberFormat="1" applyFont="1" applyFill="1" applyBorder="1"/>
    <xf numFmtId="0" fontId="1" fillId="33" borderId="21" xfId="0" applyFont="1" applyFill="1" applyBorder="1" applyAlignment="1">
      <alignment textRotation="90" wrapText="1"/>
    </xf>
    <xf numFmtId="0" fontId="19" fillId="32" borderId="0" xfId="0" applyFont="1" applyFill="1" applyBorder="1" applyAlignment="1" applyProtection="1">
      <alignment horizontal="left"/>
    </xf>
    <xf numFmtId="0" fontId="19" fillId="32" borderId="0" xfId="0" applyFont="1" applyFill="1" applyBorder="1" applyProtection="1"/>
    <xf numFmtId="0" fontId="20" fillId="32" borderId="23" xfId="0" applyFont="1" applyFill="1" applyBorder="1" applyAlignment="1" applyProtection="1">
      <alignment horizontal="left"/>
    </xf>
    <xf numFmtId="1" fontId="23" fillId="36" borderId="21" xfId="0" applyNumberFormat="1" applyFont="1" applyFill="1" applyBorder="1" applyAlignment="1" applyProtection="1">
      <alignment horizontal="center" vertical="center"/>
    </xf>
    <xf numFmtId="1" fontId="23" fillId="34" borderId="21" xfId="0" applyNumberFormat="1" applyFont="1" applyFill="1" applyBorder="1" applyAlignment="1" applyProtection="1">
      <alignment horizontal="center" vertical="center"/>
    </xf>
    <xf numFmtId="1" fontId="23" fillId="35" borderId="21" xfId="0" applyNumberFormat="1" applyFont="1" applyFill="1" applyBorder="1" applyAlignment="1" applyProtection="1">
      <alignment horizontal="center" vertical="center"/>
    </xf>
    <xf numFmtId="1" fontId="23" fillId="23" borderId="21" xfId="0" applyNumberFormat="1" applyFont="1" applyFill="1" applyBorder="1" applyAlignment="1" applyProtection="1">
      <alignment horizontal="center" vertical="center"/>
    </xf>
    <xf numFmtId="1" fontId="23" fillId="40" borderId="21" xfId="0" applyNumberFormat="1" applyFont="1" applyFill="1" applyBorder="1" applyAlignment="1" applyProtection="1">
      <alignment horizontal="center" vertical="center"/>
    </xf>
    <xf numFmtId="1" fontId="23" fillId="37" borderId="21" xfId="0" applyNumberFormat="1" applyFont="1" applyFill="1" applyBorder="1" applyAlignment="1" applyProtection="1">
      <alignment horizontal="center" vertical="center"/>
    </xf>
    <xf numFmtId="1" fontId="23" fillId="41" borderId="21" xfId="0" applyNumberFormat="1" applyFont="1" applyFill="1" applyBorder="1" applyAlignment="1" applyProtection="1">
      <alignment horizontal="center" vertical="center"/>
    </xf>
    <xf numFmtId="1" fontId="23" fillId="38" borderId="21" xfId="0" applyNumberFormat="1" applyFont="1" applyFill="1" applyBorder="1" applyAlignment="1" applyProtection="1">
      <alignment horizontal="center" vertical="center"/>
    </xf>
    <xf numFmtId="1" fontId="23" fillId="42" borderId="21" xfId="0" applyNumberFormat="1" applyFont="1" applyFill="1" applyBorder="1" applyAlignment="1" applyProtection="1">
      <alignment horizontal="center" vertical="center"/>
    </xf>
    <xf numFmtId="1" fontId="23" fillId="43" borderId="21" xfId="0" applyNumberFormat="1" applyFont="1" applyFill="1" applyBorder="1" applyAlignment="1" applyProtection="1">
      <alignment horizontal="center" vertical="center"/>
    </xf>
    <xf numFmtId="1" fontId="23" fillId="44" borderId="21" xfId="0" applyNumberFormat="1" applyFont="1" applyFill="1" applyBorder="1" applyAlignment="1" applyProtection="1">
      <alignment horizontal="center" vertical="center"/>
    </xf>
    <xf numFmtId="1" fontId="20" fillId="9" borderId="22" xfId="0" applyNumberFormat="1" applyFont="1" applyFill="1" applyBorder="1" applyAlignment="1">
      <alignment horizontal="center"/>
    </xf>
    <xf numFmtId="0" fontId="19" fillId="45" borderId="0" xfId="0" applyFont="1" applyFill="1" applyBorder="1" applyAlignment="1">
      <alignment horizontal="left"/>
    </xf>
    <xf numFmtId="0" fontId="19" fillId="45" borderId="0" xfId="0" applyFont="1" applyFill="1" applyBorder="1"/>
    <xf numFmtId="0" fontId="19" fillId="22" borderId="0" xfId="0" applyFont="1" applyFill="1" applyBorder="1" applyAlignment="1">
      <alignment horizontal="left"/>
    </xf>
    <xf numFmtId="0" fontId="19" fillId="22" borderId="0" xfId="0" applyFont="1" applyFill="1" applyBorder="1"/>
    <xf numFmtId="0" fontId="19" fillId="23" borderId="0" xfId="0" applyFont="1" applyFill="1" applyBorder="1" applyAlignment="1">
      <alignment horizontal="left"/>
    </xf>
    <xf numFmtId="0" fontId="19" fillId="23" borderId="0" xfId="0" applyFont="1" applyFill="1" applyBorder="1"/>
    <xf numFmtId="1" fontId="22" fillId="9" borderId="22" xfId="0" applyNumberFormat="1" applyFont="1" applyFill="1" applyBorder="1"/>
    <xf numFmtId="1" fontId="20" fillId="12" borderId="22" xfId="0" applyNumberFormat="1" applyFont="1" applyFill="1" applyBorder="1" applyAlignment="1">
      <alignment horizontal="center"/>
    </xf>
    <xf numFmtId="1" fontId="22" fillId="12" borderId="22" xfId="0" applyNumberFormat="1" applyFont="1" applyFill="1" applyBorder="1"/>
    <xf numFmtId="0" fontId="23" fillId="12" borderId="0" xfId="0" applyFont="1" applyFill="1"/>
    <xf numFmtId="1" fontId="20" fillId="11" borderId="22" xfId="0" applyNumberFormat="1" applyFont="1" applyFill="1" applyBorder="1" applyAlignment="1">
      <alignment horizontal="center"/>
    </xf>
    <xf numFmtId="1" fontId="22" fillId="11" borderId="22" xfId="0" applyNumberFormat="1" applyFont="1" applyFill="1" applyBorder="1"/>
    <xf numFmtId="0" fontId="43" fillId="0" borderId="21" xfId="0" applyFont="1" applyFill="1" applyBorder="1" applyAlignment="1" applyProtection="1">
      <alignment horizontal="left" vertical="top" wrapText="1"/>
      <protection locked="0"/>
    </xf>
    <xf numFmtId="0" fontId="44" fillId="0" borderId="21" xfId="0" applyFont="1" applyBorder="1" applyProtection="1">
      <protection locked="0"/>
    </xf>
    <xf numFmtId="0" fontId="44" fillId="0" borderId="21" xfId="0" applyFont="1" applyBorder="1" applyAlignment="1" applyProtection="1">
      <alignment vertical="center"/>
      <protection locked="0"/>
    </xf>
    <xf numFmtId="0" fontId="45" fillId="0" borderId="21" xfId="0" applyFont="1" applyBorder="1" applyAlignment="1" applyProtection="1">
      <alignment vertical="center"/>
      <protection locked="0"/>
    </xf>
    <xf numFmtId="0" fontId="46" fillId="8" borderId="21" xfId="0" applyFont="1" applyFill="1" applyBorder="1" applyProtection="1">
      <protection locked="0"/>
    </xf>
    <xf numFmtId="0" fontId="10" fillId="2" borderId="7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3" xfId="0" applyFont="1" applyBorder="1"/>
    <xf numFmtId="0" fontId="6" fillId="4" borderId="2" xfId="0" applyFont="1" applyFill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left"/>
    </xf>
    <xf numFmtId="0" fontId="4" fillId="0" borderId="4" xfId="0" applyFont="1" applyBorder="1" applyAlignment="1" applyProtection="1">
      <alignment horizontal="left"/>
    </xf>
    <xf numFmtId="0" fontId="36" fillId="19" borderId="7" xfId="0" applyFont="1" applyFill="1" applyBorder="1" applyAlignment="1">
      <alignment horizontal="center" vertical="center"/>
    </xf>
    <xf numFmtId="0" fontId="37" fillId="20" borderId="13" xfId="0" applyFont="1" applyFill="1" applyBorder="1"/>
    <xf numFmtId="0" fontId="9" fillId="21" borderId="11" xfId="0" applyFont="1" applyFill="1" applyBorder="1" applyAlignment="1">
      <alignment horizontal="center" vertical="center"/>
    </xf>
    <xf numFmtId="0" fontId="9" fillId="21" borderId="20" xfId="0" applyFont="1" applyFill="1" applyBorder="1" applyAlignment="1">
      <alignment horizontal="center" vertical="center"/>
    </xf>
    <xf numFmtId="0" fontId="9" fillId="21" borderId="1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0" fillId="0" borderId="0" xfId="0" applyFont="1" applyAlignment="1"/>
    <xf numFmtId="0" fontId="6" fillId="4" borderId="2" xfId="0" applyFont="1" applyFill="1" applyBorder="1" applyAlignment="1" applyProtection="1">
      <alignment horizontal="left" vertical="center" wrapText="1"/>
      <protection locked="0"/>
    </xf>
    <xf numFmtId="0" fontId="4" fillId="0" borderId="3" xfId="0" applyFont="1" applyBorder="1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left"/>
      <protection locked="0"/>
    </xf>
    <xf numFmtId="0" fontId="6" fillId="4" borderId="2" xfId="0" applyFont="1" applyFill="1" applyBorder="1" applyAlignment="1" applyProtection="1">
      <alignment horizontal="left" vertical="center"/>
      <protection locked="0"/>
    </xf>
    <xf numFmtId="0" fontId="8" fillId="2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0" fillId="16" borderId="7" xfId="0" applyFont="1" applyFill="1" applyBorder="1" applyAlignment="1">
      <alignment horizontal="center" vertical="center"/>
    </xf>
    <xf numFmtId="0" fontId="41" fillId="17" borderId="10" xfId="0" applyFont="1" applyFill="1" applyBorder="1"/>
    <xf numFmtId="0" fontId="41" fillId="17" borderId="13" xfId="0" applyFont="1" applyFill="1" applyBorder="1"/>
    <xf numFmtId="0" fontId="10" fillId="2" borderId="7" xfId="0" applyFont="1" applyFill="1" applyBorder="1" applyAlignment="1">
      <alignment horizontal="center" vertical="center" wrapText="1"/>
    </xf>
    <xf numFmtId="1" fontId="23" fillId="0" borderId="21" xfId="0" applyNumberFormat="1" applyFont="1" applyBorder="1" applyAlignment="1" applyProtection="1">
      <alignment horizontal="center" textRotation="90"/>
      <protection locked="0"/>
    </xf>
    <xf numFmtId="1" fontId="24" fillId="0" borderId="21" xfId="0" applyNumberFormat="1" applyFont="1" applyBorder="1" applyAlignment="1" applyProtection="1">
      <alignment horizontal="center" textRotation="90"/>
      <protection locked="0"/>
    </xf>
    <xf numFmtId="1" fontId="24" fillId="0" borderId="23" xfId="0" applyNumberFormat="1" applyFont="1" applyBorder="1" applyAlignment="1" applyProtection="1">
      <alignment horizontal="center" textRotation="90"/>
      <protection locked="0"/>
    </xf>
    <xf numFmtId="1" fontId="22" fillId="10" borderId="22" xfId="0" applyNumberFormat="1" applyFont="1" applyFill="1" applyBorder="1" applyAlignment="1">
      <alignment vertical="center" textRotation="90"/>
    </xf>
    <xf numFmtId="1" fontId="22" fillId="10" borderId="21" xfId="0" applyNumberFormat="1" applyFont="1" applyFill="1" applyBorder="1" applyAlignment="1">
      <alignment vertical="center" textRotation="90"/>
    </xf>
    <xf numFmtId="1" fontId="22" fillId="10" borderId="23" xfId="0" applyNumberFormat="1" applyFont="1" applyFill="1" applyBorder="1" applyAlignment="1">
      <alignment vertical="center" textRotation="90"/>
    </xf>
    <xf numFmtId="0" fontId="19" fillId="0" borderId="24" xfId="0" applyFont="1" applyBorder="1" applyAlignment="1" applyProtection="1">
      <alignment horizontal="center"/>
      <protection locked="0"/>
    </xf>
    <xf numFmtId="0" fontId="19" fillId="0" borderId="25" xfId="0" applyFont="1" applyBorder="1" applyAlignment="1" applyProtection="1">
      <alignment horizontal="center"/>
      <protection locked="0"/>
    </xf>
    <xf numFmtId="0" fontId="19" fillId="0" borderId="26" xfId="0" applyFont="1" applyBorder="1" applyAlignment="1" applyProtection="1">
      <alignment horizontal="center"/>
      <protection locked="0"/>
    </xf>
    <xf numFmtId="1" fontId="25" fillId="14" borderId="21" xfId="0" applyNumberFormat="1" applyFont="1" applyFill="1" applyBorder="1" applyAlignment="1">
      <alignment horizontal="center" textRotation="90"/>
    </xf>
    <xf numFmtId="1" fontId="22" fillId="25" borderId="21" xfId="0" applyNumberFormat="1" applyFont="1" applyFill="1" applyBorder="1" applyAlignment="1">
      <alignment horizontal="center" vertical="center" textRotation="90"/>
    </xf>
    <xf numFmtId="1" fontId="22" fillId="25" borderId="23" xfId="0" applyNumberFormat="1" applyFont="1" applyFill="1" applyBorder="1" applyAlignment="1">
      <alignment horizontal="center" vertical="center" textRotation="90"/>
    </xf>
    <xf numFmtId="1" fontId="22" fillId="23" borderId="21" xfId="0" applyNumberFormat="1" applyFont="1" applyFill="1" applyBorder="1" applyAlignment="1">
      <alignment horizontal="center" vertical="center" textRotation="90"/>
    </xf>
    <xf numFmtId="1" fontId="22" fillId="23" borderId="23" xfId="0" applyNumberFormat="1" applyFont="1" applyFill="1" applyBorder="1" applyAlignment="1">
      <alignment horizontal="center" vertical="center" textRotation="90"/>
    </xf>
    <xf numFmtId="1" fontId="25" fillId="14" borderId="21" xfId="0" applyNumberFormat="1" applyFont="1" applyFill="1" applyBorder="1" applyAlignment="1" applyProtection="1">
      <alignment horizontal="center" textRotation="90"/>
      <protection locked="0"/>
    </xf>
    <xf numFmtId="1" fontId="25" fillId="14" borderId="23" xfId="0" applyNumberFormat="1" applyFont="1" applyFill="1" applyBorder="1" applyAlignment="1" applyProtection="1">
      <alignment horizontal="center" textRotation="90"/>
      <protection locked="0"/>
    </xf>
    <xf numFmtId="1" fontId="20" fillId="22" borderId="22" xfId="0" applyNumberFormat="1" applyFont="1" applyFill="1" applyBorder="1" applyAlignment="1">
      <alignment horizontal="center"/>
    </xf>
    <xf numFmtId="1" fontId="20" fillId="23" borderId="22" xfId="0" applyNumberFormat="1" applyFont="1" applyFill="1" applyBorder="1" applyAlignment="1">
      <alignment horizontal="center"/>
    </xf>
    <xf numFmtId="1" fontId="20" fillId="24" borderId="22" xfId="0" applyNumberFormat="1" applyFont="1" applyFill="1" applyBorder="1" applyAlignment="1">
      <alignment horizontal="center"/>
    </xf>
    <xf numFmtId="1" fontId="20" fillId="25" borderId="22" xfId="0" applyNumberFormat="1" applyFont="1" applyFill="1" applyBorder="1" applyAlignment="1">
      <alignment horizontal="center"/>
    </xf>
    <xf numFmtId="1" fontId="22" fillId="22" borderId="21" xfId="0" applyNumberFormat="1" applyFont="1" applyFill="1" applyBorder="1" applyAlignment="1">
      <alignment horizontal="center" vertical="center" textRotation="90"/>
    </xf>
    <xf numFmtId="1" fontId="22" fillId="22" borderId="23" xfId="0" applyNumberFormat="1" applyFont="1" applyFill="1" applyBorder="1" applyAlignment="1">
      <alignment horizontal="center" vertical="center" textRotation="90"/>
    </xf>
    <xf numFmtId="1" fontId="22" fillId="24" borderId="21" xfId="0" applyNumberFormat="1" applyFont="1" applyFill="1" applyBorder="1" applyAlignment="1">
      <alignment horizontal="center" vertical="center" textRotation="90"/>
    </xf>
    <xf numFmtId="1" fontId="22" fillId="24" borderId="23" xfId="0" applyNumberFormat="1" applyFont="1" applyFill="1" applyBorder="1" applyAlignment="1">
      <alignment horizontal="center" vertical="center" textRotation="90"/>
    </xf>
    <xf numFmtId="0" fontId="23" fillId="0" borderId="22" xfId="0" applyFont="1" applyBorder="1" applyAlignment="1">
      <alignment horizontal="left"/>
    </xf>
    <xf numFmtId="0" fontId="21" fillId="13" borderId="0" xfId="0" applyFont="1" applyFill="1" applyBorder="1" applyAlignment="1">
      <alignment horizontal="center"/>
    </xf>
    <xf numFmtId="0" fontId="20" fillId="13" borderId="0" xfId="0" applyFont="1" applyFill="1" applyAlignment="1">
      <alignment horizontal="right"/>
    </xf>
    <xf numFmtId="0" fontId="20" fillId="13" borderId="0" xfId="0" applyFont="1" applyFill="1" applyBorder="1" applyAlignment="1">
      <alignment horizontal="left"/>
    </xf>
    <xf numFmtId="0" fontId="19" fillId="8" borderId="0" xfId="0" applyFont="1" applyFill="1" applyBorder="1" applyAlignment="1">
      <alignment horizontal="left"/>
    </xf>
    <xf numFmtId="0" fontId="20" fillId="13" borderId="23" xfId="0" applyFont="1" applyFill="1" applyBorder="1" applyAlignment="1">
      <alignment horizontal="center"/>
    </xf>
    <xf numFmtId="1" fontId="24" fillId="8" borderId="21" xfId="0" applyNumberFormat="1" applyFont="1" applyFill="1" applyBorder="1" applyAlignment="1" applyProtection="1">
      <alignment horizontal="center" textRotation="90"/>
      <protection locked="0"/>
    </xf>
    <xf numFmtId="1" fontId="24" fillId="8" borderId="23" xfId="0" applyNumberFormat="1" applyFont="1" applyFill="1" applyBorder="1" applyAlignment="1" applyProtection="1">
      <alignment horizontal="center" textRotation="90"/>
      <protection locked="0"/>
    </xf>
    <xf numFmtId="1" fontId="23" fillId="8" borderId="21" xfId="0" applyNumberFormat="1" applyFont="1" applyFill="1" applyBorder="1" applyAlignment="1" applyProtection="1">
      <alignment horizontal="center" textRotation="90"/>
      <protection locked="0"/>
    </xf>
    <xf numFmtId="0" fontId="20" fillId="27" borderId="23" xfId="0" applyFont="1" applyFill="1" applyBorder="1" applyAlignment="1">
      <alignment horizontal="center"/>
    </xf>
    <xf numFmtId="0" fontId="20" fillId="27" borderId="0" xfId="0" applyFont="1" applyFill="1" applyBorder="1" applyAlignment="1">
      <alignment horizontal="left"/>
    </xf>
    <xf numFmtId="1" fontId="22" fillId="28" borderId="21" xfId="0" applyNumberFormat="1" applyFont="1" applyFill="1" applyBorder="1" applyAlignment="1">
      <alignment horizontal="center" vertical="center" textRotation="90"/>
    </xf>
    <xf numFmtId="1" fontId="22" fillId="28" borderId="23" xfId="0" applyNumberFormat="1" applyFont="1" applyFill="1" applyBorder="1" applyAlignment="1">
      <alignment horizontal="center" vertical="center" textRotation="90"/>
    </xf>
    <xf numFmtId="0" fontId="20" fillId="27" borderId="0" xfId="0" applyFont="1" applyFill="1" applyAlignment="1">
      <alignment horizontal="right"/>
    </xf>
    <xf numFmtId="0" fontId="21" fillId="27" borderId="0" xfId="0" applyFont="1" applyFill="1" applyBorder="1" applyAlignment="1">
      <alignment horizontal="center"/>
    </xf>
    <xf numFmtId="1" fontId="20" fillId="28" borderId="22" xfId="0" applyNumberFormat="1" applyFont="1" applyFill="1" applyBorder="1" applyAlignment="1">
      <alignment horizontal="center"/>
    </xf>
    <xf numFmtId="1" fontId="20" fillId="26" borderId="22" xfId="0" applyNumberFormat="1" applyFont="1" applyFill="1" applyBorder="1" applyAlignment="1">
      <alignment horizontal="center"/>
    </xf>
    <xf numFmtId="1" fontId="22" fillId="26" borderId="21" xfId="0" applyNumberFormat="1" applyFont="1" applyFill="1" applyBorder="1" applyAlignment="1">
      <alignment horizontal="center" vertical="center" textRotation="90"/>
    </xf>
    <xf numFmtId="1" fontId="22" fillId="26" borderId="23" xfId="0" applyNumberFormat="1" applyFont="1" applyFill="1" applyBorder="1" applyAlignment="1">
      <alignment horizontal="center" vertical="center" textRotation="90"/>
    </xf>
    <xf numFmtId="0" fontId="20" fillId="29" borderId="23" xfId="0" applyFont="1" applyFill="1" applyBorder="1" applyAlignment="1">
      <alignment horizontal="center"/>
    </xf>
    <xf numFmtId="0" fontId="20" fillId="29" borderId="0" xfId="0" applyFont="1" applyFill="1" applyBorder="1" applyAlignment="1">
      <alignment horizontal="left"/>
    </xf>
    <xf numFmtId="0" fontId="20" fillId="29" borderId="0" xfId="0" applyFont="1" applyFill="1" applyAlignment="1">
      <alignment horizontal="right"/>
    </xf>
    <xf numFmtId="0" fontId="21" fillId="29" borderId="0" xfId="0" applyFont="1" applyFill="1" applyBorder="1" applyAlignment="1">
      <alignment horizontal="center"/>
    </xf>
    <xf numFmtId="0" fontId="20" fillId="30" borderId="23" xfId="0" applyFont="1" applyFill="1" applyBorder="1" applyAlignment="1">
      <alignment horizontal="center"/>
    </xf>
    <xf numFmtId="0" fontId="20" fillId="30" borderId="0" xfId="0" applyFont="1" applyFill="1" applyBorder="1" applyAlignment="1">
      <alignment horizontal="left"/>
    </xf>
    <xf numFmtId="0" fontId="20" fillId="30" borderId="0" xfId="0" applyFont="1" applyFill="1" applyAlignment="1">
      <alignment horizontal="right"/>
    </xf>
    <xf numFmtId="0" fontId="21" fillId="30" borderId="0" xfId="0" applyFont="1" applyFill="1" applyBorder="1" applyAlignment="1">
      <alignment horizontal="center"/>
    </xf>
    <xf numFmtId="164" fontId="24" fillId="0" borderId="28" xfId="0" applyNumberFormat="1" applyFont="1" applyBorder="1" applyAlignment="1" applyProtection="1">
      <alignment horizontal="center" textRotation="90"/>
      <protection locked="0"/>
    </xf>
    <xf numFmtId="164" fontId="24" fillId="0" borderId="27" xfId="0" applyNumberFormat="1" applyFont="1" applyBorder="1" applyAlignment="1" applyProtection="1">
      <alignment horizontal="center" textRotation="90"/>
      <protection locked="0"/>
    </xf>
    <xf numFmtId="164" fontId="24" fillId="0" borderId="29" xfId="0" applyNumberFormat="1" applyFont="1" applyBorder="1" applyAlignment="1" applyProtection="1">
      <alignment horizontal="center" textRotation="90"/>
      <protection locked="0"/>
    </xf>
    <xf numFmtId="1" fontId="22" fillId="13" borderId="21" xfId="0" applyNumberFormat="1" applyFont="1" applyFill="1" applyBorder="1" applyAlignment="1">
      <alignment horizontal="center" vertical="center" textRotation="90"/>
    </xf>
    <xf numFmtId="1" fontId="22" fillId="13" borderId="23" xfId="0" applyNumberFormat="1" applyFont="1" applyFill="1" applyBorder="1" applyAlignment="1">
      <alignment horizontal="center" vertical="center" textRotation="90"/>
    </xf>
    <xf numFmtId="1" fontId="25" fillId="13" borderId="21" xfId="0" applyNumberFormat="1" applyFont="1" applyFill="1" applyBorder="1" applyAlignment="1">
      <alignment horizontal="center" vertical="center" textRotation="90"/>
    </xf>
    <xf numFmtId="1" fontId="25" fillId="13" borderId="23" xfId="0" applyNumberFormat="1" applyFont="1" applyFill="1" applyBorder="1" applyAlignment="1">
      <alignment horizontal="center" vertical="center" textRotation="90"/>
    </xf>
    <xf numFmtId="0" fontId="20" fillId="45" borderId="23" xfId="0" applyFont="1" applyFill="1" applyBorder="1" applyAlignment="1">
      <alignment horizontal="center"/>
    </xf>
    <xf numFmtId="0" fontId="20" fillId="45" borderId="0" xfId="0" applyFont="1" applyFill="1" applyBorder="1" applyAlignment="1">
      <alignment horizontal="left"/>
    </xf>
    <xf numFmtId="0" fontId="21" fillId="45" borderId="0" xfId="0" applyFont="1" applyFill="1" applyBorder="1" applyAlignment="1">
      <alignment horizontal="center"/>
    </xf>
    <xf numFmtId="1" fontId="20" fillId="45" borderId="22" xfId="0" applyNumberFormat="1" applyFont="1" applyFill="1" applyBorder="1" applyAlignment="1">
      <alignment horizontal="center"/>
    </xf>
    <xf numFmtId="0" fontId="20" fillId="22" borderId="0" xfId="0" applyFont="1" applyFill="1" applyBorder="1" applyAlignment="1">
      <alignment horizontal="left"/>
    </xf>
    <xf numFmtId="0" fontId="20" fillId="22" borderId="23" xfId="0" applyFont="1" applyFill="1" applyBorder="1" applyAlignment="1">
      <alignment horizontal="center"/>
    </xf>
    <xf numFmtId="1" fontId="22" fillId="9" borderId="21" xfId="0" applyNumberFormat="1" applyFont="1" applyFill="1" applyBorder="1" applyAlignment="1">
      <alignment horizontal="center" vertical="center" textRotation="90"/>
    </xf>
    <xf numFmtId="1" fontId="22" fillId="9" borderId="23" xfId="0" applyNumberFormat="1" applyFont="1" applyFill="1" applyBorder="1" applyAlignment="1">
      <alignment horizontal="center" vertical="center" textRotation="90"/>
    </xf>
    <xf numFmtId="1" fontId="25" fillId="9" borderId="21" xfId="0" applyNumberFormat="1" applyFont="1" applyFill="1" applyBorder="1" applyAlignment="1">
      <alignment horizontal="center" vertical="center" textRotation="90"/>
    </xf>
    <xf numFmtId="1" fontId="25" fillId="9" borderId="23" xfId="0" applyNumberFormat="1" applyFont="1" applyFill="1" applyBorder="1" applyAlignment="1">
      <alignment horizontal="center" vertical="center" textRotation="90"/>
    </xf>
    <xf numFmtId="0" fontId="21" fillId="22" borderId="0" xfId="0" applyFont="1" applyFill="1" applyBorder="1" applyAlignment="1">
      <alignment horizontal="center"/>
    </xf>
    <xf numFmtId="1" fontId="22" fillId="12" borderId="21" xfId="0" applyNumberFormat="1" applyFont="1" applyFill="1" applyBorder="1" applyAlignment="1">
      <alignment horizontal="center" vertical="center" textRotation="90"/>
    </xf>
    <xf numFmtId="1" fontId="22" fillId="12" borderId="23" xfId="0" applyNumberFormat="1" applyFont="1" applyFill="1" applyBorder="1" applyAlignment="1">
      <alignment horizontal="center" vertical="center" textRotation="90"/>
    </xf>
    <xf numFmtId="1" fontId="25" fillId="12" borderId="21" xfId="0" applyNumberFormat="1" applyFont="1" applyFill="1" applyBorder="1" applyAlignment="1">
      <alignment horizontal="center" vertical="center" textRotation="90"/>
    </xf>
    <xf numFmtId="1" fontId="25" fillId="12" borderId="23" xfId="0" applyNumberFormat="1" applyFont="1" applyFill="1" applyBorder="1" applyAlignment="1">
      <alignment horizontal="center" vertical="center" textRotation="90"/>
    </xf>
    <xf numFmtId="1" fontId="20" fillId="29" borderId="22" xfId="0" applyNumberFormat="1" applyFont="1" applyFill="1" applyBorder="1" applyAlignment="1">
      <alignment horizontal="center"/>
    </xf>
    <xf numFmtId="0" fontId="20" fillId="23" borderId="0" xfId="0" applyFont="1" applyFill="1" applyBorder="1" applyAlignment="1">
      <alignment horizontal="left"/>
    </xf>
    <xf numFmtId="0" fontId="20" fillId="23" borderId="23" xfId="0" applyFont="1" applyFill="1" applyBorder="1" applyAlignment="1">
      <alignment horizontal="center"/>
    </xf>
    <xf numFmtId="1" fontId="22" fillId="11" borderId="21" xfId="0" applyNumberFormat="1" applyFont="1" applyFill="1" applyBorder="1" applyAlignment="1">
      <alignment horizontal="center" vertical="center" textRotation="90"/>
    </xf>
    <xf numFmtId="1" fontId="22" fillId="11" borderId="23" xfId="0" applyNumberFormat="1" applyFont="1" applyFill="1" applyBorder="1" applyAlignment="1">
      <alignment horizontal="center" vertical="center" textRotation="90"/>
    </xf>
    <xf numFmtId="1" fontId="25" fillId="11" borderId="21" xfId="0" applyNumberFormat="1" applyFont="1" applyFill="1" applyBorder="1" applyAlignment="1">
      <alignment horizontal="center" vertical="center" textRotation="90"/>
    </xf>
    <xf numFmtId="1" fontId="25" fillId="11" borderId="23" xfId="0" applyNumberFormat="1" applyFont="1" applyFill="1" applyBorder="1" applyAlignment="1">
      <alignment horizontal="center" vertical="center" textRotation="90"/>
    </xf>
    <xf numFmtId="0" fontId="21" fillId="23" borderId="0" xfId="0" applyFont="1" applyFill="1" applyBorder="1" applyAlignment="1">
      <alignment horizontal="center"/>
    </xf>
    <xf numFmtId="0" fontId="31" fillId="14" borderId="21" xfId="0" applyFont="1" applyFill="1" applyBorder="1" applyAlignment="1">
      <alignment horizontal="center" textRotation="90" wrapText="1"/>
    </xf>
    <xf numFmtId="0" fontId="33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31" borderId="21" xfId="0" applyFont="1" applyFill="1" applyBorder="1" applyAlignment="1">
      <alignment horizontal="center" vertical="center"/>
    </xf>
    <xf numFmtId="0" fontId="28" fillId="0" borderId="21" xfId="0" applyFont="1" applyBorder="1" applyAlignment="1">
      <alignment vertical="center"/>
    </xf>
    <xf numFmtId="0" fontId="28" fillId="0" borderId="21" xfId="0" applyFont="1" applyBorder="1" applyAlignment="1">
      <alignment horizontal="center" vertical="center"/>
    </xf>
    <xf numFmtId="0" fontId="31" fillId="30" borderId="21" xfId="0" applyFont="1" applyFill="1" applyBorder="1" applyAlignment="1">
      <alignment horizontal="center" vertical="center"/>
    </xf>
    <xf numFmtId="0" fontId="31" fillId="25" borderId="21" xfId="0" applyFont="1" applyFill="1" applyBorder="1" applyAlignment="1">
      <alignment horizontal="center" vertical="center"/>
    </xf>
    <xf numFmtId="0" fontId="31" fillId="32" borderId="21" xfId="0" applyFont="1" applyFill="1" applyBorder="1" applyAlignment="1">
      <alignment horizontal="center" vertical="center"/>
    </xf>
    <xf numFmtId="1" fontId="26" fillId="37" borderId="21" xfId="0" applyNumberFormat="1" applyFont="1" applyFill="1" applyBorder="1" applyAlignment="1" applyProtection="1">
      <alignment horizontal="center" wrapText="1"/>
    </xf>
    <xf numFmtId="1" fontId="20" fillId="37" borderId="21" xfId="0" applyNumberFormat="1" applyFont="1" applyFill="1" applyBorder="1" applyAlignment="1" applyProtection="1">
      <alignment horizontal="center" textRotation="90"/>
    </xf>
    <xf numFmtId="1" fontId="26" fillId="41" borderId="21" xfId="0" applyNumberFormat="1" applyFont="1" applyFill="1" applyBorder="1" applyAlignment="1" applyProtection="1">
      <alignment horizontal="center" wrapText="1"/>
    </xf>
    <xf numFmtId="1" fontId="20" fillId="41" borderId="21" xfId="0" applyNumberFormat="1" applyFont="1" applyFill="1" applyBorder="1" applyAlignment="1" applyProtection="1">
      <alignment horizontal="center" textRotation="90"/>
    </xf>
    <xf numFmtId="164" fontId="25" fillId="0" borderId="21" xfId="0" applyNumberFormat="1" applyFont="1" applyBorder="1" applyAlignment="1" applyProtection="1">
      <alignment horizontal="center" textRotation="90"/>
    </xf>
    <xf numFmtId="1" fontId="26" fillId="43" borderId="21" xfId="0" applyNumberFormat="1" applyFont="1" applyFill="1" applyBorder="1" applyAlignment="1" applyProtection="1">
      <alignment horizontal="center" wrapText="1"/>
    </xf>
    <xf numFmtId="1" fontId="20" fillId="43" borderId="21" xfId="0" applyNumberFormat="1" applyFont="1" applyFill="1" applyBorder="1" applyAlignment="1" applyProtection="1">
      <alignment horizontal="center" textRotation="90"/>
    </xf>
    <xf numFmtId="1" fontId="26" fillId="44" borderId="21" xfId="0" applyNumberFormat="1" applyFont="1" applyFill="1" applyBorder="1" applyAlignment="1" applyProtection="1">
      <alignment horizontal="center" wrapText="1"/>
    </xf>
    <xf numFmtId="1" fontId="20" fillId="44" borderId="21" xfId="0" applyNumberFormat="1" applyFont="1" applyFill="1" applyBorder="1" applyAlignment="1" applyProtection="1">
      <alignment horizontal="center" textRotation="90"/>
    </xf>
    <xf numFmtId="1" fontId="26" fillId="42" borderId="21" xfId="0" applyNumberFormat="1" applyFont="1" applyFill="1" applyBorder="1" applyAlignment="1" applyProtection="1">
      <alignment horizontal="center" wrapText="1"/>
    </xf>
    <xf numFmtId="1" fontId="20" fillId="42" borderId="21" xfId="0" applyNumberFormat="1" applyFont="1" applyFill="1" applyBorder="1" applyAlignment="1" applyProtection="1">
      <alignment horizontal="center" textRotation="90"/>
    </xf>
    <xf numFmtId="1" fontId="26" fillId="38" borderId="21" xfId="0" applyNumberFormat="1" applyFont="1" applyFill="1" applyBorder="1" applyAlignment="1" applyProtection="1">
      <alignment horizontal="center" wrapText="1"/>
    </xf>
    <xf numFmtId="1" fontId="20" fillId="38" borderId="21" xfId="0" applyNumberFormat="1" applyFont="1" applyFill="1" applyBorder="1" applyAlignment="1" applyProtection="1">
      <alignment horizontal="center" textRotation="90"/>
    </xf>
    <xf numFmtId="1" fontId="26" fillId="34" borderId="21" xfId="0" applyNumberFormat="1" applyFont="1" applyFill="1" applyBorder="1" applyAlignment="1" applyProtection="1">
      <alignment horizontal="center" wrapText="1"/>
    </xf>
    <xf numFmtId="1" fontId="20" fillId="34" borderId="21" xfId="0" applyNumberFormat="1" applyFont="1" applyFill="1" applyBorder="1" applyAlignment="1" applyProtection="1">
      <alignment horizontal="center" textRotation="90"/>
    </xf>
    <xf numFmtId="1" fontId="20" fillId="40" borderId="21" xfId="0" applyNumberFormat="1" applyFont="1" applyFill="1" applyBorder="1" applyAlignment="1" applyProtection="1">
      <alignment horizontal="center" textRotation="90"/>
    </xf>
    <xf numFmtId="1" fontId="26" fillId="23" borderId="21" xfId="0" applyNumberFormat="1" applyFont="1" applyFill="1" applyBorder="1" applyAlignment="1" applyProtection="1">
      <alignment horizontal="center" wrapText="1"/>
    </xf>
    <xf numFmtId="1" fontId="20" fillId="23" borderId="21" xfId="0" applyNumberFormat="1" applyFont="1" applyFill="1" applyBorder="1" applyAlignment="1" applyProtection="1">
      <alignment horizontal="center" textRotation="90"/>
    </xf>
    <xf numFmtId="1" fontId="26" fillId="40" borderId="21" xfId="0" applyNumberFormat="1" applyFont="1" applyFill="1" applyBorder="1" applyAlignment="1" applyProtection="1">
      <alignment horizontal="center" wrapText="1"/>
    </xf>
    <xf numFmtId="1" fontId="26" fillId="35" borderId="21" xfId="0" applyNumberFormat="1" applyFont="1" applyFill="1" applyBorder="1" applyAlignment="1" applyProtection="1">
      <alignment horizontal="center" wrapText="1"/>
    </xf>
    <xf numFmtId="1" fontId="20" fillId="35" borderId="21" xfId="0" applyNumberFormat="1" applyFont="1" applyFill="1" applyBorder="1" applyAlignment="1" applyProtection="1">
      <alignment horizontal="center" textRotation="90"/>
    </xf>
    <xf numFmtId="1" fontId="20" fillId="36" borderId="21" xfId="0" applyNumberFormat="1" applyFont="1" applyFill="1" applyBorder="1" applyAlignment="1" applyProtection="1">
      <alignment horizontal="center" textRotation="90"/>
    </xf>
    <xf numFmtId="1" fontId="26" fillId="9" borderId="21" xfId="0" applyNumberFormat="1" applyFont="1" applyFill="1" applyBorder="1" applyAlignment="1" applyProtection="1">
      <alignment horizontal="center" wrapText="1"/>
    </xf>
    <xf numFmtId="1" fontId="20" fillId="9" borderId="21" xfId="0" applyNumberFormat="1" applyFont="1" applyFill="1" applyBorder="1" applyAlignment="1" applyProtection="1">
      <alignment horizontal="center" textRotation="90"/>
    </xf>
    <xf numFmtId="1" fontId="26" fillId="36" borderId="21" xfId="0" applyNumberFormat="1" applyFont="1" applyFill="1" applyBorder="1" applyAlignment="1" applyProtection="1">
      <alignment horizontal="center" wrapText="1"/>
    </xf>
    <xf numFmtId="164" fontId="42" fillId="39" borderId="21" xfId="0" applyNumberFormat="1" applyFont="1" applyFill="1" applyBorder="1" applyAlignment="1" applyProtection="1">
      <alignment horizontal="center" textRotation="90" wrapText="1"/>
    </xf>
    <xf numFmtId="0" fontId="23" fillId="0" borderId="21" xfId="0" applyFont="1" applyBorder="1" applyAlignment="1">
      <alignment horizontal="left" vertical="center"/>
    </xf>
    <xf numFmtId="0" fontId="21" fillId="32" borderId="0" xfId="0" applyFont="1" applyFill="1" applyBorder="1" applyAlignment="1" applyProtection="1">
      <alignment horizontal="center"/>
    </xf>
    <xf numFmtId="0" fontId="19" fillId="8" borderId="0" xfId="0" applyFont="1" applyFill="1" applyBorder="1" applyAlignment="1" applyProtection="1">
      <alignment horizontal="left"/>
    </xf>
    <xf numFmtId="0" fontId="20" fillId="32" borderId="0" xfId="0" applyFont="1" applyFill="1" applyBorder="1" applyAlignment="1" applyProtection="1">
      <alignment horizontal="left"/>
    </xf>
    <xf numFmtId="0" fontId="20" fillId="32" borderId="23" xfId="0" applyFont="1" applyFill="1" applyBorder="1" applyAlignment="1" applyProtection="1">
      <alignment horizontal="center"/>
    </xf>
    <xf numFmtId="0" fontId="20" fillId="32" borderId="30" xfId="0" applyFont="1" applyFill="1" applyBorder="1" applyAlignment="1" applyProtection="1">
      <alignment horizont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12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28" fillId="33" borderId="21" xfId="0" applyFont="1" applyFill="1" applyBorder="1" applyAlignment="1">
      <alignment horizontal="center" vertical="center" wrapText="1"/>
    </xf>
    <xf numFmtId="0" fontId="1" fillId="3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wrapText="1"/>
    </xf>
    <xf numFmtId="0" fontId="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4" fillId="33" borderId="21" xfId="0" applyFont="1" applyFill="1" applyBorder="1" applyAlignment="1">
      <alignment horizontal="center" vertical="center" wrapText="1"/>
    </xf>
    <xf numFmtId="0" fontId="1" fillId="33" borderId="21" xfId="0" applyFont="1" applyFill="1" applyBorder="1" applyAlignment="1">
      <alignment horizontal="center" wrapText="1"/>
    </xf>
    <xf numFmtId="0" fontId="1" fillId="33" borderId="28" xfId="0" applyFont="1" applyFill="1" applyBorder="1" applyAlignment="1">
      <alignment horizontal="center" vertical="center" wrapText="1"/>
    </xf>
    <xf numFmtId="0" fontId="1" fillId="33" borderId="22" xfId="0" applyFont="1" applyFill="1" applyBorder="1" applyAlignment="1">
      <alignment horizontal="center" vertical="center" wrapText="1"/>
    </xf>
    <xf numFmtId="0" fontId="44" fillId="8" borderId="21" xfId="0" applyFont="1" applyFill="1" applyBorder="1" applyProtection="1">
      <protection locked="0"/>
    </xf>
    <xf numFmtId="0" fontId="43" fillId="0" borderId="28" xfId="0" applyFont="1" applyFill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2">
    <dxf>
      <font>
        <strike/>
        <color rgb="FFFF0000"/>
      </font>
      <fill>
        <patternFill patternType="none"/>
      </fill>
    </dxf>
    <dxf>
      <font>
        <strike/>
        <color rgb="FFFF0000"/>
      </font>
      <fill>
        <patternFill patternType="none"/>
      </fill>
    </dxf>
  </dxfs>
  <tableStyles count="0" defaultTableStyle="TableStyleMedium2" defaultPivotStyle="PivotStyleLight16"/>
  <colors>
    <mruColors>
      <color rgb="FF07E31C"/>
      <color rgb="FFF892E9"/>
      <color rgb="FFF561E0"/>
      <color rgb="FF8EC26A"/>
      <color rgb="FFDF6613"/>
      <color rgb="FFFFFF66"/>
      <color rgb="FFFFFF99"/>
      <color rgb="FFFF5050"/>
      <color rgb="FFDDC6F6"/>
      <color rgb="FFCDAC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561975</xdr:colOff>
          <xdr:row>0</xdr:row>
          <xdr:rowOff>85725</xdr:rowOff>
        </xdr:from>
        <xdr:to>
          <xdr:col>5</xdr:col>
          <xdr:colOff>714375</xdr:colOff>
          <xdr:row>3</xdr:row>
          <xdr:rowOff>104775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BO" sz="1600" b="1" i="0" u="none" strike="noStrike" baseline="0">
                  <a:solidFill>
                    <a:srgbClr val="3366FF"/>
                  </a:solidFill>
                  <a:latin typeface="Arial"/>
                  <a:cs typeface="Arial"/>
                </a:rPr>
                <a:t>DIVIDIR NOMBRE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7</xdr:col>
      <xdr:colOff>676275</xdr:colOff>
      <xdr:row>48</xdr:row>
      <xdr:rowOff>28575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ECNICA%20Y%20SECUNDAR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iación"/>
      <sheetName val="1er Bimest"/>
      <sheetName val="2do Bimest"/>
      <sheetName val="3er Bimest"/>
      <sheetName val="4to Bimest"/>
      <sheetName val="Asist-1Bim"/>
      <sheetName val="Asist-2Bim"/>
      <sheetName val="Asist-3Bim"/>
      <sheetName val="Asist-4Bim"/>
      <sheetName val="Centr-Notas"/>
      <sheetName val="TECNICA Y SECUNDARIA"/>
    </sheetNames>
    <definedNames>
      <definedName name="Nombres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A986"/>
  <sheetViews>
    <sheetView tabSelected="1" zoomScale="90" zoomScaleNormal="90" workbookViewId="0">
      <selection activeCell="D17" sqref="D17"/>
    </sheetView>
  </sheetViews>
  <sheetFormatPr baseColWidth="10" defaultColWidth="14.42578125" defaultRowHeight="15"/>
  <cols>
    <col min="1" max="1" width="3.140625" style="4" customWidth="1"/>
    <col min="2" max="2" width="8.140625" style="4" customWidth="1"/>
    <col min="3" max="3" width="47.140625" style="4" customWidth="1"/>
    <col min="4" max="5" width="15.7109375" style="4" customWidth="1"/>
    <col min="6" max="6" width="18.7109375" style="4" customWidth="1"/>
    <col min="7" max="7" width="24.140625" style="4" customWidth="1"/>
    <col min="8" max="8" width="13.140625" style="4" customWidth="1"/>
    <col min="9" max="9" width="8.42578125" style="4" customWidth="1"/>
    <col min="10" max="10" width="7.42578125" style="4" customWidth="1"/>
    <col min="11" max="11" width="11.5703125" style="4" customWidth="1"/>
    <col min="12" max="12" width="16.5703125" style="4" hidden="1" customWidth="1"/>
    <col min="13" max="13" width="15.140625" style="4" hidden="1" customWidth="1"/>
    <col min="14" max="14" width="15.85546875" style="4" hidden="1" customWidth="1"/>
    <col min="15" max="15" width="19.28515625" style="4" hidden="1" customWidth="1"/>
    <col min="16" max="16" width="0.28515625" style="4" hidden="1" customWidth="1"/>
    <col min="17" max="17" width="8.5703125" style="4" hidden="1" customWidth="1"/>
    <col min="18" max="18" width="11.42578125" style="4" hidden="1" customWidth="1"/>
    <col min="19" max="19" width="0.140625" style="4" hidden="1" customWidth="1"/>
    <col min="20" max="27" width="11.42578125" style="4" hidden="1" customWidth="1"/>
    <col min="28" max="16384" width="14.42578125" style="4"/>
  </cols>
  <sheetData>
    <row r="1" spans="1:27" ht="21" customHeight="1">
      <c r="A1" s="180"/>
      <c r="B1" s="181"/>
      <c r="C1" s="181"/>
      <c r="D1" s="104"/>
      <c r="E1" s="104"/>
      <c r="F1" s="104"/>
      <c r="G1" s="106" t="s">
        <v>0</v>
      </c>
      <c r="H1" s="183" t="s">
        <v>174</v>
      </c>
      <c r="I1" s="184"/>
      <c r="J1" s="184"/>
      <c r="K1" s="18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3.5" customHeight="1" thickBot="1">
      <c r="A2" s="181"/>
      <c r="B2" s="182"/>
      <c r="C2" s="181"/>
      <c r="D2" s="104"/>
      <c r="E2" s="104"/>
      <c r="F2" s="104"/>
      <c r="G2" s="99" t="s">
        <v>15</v>
      </c>
      <c r="H2" s="186" t="s">
        <v>173</v>
      </c>
      <c r="I2" s="184"/>
      <c r="J2" s="184"/>
      <c r="K2" s="185"/>
      <c r="L2" s="7"/>
      <c r="M2" s="7"/>
      <c r="N2" s="7"/>
      <c r="O2" s="7"/>
      <c r="P2" s="7"/>
      <c r="Q2" s="7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2.75" customHeight="1">
      <c r="A3" s="181"/>
      <c r="B3" s="181"/>
      <c r="C3" s="181"/>
      <c r="D3" s="104"/>
      <c r="E3" s="104"/>
      <c r="F3" s="105"/>
      <c r="G3" s="107" t="s">
        <v>89</v>
      </c>
      <c r="H3" s="186" t="s">
        <v>172</v>
      </c>
      <c r="I3" s="184"/>
      <c r="J3" s="184"/>
      <c r="K3" s="185"/>
      <c r="L3" s="8"/>
      <c r="M3" s="9"/>
      <c r="N3" s="7"/>
      <c r="O3" s="7"/>
      <c r="P3" s="7"/>
      <c r="Q3" s="7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2.75" customHeight="1">
      <c r="A4" s="187"/>
      <c r="B4" s="188"/>
      <c r="C4" s="193" t="s">
        <v>156</v>
      </c>
      <c r="D4" s="105"/>
      <c r="E4" s="105"/>
      <c r="F4" s="105"/>
      <c r="G4" s="99" t="s">
        <v>90</v>
      </c>
      <c r="H4" s="186" t="s">
        <v>209</v>
      </c>
      <c r="I4" s="184"/>
      <c r="J4" s="184"/>
      <c r="K4" s="185"/>
      <c r="L4" s="10"/>
      <c r="M4" s="11"/>
      <c r="N4" s="7"/>
      <c r="O4" s="7"/>
      <c r="P4" s="7"/>
      <c r="Q4" s="7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customHeight="1" thickBot="1">
      <c r="A5" s="189"/>
      <c r="B5" s="190"/>
      <c r="C5" s="194"/>
      <c r="D5" s="177"/>
      <c r="E5" s="178"/>
      <c r="F5" s="179"/>
      <c r="G5" s="107" t="s">
        <v>91</v>
      </c>
      <c r="H5" s="186" t="s">
        <v>210</v>
      </c>
      <c r="I5" s="184"/>
      <c r="J5" s="184"/>
      <c r="K5" s="185"/>
      <c r="L5" s="12"/>
      <c r="M5" s="13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>
      <c r="A6" s="189"/>
      <c r="B6" s="190"/>
      <c r="C6" s="194"/>
      <c r="D6" s="196" t="s">
        <v>1</v>
      </c>
      <c r="E6" s="196" t="s">
        <v>2</v>
      </c>
      <c r="F6" s="169" t="s">
        <v>3</v>
      </c>
      <c r="G6" s="99" t="s">
        <v>26</v>
      </c>
      <c r="H6" s="172">
        <v>2018</v>
      </c>
      <c r="I6" s="173"/>
      <c r="J6" s="173"/>
      <c r="K6" s="174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>
      <c r="A7" s="191"/>
      <c r="B7" s="192"/>
      <c r="C7" s="195"/>
      <c r="D7" s="170"/>
      <c r="E7" s="170"/>
      <c r="F7" s="170"/>
      <c r="G7" s="175" t="s">
        <v>4</v>
      </c>
      <c r="H7" s="98">
        <v>30216</v>
      </c>
      <c r="I7" s="99" t="s">
        <v>5</v>
      </c>
      <c r="J7" s="99" t="s">
        <v>6</v>
      </c>
      <c r="K7" s="100">
        <v>4041486</v>
      </c>
      <c r="L7" s="6"/>
      <c r="M7" s="6"/>
      <c r="N7" s="6"/>
      <c r="O7" s="6"/>
      <c r="P7" s="6"/>
      <c r="Q7" s="14" t="s">
        <v>17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.75" customHeight="1" thickBot="1">
      <c r="A8" s="1" t="s">
        <v>7</v>
      </c>
      <c r="B8" s="1" t="s">
        <v>8</v>
      </c>
      <c r="C8" s="2" t="s">
        <v>9</v>
      </c>
      <c r="D8" s="171"/>
      <c r="E8" s="171"/>
      <c r="F8" s="171"/>
      <c r="G8" s="176"/>
      <c r="H8" s="101" t="s">
        <v>10</v>
      </c>
      <c r="I8" s="103" t="s">
        <v>11</v>
      </c>
      <c r="J8" s="102" t="s">
        <v>12</v>
      </c>
      <c r="K8" s="102" t="s">
        <v>13</v>
      </c>
      <c r="L8" s="6"/>
      <c r="M8" s="6"/>
      <c r="N8" s="6"/>
      <c r="O8" s="6"/>
      <c r="P8" s="6" t="s">
        <v>18</v>
      </c>
      <c r="Q8" s="15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 thickTop="1">
      <c r="A9" s="3">
        <v>1</v>
      </c>
      <c r="B9" s="87"/>
      <c r="C9" s="164" t="s">
        <v>252</v>
      </c>
      <c r="D9" s="89"/>
      <c r="E9" s="90"/>
      <c r="F9" s="89"/>
      <c r="G9" s="91"/>
      <c r="H9" s="92"/>
      <c r="I9" s="92"/>
      <c r="J9" s="93"/>
      <c r="K9" s="93"/>
      <c r="L9" s="6" t="s">
        <v>14</v>
      </c>
      <c r="M9" s="6" t="s">
        <v>19</v>
      </c>
      <c r="N9" s="6" t="s">
        <v>38</v>
      </c>
      <c r="O9" s="6" t="s">
        <v>39</v>
      </c>
      <c r="P9" s="6" t="str">
        <f>CONCATENATE(N9," ",O9)</f>
        <v>Jesus Beymar</v>
      </c>
      <c r="Q9" s="1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.75" customHeight="1">
      <c r="A10" s="3">
        <v>2</v>
      </c>
      <c r="B10" s="87"/>
      <c r="C10" s="164" t="s">
        <v>253</v>
      </c>
      <c r="D10" s="94"/>
      <c r="E10" s="90"/>
      <c r="F10" s="94"/>
      <c r="G10" s="91"/>
      <c r="H10" s="92"/>
      <c r="I10" s="92"/>
      <c r="J10" s="93"/>
      <c r="K10" s="93"/>
      <c r="L10" s="6" t="s">
        <v>16</v>
      </c>
      <c r="M10" s="6" t="s">
        <v>16</v>
      </c>
      <c r="N10" s="6" t="s">
        <v>40</v>
      </c>
      <c r="O10" s="6"/>
      <c r="P10" s="6" t="str">
        <f t="shared" ref="P10:P58" si="0">CONCATENATE(N10," ",O10)</f>
        <v xml:space="preserve">NOMBRE2 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>
      <c r="A11" s="3">
        <v>3</v>
      </c>
      <c r="B11" s="87"/>
      <c r="C11" s="164" t="s">
        <v>254</v>
      </c>
      <c r="D11" s="89"/>
      <c r="E11" s="90"/>
      <c r="F11" s="89"/>
      <c r="G11" s="91"/>
      <c r="H11" s="92"/>
      <c r="I11" s="92"/>
      <c r="J11" s="93"/>
      <c r="K11" s="93"/>
      <c r="L11" s="6" t="s">
        <v>16</v>
      </c>
      <c r="M11" s="6" t="s">
        <v>16</v>
      </c>
      <c r="N11" s="6" t="s">
        <v>41</v>
      </c>
      <c r="O11" s="6"/>
      <c r="P11" s="6" t="str">
        <f t="shared" si="0"/>
        <v xml:space="preserve">NOMBRE3 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>
      <c r="A12" s="3">
        <v>4</v>
      </c>
      <c r="B12" s="87"/>
      <c r="C12" s="166" t="s">
        <v>255</v>
      </c>
      <c r="D12" s="89"/>
      <c r="E12" s="90"/>
      <c r="F12" s="89"/>
      <c r="G12" s="91"/>
      <c r="H12" s="92"/>
      <c r="I12" s="92"/>
      <c r="J12" s="93"/>
      <c r="K12" s="93"/>
      <c r="L12" s="6" t="s">
        <v>16</v>
      </c>
      <c r="M12" s="6" t="s">
        <v>16</v>
      </c>
      <c r="N12" s="6" t="s">
        <v>42</v>
      </c>
      <c r="O12" s="6"/>
      <c r="P12" s="6" t="str">
        <f t="shared" si="0"/>
        <v xml:space="preserve">NOMBRE4 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>
      <c r="A13" s="3">
        <v>5</v>
      </c>
      <c r="B13" s="87"/>
      <c r="C13" s="164" t="s">
        <v>256</v>
      </c>
      <c r="D13" s="94"/>
      <c r="E13" s="90"/>
      <c r="F13" s="94"/>
      <c r="G13" s="91" t="s">
        <v>155</v>
      </c>
      <c r="H13" s="92"/>
      <c r="I13" s="92"/>
      <c r="J13" s="93"/>
      <c r="K13" s="93"/>
      <c r="L13" s="6" t="s">
        <v>16</v>
      </c>
      <c r="M13" s="6" t="s">
        <v>16</v>
      </c>
      <c r="N13" s="6" t="s">
        <v>43</v>
      </c>
      <c r="O13" s="6"/>
      <c r="P13" s="6" t="str">
        <f t="shared" si="0"/>
        <v xml:space="preserve">NOMBRE5 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>
      <c r="A14" s="3">
        <v>6</v>
      </c>
      <c r="B14" s="87"/>
      <c r="C14" s="333" t="s">
        <v>280</v>
      </c>
      <c r="D14" s="89"/>
      <c r="E14" s="90"/>
      <c r="F14" s="89"/>
      <c r="G14" s="91"/>
      <c r="H14" s="92"/>
      <c r="I14" s="92"/>
      <c r="J14" s="93"/>
      <c r="K14" s="93"/>
      <c r="L14" s="6" t="s">
        <v>16</v>
      </c>
      <c r="M14" s="6" t="s">
        <v>16</v>
      </c>
      <c r="N14" s="6" t="s">
        <v>44</v>
      </c>
      <c r="O14" s="6"/>
      <c r="P14" s="6" t="str">
        <f t="shared" si="0"/>
        <v xml:space="preserve">NOMBRE6 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>
      <c r="A15" s="3">
        <v>7</v>
      </c>
      <c r="B15" s="87"/>
      <c r="C15" s="164" t="s">
        <v>257</v>
      </c>
      <c r="D15" s="89"/>
      <c r="E15" s="90"/>
      <c r="F15" s="89"/>
      <c r="G15" s="91"/>
      <c r="H15" s="92"/>
      <c r="I15" s="92"/>
      <c r="J15" s="93"/>
      <c r="K15" s="93"/>
      <c r="L15" s="6" t="s">
        <v>16</v>
      </c>
      <c r="M15" s="6" t="s">
        <v>16</v>
      </c>
      <c r="N15" s="6" t="s">
        <v>45</v>
      </c>
      <c r="O15" s="6"/>
      <c r="P15" s="6" t="str">
        <f t="shared" si="0"/>
        <v xml:space="preserve">NOMBRE7 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>
      <c r="A16" s="3">
        <v>8</v>
      </c>
      <c r="B16" s="87"/>
      <c r="C16" s="164" t="s">
        <v>258</v>
      </c>
      <c r="D16" s="89"/>
      <c r="E16" s="90"/>
      <c r="F16" s="89"/>
      <c r="G16" s="91"/>
      <c r="H16" s="92"/>
      <c r="I16" s="92"/>
      <c r="J16" s="93"/>
      <c r="K16" s="93"/>
      <c r="L16" s="6" t="s">
        <v>16</v>
      </c>
      <c r="M16" s="6" t="s">
        <v>16</v>
      </c>
      <c r="N16" s="6" t="s">
        <v>46</v>
      </c>
      <c r="O16" s="6"/>
      <c r="P16" s="6" t="str">
        <f t="shared" si="0"/>
        <v xml:space="preserve">NOMBRE8 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>
      <c r="A17" s="3">
        <v>9</v>
      </c>
      <c r="B17" s="87"/>
      <c r="C17" s="164" t="s">
        <v>259</v>
      </c>
      <c r="D17" s="89"/>
      <c r="E17" s="90"/>
      <c r="F17" s="89"/>
      <c r="G17" s="91"/>
      <c r="H17" s="92"/>
      <c r="I17" s="92"/>
      <c r="J17" s="93"/>
      <c r="K17" s="93"/>
      <c r="L17" s="6" t="s">
        <v>16</v>
      </c>
      <c r="M17" s="6" t="s">
        <v>16</v>
      </c>
      <c r="N17" s="6" t="s">
        <v>47</v>
      </c>
      <c r="O17" s="6"/>
      <c r="P17" s="6" t="str">
        <f t="shared" si="0"/>
        <v xml:space="preserve">NOMBRE9 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>
      <c r="A18" s="3">
        <v>10</v>
      </c>
      <c r="B18" s="87"/>
      <c r="C18" s="166" t="s">
        <v>260</v>
      </c>
      <c r="D18" s="89"/>
      <c r="E18" s="90"/>
      <c r="F18" s="89"/>
      <c r="G18" s="91"/>
      <c r="H18" s="92"/>
      <c r="I18" s="92"/>
      <c r="J18" s="93"/>
      <c r="K18" s="93"/>
      <c r="L18" s="6" t="s">
        <v>16</v>
      </c>
      <c r="M18" s="6" t="s">
        <v>16</v>
      </c>
      <c r="N18" s="6" t="s">
        <v>48</v>
      </c>
      <c r="O18" s="6"/>
      <c r="P18" s="6" t="str">
        <f t="shared" si="0"/>
        <v xml:space="preserve">NOMBRE10 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>
      <c r="A19" s="3">
        <v>11</v>
      </c>
      <c r="B19" s="87"/>
      <c r="C19" s="164" t="s">
        <v>261</v>
      </c>
      <c r="D19" s="89"/>
      <c r="E19" s="90"/>
      <c r="F19" s="89"/>
      <c r="G19" s="91"/>
      <c r="H19" s="92"/>
      <c r="I19" s="92"/>
      <c r="J19" s="93"/>
      <c r="K19" s="93"/>
      <c r="L19" s="6" t="s">
        <v>16</v>
      </c>
      <c r="M19" s="6" t="s">
        <v>16</v>
      </c>
      <c r="N19" s="6" t="s">
        <v>49</v>
      </c>
      <c r="O19" s="6"/>
      <c r="P19" s="6" t="str">
        <f t="shared" si="0"/>
        <v xml:space="preserve">NOMBRE11 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>
      <c r="A20" s="3">
        <v>12</v>
      </c>
      <c r="B20" s="87"/>
      <c r="C20" s="166" t="s">
        <v>262</v>
      </c>
      <c r="D20" s="95"/>
      <c r="E20" s="90"/>
      <c r="F20" s="95"/>
      <c r="G20" s="91"/>
      <c r="H20" s="92"/>
      <c r="I20" s="92"/>
      <c r="J20" s="93"/>
      <c r="K20" s="93"/>
      <c r="L20" s="6" t="s">
        <v>16</v>
      </c>
      <c r="M20" s="6" t="s">
        <v>16</v>
      </c>
      <c r="N20" s="6" t="s">
        <v>50</v>
      </c>
      <c r="O20" s="6"/>
      <c r="P20" s="6" t="str">
        <f t="shared" si="0"/>
        <v xml:space="preserve">NOMBRE12 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>
      <c r="A21" s="3">
        <v>13</v>
      </c>
      <c r="B21" s="87"/>
      <c r="C21" s="164" t="s">
        <v>263</v>
      </c>
      <c r="D21" s="89"/>
      <c r="E21" s="90"/>
      <c r="F21" s="89"/>
      <c r="G21" s="91"/>
      <c r="H21" s="92"/>
      <c r="I21" s="92"/>
      <c r="J21" s="93"/>
      <c r="K21" s="93"/>
      <c r="L21" s="6" t="s">
        <v>16</v>
      </c>
      <c r="M21" s="6" t="s">
        <v>16</v>
      </c>
      <c r="N21" s="6" t="s">
        <v>51</v>
      </c>
      <c r="O21" s="6"/>
      <c r="P21" s="6" t="str">
        <f t="shared" si="0"/>
        <v xml:space="preserve">NOMBRE13 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>
      <c r="A22" s="3">
        <v>14</v>
      </c>
      <c r="B22" s="87"/>
      <c r="C22" s="166" t="s">
        <v>264</v>
      </c>
      <c r="D22" s="89"/>
      <c r="E22" s="90"/>
      <c r="F22" s="89"/>
      <c r="G22" s="91"/>
      <c r="H22" s="92"/>
      <c r="I22" s="92"/>
      <c r="J22" s="93"/>
      <c r="K22" s="93"/>
      <c r="L22" s="6" t="s">
        <v>16</v>
      </c>
      <c r="M22" s="6" t="s">
        <v>16</v>
      </c>
      <c r="N22" s="6" t="s">
        <v>52</v>
      </c>
      <c r="O22" s="6"/>
      <c r="P22" s="6" t="str">
        <f t="shared" si="0"/>
        <v xml:space="preserve">NOMBRE14 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>
      <c r="A23" s="3">
        <v>15</v>
      </c>
      <c r="B23" s="87"/>
      <c r="C23" s="164" t="s">
        <v>265</v>
      </c>
      <c r="D23" s="89"/>
      <c r="E23" s="90"/>
      <c r="F23" s="89"/>
      <c r="G23" s="91"/>
      <c r="H23" s="92"/>
      <c r="I23" s="92"/>
      <c r="J23" s="93"/>
      <c r="K23" s="93"/>
      <c r="L23" s="6" t="s">
        <v>16</v>
      </c>
      <c r="M23" s="6" t="s">
        <v>16</v>
      </c>
      <c r="N23" s="6" t="s">
        <v>53</v>
      </c>
      <c r="O23" s="6"/>
      <c r="P23" s="6" t="str">
        <f t="shared" si="0"/>
        <v xml:space="preserve">NOMBRE15 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3">
        <v>16</v>
      </c>
      <c r="B24" s="87"/>
      <c r="C24" s="164" t="s">
        <v>266</v>
      </c>
      <c r="D24" s="89"/>
      <c r="E24" s="90"/>
      <c r="F24" s="89"/>
      <c r="G24" s="91"/>
      <c r="H24" s="92"/>
      <c r="I24" s="92"/>
      <c r="J24" s="93"/>
      <c r="K24" s="93"/>
      <c r="L24" s="6" t="s">
        <v>16</v>
      </c>
      <c r="M24" s="6" t="s">
        <v>16</v>
      </c>
      <c r="N24" s="6" t="s">
        <v>54</v>
      </c>
      <c r="O24" s="6"/>
      <c r="P24" s="6" t="str">
        <f t="shared" si="0"/>
        <v xml:space="preserve">NOMBRE16 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3">
        <v>17</v>
      </c>
      <c r="B25" s="87"/>
      <c r="C25" s="164" t="s">
        <v>267</v>
      </c>
      <c r="D25" s="95"/>
      <c r="E25" s="90"/>
      <c r="F25" s="95"/>
      <c r="G25" s="91"/>
      <c r="H25" s="92"/>
      <c r="I25" s="92"/>
      <c r="J25" s="93"/>
      <c r="K25" s="93"/>
      <c r="L25" s="6" t="s">
        <v>16</v>
      </c>
      <c r="M25" s="6" t="s">
        <v>16</v>
      </c>
      <c r="N25" s="6" t="s">
        <v>55</v>
      </c>
      <c r="O25" s="6"/>
      <c r="P25" s="6" t="str">
        <f t="shared" si="0"/>
        <v xml:space="preserve">NOMBRE17 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3">
        <v>18</v>
      </c>
      <c r="B26" s="87"/>
      <c r="C26" s="167" t="s">
        <v>268</v>
      </c>
      <c r="D26" s="89"/>
      <c r="E26" s="90"/>
      <c r="F26" s="89"/>
      <c r="G26" s="91"/>
      <c r="H26" s="92"/>
      <c r="I26" s="92"/>
      <c r="J26" s="93"/>
      <c r="K26" s="93"/>
      <c r="L26" s="6" t="s">
        <v>16</v>
      </c>
      <c r="M26" s="6" t="s">
        <v>16</v>
      </c>
      <c r="N26" s="6" t="s">
        <v>56</v>
      </c>
      <c r="O26" s="6"/>
      <c r="P26" s="6" t="str">
        <f t="shared" si="0"/>
        <v xml:space="preserve">NOMBRE18 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3">
        <v>19</v>
      </c>
      <c r="B27" s="87"/>
      <c r="C27" s="164" t="s">
        <v>269</v>
      </c>
      <c r="D27" s="89"/>
      <c r="E27" s="90"/>
      <c r="F27" s="89"/>
      <c r="G27" s="91"/>
      <c r="H27" s="92"/>
      <c r="I27" s="92"/>
      <c r="J27" s="93"/>
      <c r="K27" s="93"/>
      <c r="L27" s="6" t="s">
        <v>16</v>
      </c>
      <c r="M27" s="6" t="s">
        <v>16</v>
      </c>
      <c r="N27" s="6" t="s">
        <v>57</v>
      </c>
      <c r="O27" s="6"/>
      <c r="P27" s="6" t="str">
        <f t="shared" si="0"/>
        <v xml:space="preserve">NOMBRE19 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3">
        <v>20</v>
      </c>
      <c r="B28" s="87"/>
      <c r="C28" s="164" t="s">
        <v>270</v>
      </c>
      <c r="D28" s="95"/>
      <c r="E28" s="90"/>
      <c r="F28" s="95"/>
      <c r="G28" s="91"/>
      <c r="H28" s="92"/>
      <c r="I28" s="92"/>
      <c r="J28" s="93"/>
      <c r="K28" s="93"/>
      <c r="L28" s="6" t="s">
        <v>16</v>
      </c>
      <c r="M28" s="6" t="s">
        <v>16</v>
      </c>
      <c r="N28" s="6" t="s">
        <v>58</v>
      </c>
      <c r="O28" s="6"/>
      <c r="P28" s="6" t="str">
        <f t="shared" si="0"/>
        <v xml:space="preserve">NOMBRE20 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3">
        <v>21</v>
      </c>
      <c r="B29" s="87"/>
      <c r="C29" s="164" t="s">
        <v>271</v>
      </c>
      <c r="D29" s="89"/>
      <c r="E29" s="90"/>
      <c r="F29" s="89"/>
      <c r="G29" s="91"/>
      <c r="H29" s="92"/>
      <c r="I29" s="92"/>
      <c r="J29" s="93"/>
      <c r="K29" s="93"/>
      <c r="L29" s="6" t="s">
        <v>16</v>
      </c>
      <c r="M29" s="6" t="s">
        <v>16</v>
      </c>
      <c r="N29" s="6" t="s">
        <v>59</v>
      </c>
      <c r="O29" s="6"/>
      <c r="P29" s="6" t="str">
        <f t="shared" si="0"/>
        <v xml:space="preserve">NOMBRE21 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3">
        <v>22</v>
      </c>
      <c r="B30" s="87"/>
      <c r="C30" s="164" t="s">
        <v>272</v>
      </c>
      <c r="D30" s="89"/>
      <c r="E30" s="90"/>
      <c r="F30" s="89"/>
      <c r="G30" s="91"/>
      <c r="H30" s="92"/>
      <c r="I30" s="92"/>
      <c r="J30" s="93"/>
      <c r="K30" s="93"/>
      <c r="L30" s="6" t="s">
        <v>16</v>
      </c>
      <c r="M30" s="6" t="s">
        <v>16</v>
      </c>
      <c r="N30" s="6" t="s">
        <v>60</v>
      </c>
      <c r="O30" s="6"/>
      <c r="P30" s="6" t="str">
        <f t="shared" si="0"/>
        <v xml:space="preserve">NOMBRE22 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3">
        <v>23</v>
      </c>
      <c r="B31" s="87"/>
      <c r="C31" s="168" t="s">
        <v>273</v>
      </c>
      <c r="D31" s="89"/>
      <c r="E31" s="90"/>
      <c r="F31" s="89"/>
      <c r="G31" s="96"/>
      <c r="H31" s="92"/>
      <c r="I31" s="92"/>
      <c r="J31" s="93"/>
      <c r="K31" s="93"/>
      <c r="L31" s="6" t="s">
        <v>16</v>
      </c>
      <c r="M31" s="6" t="s">
        <v>16</v>
      </c>
      <c r="N31" s="6" t="s">
        <v>61</v>
      </c>
      <c r="O31" s="6"/>
      <c r="P31" s="6" t="str">
        <f t="shared" si="0"/>
        <v xml:space="preserve">NOMBRE23 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3">
        <v>24</v>
      </c>
      <c r="B32" s="87"/>
      <c r="C32" s="166" t="s">
        <v>274</v>
      </c>
      <c r="D32" s="89"/>
      <c r="E32" s="90"/>
      <c r="F32" s="89"/>
      <c r="G32" s="96"/>
      <c r="H32" s="92"/>
      <c r="I32" s="92"/>
      <c r="J32" s="93"/>
      <c r="K32" s="93"/>
      <c r="L32" s="6" t="s">
        <v>16</v>
      </c>
      <c r="M32" s="6" t="s">
        <v>16</v>
      </c>
      <c r="N32" s="6" t="s">
        <v>62</v>
      </c>
      <c r="O32" s="6"/>
      <c r="P32" s="6" t="str">
        <f t="shared" si="0"/>
        <v xml:space="preserve">NOMBRE24 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3">
        <v>25</v>
      </c>
      <c r="B33" s="87"/>
      <c r="C33" s="164" t="s">
        <v>275</v>
      </c>
      <c r="D33" s="95"/>
      <c r="E33" s="90"/>
      <c r="F33" s="95"/>
      <c r="G33" s="96"/>
      <c r="H33" s="92"/>
      <c r="I33" s="92"/>
      <c r="J33" s="93"/>
      <c r="K33" s="93"/>
      <c r="L33" s="6" t="s">
        <v>16</v>
      </c>
      <c r="M33" s="6" t="s">
        <v>16</v>
      </c>
      <c r="N33" s="6" t="s">
        <v>63</v>
      </c>
      <c r="O33" s="6"/>
      <c r="P33" s="6" t="str">
        <f t="shared" si="0"/>
        <v xml:space="preserve">NOMBRE25 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3">
        <v>26</v>
      </c>
      <c r="B34" s="87"/>
      <c r="C34" s="164" t="s">
        <v>276</v>
      </c>
      <c r="D34" s="89"/>
      <c r="E34" s="90"/>
      <c r="F34" s="89"/>
      <c r="G34" s="96"/>
      <c r="H34" s="92"/>
      <c r="I34" s="92"/>
      <c r="J34" s="93"/>
      <c r="K34" s="93"/>
      <c r="L34" s="6" t="s">
        <v>16</v>
      </c>
      <c r="M34" s="6" t="s">
        <v>16</v>
      </c>
      <c r="N34" s="6" t="s">
        <v>64</v>
      </c>
      <c r="O34" s="6"/>
      <c r="P34" s="6" t="str">
        <f t="shared" si="0"/>
        <v xml:space="preserve">NOMBRE26 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3">
        <v>27</v>
      </c>
      <c r="B35" s="87"/>
      <c r="C35" s="164" t="s">
        <v>277</v>
      </c>
      <c r="D35" s="89"/>
      <c r="E35" s="90"/>
      <c r="F35" s="89"/>
      <c r="G35" s="96"/>
      <c r="H35" s="92"/>
      <c r="I35" s="92"/>
      <c r="J35" s="93"/>
      <c r="K35" s="93"/>
      <c r="L35" s="6" t="s">
        <v>16</v>
      </c>
      <c r="M35" s="6" t="s">
        <v>16</v>
      </c>
      <c r="N35" s="6" t="s">
        <v>65</v>
      </c>
      <c r="O35" s="6"/>
      <c r="P35" s="6" t="str">
        <f t="shared" si="0"/>
        <v xml:space="preserve">NOMBRE27 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3">
        <v>28</v>
      </c>
      <c r="B36" s="87"/>
      <c r="C36" s="334" t="s">
        <v>278</v>
      </c>
      <c r="D36" s="89"/>
      <c r="E36" s="90"/>
      <c r="F36" s="89"/>
      <c r="G36" s="96"/>
      <c r="H36" s="92"/>
      <c r="I36" s="92"/>
      <c r="J36" s="93"/>
      <c r="K36" s="93"/>
      <c r="L36" s="6" t="s">
        <v>16</v>
      </c>
      <c r="M36" s="6" t="s">
        <v>16</v>
      </c>
      <c r="N36" s="6" t="s">
        <v>66</v>
      </c>
      <c r="O36" s="6"/>
      <c r="P36" s="6" t="str">
        <f t="shared" si="0"/>
        <v xml:space="preserve">NOMBRE28 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3">
        <v>29</v>
      </c>
      <c r="B37" s="87"/>
      <c r="C37" s="166" t="s">
        <v>279</v>
      </c>
      <c r="D37" s="89"/>
      <c r="E37" s="90"/>
      <c r="F37" s="89"/>
      <c r="G37" s="96"/>
      <c r="H37" s="92"/>
      <c r="I37" s="92"/>
      <c r="J37" s="93"/>
      <c r="K37" s="93"/>
      <c r="L37" s="6" t="s">
        <v>16</v>
      </c>
      <c r="M37" s="6" t="s">
        <v>16</v>
      </c>
      <c r="N37" s="6" t="s">
        <v>67</v>
      </c>
      <c r="O37" s="6"/>
      <c r="P37" s="6" t="str">
        <f t="shared" si="0"/>
        <v xml:space="preserve">NOMBRE29 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3">
        <v>30</v>
      </c>
      <c r="B38" s="87"/>
      <c r="C38" s="165"/>
      <c r="D38" s="89"/>
      <c r="E38" s="90"/>
      <c r="F38" s="89"/>
      <c r="G38" s="96"/>
      <c r="H38" s="92"/>
      <c r="I38" s="92"/>
      <c r="J38" s="93"/>
      <c r="K38" s="93"/>
      <c r="L38" s="6" t="s">
        <v>16</v>
      </c>
      <c r="M38" s="6" t="s">
        <v>16</v>
      </c>
      <c r="N38" s="6" t="s">
        <v>68</v>
      </c>
      <c r="O38" s="6"/>
      <c r="P38" s="6" t="str">
        <f t="shared" si="0"/>
        <v xml:space="preserve">NOMBRE30 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3">
        <v>31</v>
      </c>
      <c r="B39" s="87"/>
      <c r="C39" s="165"/>
      <c r="D39" s="89"/>
      <c r="E39" s="90"/>
      <c r="F39" s="89"/>
      <c r="G39" s="96"/>
      <c r="H39" s="92"/>
      <c r="I39" s="92"/>
      <c r="J39" s="93"/>
      <c r="K39" s="93"/>
      <c r="L39" s="6" t="s">
        <v>16</v>
      </c>
      <c r="M39" s="6" t="s">
        <v>16</v>
      </c>
      <c r="N39" s="6" t="s">
        <v>69</v>
      </c>
      <c r="O39" s="6"/>
      <c r="P39" s="6" t="str">
        <f t="shared" si="0"/>
        <v xml:space="preserve">NOMBRE31 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3">
        <v>32</v>
      </c>
      <c r="B40" s="87"/>
      <c r="C40" s="165"/>
      <c r="D40" s="97"/>
      <c r="E40" s="90"/>
      <c r="F40" s="97"/>
      <c r="G40" s="96"/>
      <c r="H40" s="92"/>
      <c r="I40" s="92"/>
      <c r="J40" s="93"/>
      <c r="K40" s="93"/>
      <c r="L40" s="6" t="s">
        <v>16</v>
      </c>
      <c r="M40" s="6" t="s">
        <v>16</v>
      </c>
      <c r="N40" s="6" t="s">
        <v>70</v>
      </c>
      <c r="O40" s="6"/>
      <c r="P40" s="6" t="str">
        <f t="shared" si="0"/>
        <v xml:space="preserve">NOMBRE32 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3">
        <v>33</v>
      </c>
      <c r="B41" s="87"/>
      <c r="C41" s="88"/>
      <c r="D41" s="97"/>
      <c r="E41" s="90"/>
      <c r="F41" s="97"/>
      <c r="G41" s="96"/>
      <c r="H41" s="92"/>
      <c r="I41" s="92"/>
      <c r="J41" s="93"/>
      <c r="K41" s="93"/>
      <c r="L41" s="6" t="s">
        <v>16</v>
      </c>
      <c r="M41" s="6" t="s">
        <v>16</v>
      </c>
      <c r="N41" s="6" t="s">
        <v>71</v>
      </c>
      <c r="O41" s="6"/>
      <c r="P41" s="6" t="str">
        <f t="shared" si="0"/>
        <v xml:space="preserve">NOMBRE33 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3">
        <v>34</v>
      </c>
      <c r="B42" s="87"/>
      <c r="C42" s="88"/>
      <c r="D42" s="97"/>
      <c r="E42" s="90"/>
      <c r="F42" s="97"/>
      <c r="G42" s="96"/>
      <c r="H42" s="92"/>
      <c r="I42" s="92"/>
      <c r="J42" s="93"/>
      <c r="K42" s="93"/>
      <c r="L42" s="6" t="s">
        <v>16</v>
      </c>
      <c r="M42" s="6" t="s">
        <v>16</v>
      </c>
      <c r="N42" s="6" t="s">
        <v>72</v>
      </c>
      <c r="O42" s="6"/>
      <c r="P42" s="6" t="str">
        <f t="shared" si="0"/>
        <v xml:space="preserve">NOMBRE34 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3">
        <v>35</v>
      </c>
      <c r="B43" s="87"/>
      <c r="C43" s="88"/>
      <c r="D43" s="97"/>
      <c r="E43" s="90"/>
      <c r="F43" s="97"/>
      <c r="G43" s="96"/>
      <c r="H43" s="92"/>
      <c r="I43" s="92"/>
      <c r="J43" s="93"/>
      <c r="K43" s="93"/>
      <c r="L43" s="6" t="s">
        <v>16</v>
      </c>
      <c r="M43" s="6" t="s">
        <v>16</v>
      </c>
      <c r="N43" s="6" t="s">
        <v>73</v>
      </c>
      <c r="O43" s="6"/>
      <c r="P43" s="6" t="str">
        <f t="shared" si="0"/>
        <v xml:space="preserve">NOMBRE35 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3">
        <v>36</v>
      </c>
      <c r="B44" s="87"/>
      <c r="C44" s="88"/>
      <c r="D44" s="97"/>
      <c r="E44" s="90"/>
      <c r="F44" s="97"/>
      <c r="G44" s="96"/>
      <c r="H44" s="92"/>
      <c r="I44" s="92"/>
      <c r="J44" s="93"/>
      <c r="K44" s="93"/>
      <c r="L44" s="6" t="s">
        <v>16</v>
      </c>
      <c r="M44" s="6" t="s">
        <v>16</v>
      </c>
      <c r="N44" s="6" t="s">
        <v>74</v>
      </c>
      <c r="O44" s="6"/>
      <c r="P44" s="6" t="str">
        <f t="shared" si="0"/>
        <v xml:space="preserve">NOMBRE36 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3">
        <v>37</v>
      </c>
      <c r="B45" s="87"/>
      <c r="C45" s="88"/>
      <c r="D45" s="97"/>
      <c r="E45" s="90"/>
      <c r="F45" s="97"/>
      <c r="G45" s="96"/>
      <c r="H45" s="92"/>
      <c r="I45" s="92"/>
      <c r="J45" s="93"/>
      <c r="K45" s="93"/>
      <c r="L45" s="6" t="s">
        <v>16</v>
      </c>
      <c r="M45" s="6" t="s">
        <v>16</v>
      </c>
      <c r="N45" s="6" t="s">
        <v>75</v>
      </c>
      <c r="O45" s="6"/>
      <c r="P45" s="6" t="str">
        <f t="shared" si="0"/>
        <v xml:space="preserve">NOMBRE37 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3">
        <v>38</v>
      </c>
      <c r="B46" s="87"/>
      <c r="C46" s="88"/>
      <c r="D46" s="97"/>
      <c r="E46" s="90"/>
      <c r="F46" s="97"/>
      <c r="G46" s="96"/>
      <c r="H46" s="92"/>
      <c r="I46" s="92"/>
      <c r="J46" s="93"/>
      <c r="K46" s="93"/>
      <c r="L46" s="6" t="s">
        <v>16</v>
      </c>
      <c r="M46" s="6" t="s">
        <v>16</v>
      </c>
      <c r="N46" s="6" t="s">
        <v>76</v>
      </c>
      <c r="O46" s="6"/>
      <c r="P46" s="6" t="str">
        <f t="shared" si="0"/>
        <v xml:space="preserve">NOMBRE38 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3">
        <v>39</v>
      </c>
      <c r="B47" s="87"/>
      <c r="C47" s="88"/>
      <c r="D47" s="97"/>
      <c r="E47" s="90"/>
      <c r="F47" s="97"/>
      <c r="G47" s="96"/>
      <c r="H47" s="92"/>
      <c r="I47" s="92"/>
      <c r="J47" s="93"/>
      <c r="K47" s="93"/>
      <c r="L47" s="6" t="s">
        <v>16</v>
      </c>
      <c r="M47" s="6" t="s">
        <v>16</v>
      </c>
      <c r="N47" s="6" t="s">
        <v>77</v>
      </c>
      <c r="O47" s="6"/>
      <c r="P47" s="6" t="str">
        <f t="shared" si="0"/>
        <v xml:space="preserve">NOMBRE39 </v>
      </c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3">
        <v>40</v>
      </c>
      <c r="B48" s="87"/>
      <c r="C48" s="88"/>
      <c r="D48" s="97"/>
      <c r="E48" s="90"/>
      <c r="F48" s="97"/>
      <c r="G48" s="96"/>
      <c r="H48" s="92"/>
      <c r="I48" s="92"/>
      <c r="J48" s="93"/>
      <c r="K48" s="93"/>
      <c r="L48" s="6" t="s">
        <v>16</v>
      </c>
      <c r="M48" s="6" t="s">
        <v>16</v>
      </c>
      <c r="N48" s="6" t="s">
        <v>78</v>
      </c>
      <c r="O48" s="6"/>
      <c r="P48" s="6" t="str">
        <f t="shared" si="0"/>
        <v xml:space="preserve">NOMBRE40 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3">
        <v>41</v>
      </c>
      <c r="B49" s="87"/>
      <c r="C49" s="88"/>
      <c r="D49" s="97"/>
      <c r="E49" s="90"/>
      <c r="F49" s="97"/>
      <c r="G49" s="96"/>
      <c r="H49" s="92"/>
      <c r="I49" s="92"/>
      <c r="J49" s="93"/>
      <c r="K49" s="93"/>
      <c r="L49" s="6" t="s">
        <v>16</v>
      </c>
      <c r="M49" s="6" t="s">
        <v>16</v>
      </c>
      <c r="N49" s="6" t="s">
        <v>79</v>
      </c>
      <c r="O49" s="6"/>
      <c r="P49" s="6" t="str">
        <f t="shared" si="0"/>
        <v xml:space="preserve">NOMBRE41 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3">
        <v>42</v>
      </c>
      <c r="B50" s="87"/>
      <c r="C50" s="88"/>
      <c r="D50" s="97"/>
      <c r="E50" s="90"/>
      <c r="F50" s="97"/>
      <c r="G50" s="96"/>
      <c r="H50" s="92"/>
      <c r="I50" s="92"/>
      <c r="J50" s="93"/>
      <c r="K50" s="93"/>
      <c r="L50" s="6" t="s">
        <v>16</v>
      </c>
      <c r="M50" s="6" t="s">
        <v>16</v>
      </c>
      <c r="N50" s="6" t="s">
        <v>80</v>
      </c>
      <c r="O50" s="6"/>
      <c r="P50" s="6" t="str">
        <f t="shared" si="0"/>
        <v xml:space="preserve">NOMBRE42 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>
      <c r="A51" s="3">
        <v>43</v>
      </c>
      <c r="B51" s="87"/>
      <c r="C51" s="88"/>
      <c r="D51" s="97"/>
      <c r="E51" s="90"/>
      <c r="F51" s="97"/>
      <c r="G51" s="96"/>
      <c r="H51" s="92"/>
      <c r="I51" s="92"/>
      <c r="J51" s="93"/>
      <c r="K51" s="93"/>
      <c r="L51" s="6" t="s">
        <v>16</v>
      </c>
      <c r="M51" s="6" t="s">
        <v>16</v>
      </c>
      <c r="N51" s="6" t="s">
        <v>81</v>
      </c>
      <c r="O51" s="6"/>
      <c r="P51" s="6" t="str">
        <f t="shared" si="0"/>
        <v xml:space="preserve">NOMBRE43 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>
      <c r="A52" s="3">
        <v>44</v>
      </c>
      <c r="B52" s="87"/>
      <c r="C52" s="88"/>
      <c r="D52" s="97"/>
      <c r="E52" s="90"/>
      <c r="F52" s="97"/>
      <c r="G52" s="96"/>
      <c r="H52" s="92"/>
      <c r="I52" s="92"/>
      <c r="J52" s="93"/>
      <c r="K52" s="93"/>
      <c r="L52" s="6" t="s">
        <v>16</v>
      </c>
      <c r="M52" s="6" t="s">
        <v>16</v>
      </c>
      <c r="N52" s="6" t="s">
        <v>82</v>
      </c>
      <c r="O52" s="6"/>
      <c r="P52" s="6" t="str">
        <f t="shared" si="0"/>
        <v xml:space="preserve">NOMBRE44 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customHeight="1">
      <c r="A53" s="3">
        <v>45</v>
      </c>
      <c r="B53" s="87"/>
      <c r="C53" s="88"/>
      <c r="D53" s="97"/>
      <c r="E53" s="90"/>
      <c r="F53" s="97"/>
      <c r="G53" s="96"/>
      <c r="H53" s="92"/>
      <c r="I53" s="92"/>
      <c r="J53" s="93"/>
      <c r="K53" s="93"/>
      <c r="L53" s="6" t="s">
        <v>16</v>
      </c>
      <c r="M53" s="6" t="s">
        <v>16</v>
      </c>
      <c r="N53" s="6" t="s">
        <v>83</v>
      </c>
      <c r="O53" s="6"/>
      <c r="P53" s="6" t="str">
        <f t="shared" si="0"/>
        <v xml:space="preserve">NOMBRE45 </v>
      </c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customHeight="1">
      <c r="A54" s="3">
        <v>46</v>
      </c>
      <c r="B54" s="87"/>
      <c r="C54" s="88"/>
      <c r="D54" s="97"/>
      <c r="E54" s="90"/>
      <c r="F54" s="97"/>
      <c r="G54" s="96"/>
      <c r="H54" s="92"/>
      <c r="I54" s="92"/>
      <c r="J54" s="93"/>
      <c r="K54" s="93"/>
      <c r="L54" s="6" t="s">
        <v>16</v>
      </c>
      <c r="M54" s="6" t="s">
        <v>16</v>
      </c>
      <c r="N54" s="6" t="s">
        <v>84</v>
      </c>
      <c r="O54" s="6"/>
      <c r="P54" s="6" t="str">
        <f t="shared" si="0"/>
        <v xml:space="preserve">NOMBRE46 </v>
      </c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customHeight="1">
      <c r="A55" s="3">
        <v>47</v>
      </c>
      <c r="B55" s="87"/>
      <c r="C55" s="88"/>
      <c r="D55" s="97"/>
      <c r="E55" s="90"/>
      <c r="F55" s="97"/>
      <c r="G55" s="96"/>
      <c r="H55" s="92"/>
      <c r="I55" s="92"/>
      <c r="J55" s="93"/>
      <c r="K55" s="93"/>
      <c r="L55" s="6" t="s">
        <v>16</v>
      </c>
      <c r="M55" s="6" t="s">
        <v>16</v>
      </c>
      <c r="N55" s="6" t="s">
        <v>85</v>
      </c>
      <c r="O55" s="6"/>
      <c r="P55" s="6" t="str">
        <f t="shared" si="0"/>
        <v xml:space="preserve">NOMBRE47 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customHeight="1">
      <c r="A56" s="3">
        <v>48</v>
      </c>
      <c r="B56" s="87"/>
      <c r="C56" s="88"/>
      <c r="D56" s="97"/>
      <c r="E56" s="90"/>
      <c r="F56" s="97"/>
      <c r="G56" s="96"/>
      <c r="H56" s="92"/>
      <c r="I56" s="92"/>
      <c r="J56" s="93"/>
      <c r="K56" s="93"/>
      <c r="L56" s="6" t="s">
        <v>16</v>
      </c>
      <c r="M56" s="6" t="s">
        <v>16</v>
      </c>
      <c r="N56" s="6" t="s">
        <v>86</v>
      </c>
      <c r="O56" s="6"/>
      <c r="P56" s="6" t="str">
        <f t="shared" si="0"/>
        <v xml:space="preserve">NOMBRE48 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customHeight="1">
      <c r="A57" s="3">
        <v>49</v>
      </c>
      <c r="B57" s="87"/>
      <c r="C57" s="88"/>
      <c r="D57" s="97"/>
      <c r="E57" s="90"/>
      <c r="F57" s="97"/>
      <c r="G57" s="96"/>
      <c r="H57" s="92"/>
      <c r="I57" s="92"/>
      <c r="J57" s="93"/>
      <c r="K57" s="93"/>
      <c r="L57" s="6" t="s">
        <v>16</v>
      </c>
      <c r="M57" s="6" t="s">
        <v>16</v>
      </c>
      <c r="N57" s="6" t="s">
        <v>87</v>
      </c>
      <c r="O57" s="6"/>
      <c r="P57" s="6" t="str">
        <f t="shared" si="0"/>
        <v xml:space="preserve">NOMBRE49 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customHeight="1">
      <c r="A58" s="3">
        <v>50</v>
      </c>
      <c r="B58" s="87"/>
      <c r="C58" s="88"/>
      <c r="D58" s="97"/>
      <c r="E58" s="90"/>
      <c r="F58" s="97"/>
      <c r="G58" s="96"/>
      <c r="H58" s="92"/>
      <c r="I58" s="92"/>
      <c r="J58" s="93"/>
      <c r="K58" s="93"/>
      <c r="L58" s="6" t="s">
        <v>16</v>
      </c>
      <c r="M58" s="6" t="s">
        <v>16</v>
      </c>
      <c r="N58" s="6" t="s">
        <v>88</v>
      </c>
      <c r="O58" s="6"/>
      <c r="P58" s="6" t="str">
        <f t="shared" si="0"/>
        <v xml:space="preserve">NOMBRE50 </v>
      </c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</sheetData>
  <sheetProtection password="CE89" sheet="1" objects="1" scenarios="1"/>
  <mergeCells count="14">
    <mergeCell ref="F6:F8"/>
    <mergeCell ref="H6:K6"/>
    <mergeCell ref="G7:G8"/>
    <mergeCell ref="D5:F5"/>
    <mergeCell ref="A1:C3"/>
    <mergeCell ref="H1:K1"/>
    <mergeCell ref="H2:K2"/>
    <mergeCell ref="H3:K3"/>
    <mergeCell ref="A4:B7"/>
    <mergeCell ref="C4:C7"/>
    <mergeCell ref="H4:K4"/>
    <mergeCell ref="H5:K5"/>
    <mergeCell ref="D6:D8"/>
    <mergeCell ref="E6:E8"/>
  </mergeCells>
  <conditionalFormatting sqref="Q8">
    <cfRule type="expression" dxfId="1" priority="1" stopIfTrue="1">
      <formula>OR(ISNUMBER(Q8)=FALSE,Q8&lt;0)</formula>
    </cfRule>
  </conditionalFormatting>
  <conditionalFormatting sqref="Q8">
    <cfRule type="expression" dxfId="0" priority="2" stopIfTrue="1">
      <formula>IF(INT(Q8)&lt;&gt;Q8,TRUE,FALSE)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1]!Nombres">
                <anchor moveWithCells="1" sizeWithCells="1">
                  <from>
                    <xdr:col>3</xdr:col>
                    <xdr:colOff>561975</xdr:colOff>
                    <xdr:row>0</xdr:row>
                    <xdr:rowOff>85725</xdr:rowOff>
                  </from>
                  <to>
                    <xdr:col>5</xdr:col>
                    <xdr:colOff>714375</xdr:colOff>
                    <xdr:row>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57"/>
  <sheetViews>
    <sheetView view="pageBreakPreview" zoomScale="130" zoomScaleNormal="115" zoomScaleSheetLayoutView="130" workbookViewId="0">
      <selection activeCell="G38" sqref="G38"/>
    </sheetView>
  </sheetViews>
  <sheetFormatPr baseColWidth="10" defaultRowHeight="12.75"/>
  <cols>
    <col min="1" max="1" width="3.85546875" style="42" customWidth="1"/>
    <col min="2" max="2" width="19.140625" style="41" customWidth="1"/>
    <col min="3" max="7" width="2.85546875" style="43" customWidth="1"/>
    <col min="8" max="8" width="10" style="52" customWidth="1"/>
    <col min="9" max="13" width="2.85546875" style="43" customWidth="1"/>
    <col min="14" max="14" width="10" style="52" customWidth="1"/>
    <col min="15" max="19" width="2.85546875" style="43" customWidth="1"/>
    <col min="20" max="20" width="10" style="52" customWidth="1"/>
    <col min="21" max="25" width="2.85546875" style="43" customWidth="1"/>
    <col min="26" max="26" width="10" style="52" customWidth="1"/>
    <col min="27" max="27" width="3.85546875" style="56" customWidth="1"/>
    <col min="28" max="29" width="0.42578125" style="41" customWidth="1"/>
    <col min="30" max="16384" width="11.42578125" style="41"/>
  </cols>
  <sheetData>
    <row r="1" spans="1:27" ht="15.75">
      <c r="A1" s="47" t="s">
        <v>114</v>
      </c>
      <c r="C1" s="48" t="str">
        <f>Filiación!H1</f>
        <v xml:space="preserve">LUIS ALBERTO PABON  B </v>
      </c>
    </row>
    <row r="2" spans="1:27" ht="15.75">
      <c r="A2" s="279" t="s">
        <v>103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9"/>
    </row>
    <row r="3" spans="1:27">
      <c r="B3" s="49" t="s">
        <v>104</v>
      </c>
      <c r="C3" s="43" t="str">
        <f>Filiación!H5</f>
        <v xml:space="preserve">TECNICA TECNOLOGICA </v>
      </c>
      <c r="H3" s="53"/>
      <c r="N3" s="54" t="s">
        <v>22</v>
      </c>
      <c r="O3" s="43" t="str">
        <f>Filiación!H2</f>
        <v>1° "A" DE SECUNDARIA COMUNITARIA PROD.</v>
      </c>
    </row>
    <row r="4" spans="1:27">
      <c r="B4" s="49" t="s">
        <v>27</v>
      </c>
      <c r="C4" s="280">
        <f>Filiación!H6</f>
        <v>2018</v>
      </c>
      <c r="D4" s="280"/>
      <c r="E4" s="280"/>
      <c r="F4" s="280"/>
      <c r="H4" s="53"/>
      <c r="N4" s="54" t="s">
        <v>23</v>
      </c>
      <c r="O4" s="43" t="str">
        <f>Filiación!H3</f>
        <v>FANNY CHACON CALLEJAS</v>
      </c>
    </row>
    <row r="6" spans="1:27" ht="15" customHeight="1">
      <c r="A6" s="283" t="s">
        <v>7</v>
      </c>
      <c r="B6" s="282" t="s">
        <v>105</v>
      </c>
      <c r="C6" s="281" t="s">
        <v>106</v>
      </c>
      <c r="D6" s="281"/>
      <c r="E6" s="281"/>
      <c r="F6" s="281"/>
      <c r="G6" s="281"/>
      <c r="H6" s="281"/>
      <c r="I6" s="284" t="s">
        <v>111</v>
      </c>
      <c r="J6" s="284"/>
      <c r="K6" s="284"/>
      <c r="L6" s="284"/>
      <c r="M6" s="284"/>
      <c r="N6" s="284"/>
      <c r="O6" s="285" t="s">
        <v>112</v>
      </c>
      <c r="P6" s="285"/>
      <c r="Q6" s="285"/>
      <c r="R6" s="285"/>
      <c r="S6" s="285"/>
      <c r="T6" s="285"/>
      <c r="U6" s="286" t="s">
        <v>113</v>
      </c>
      <c r="V6" s="286"/>
      <c r="W6" s="286"/>
      <c r="X6" s="286"/>
      <c r="Y6" s="286"/>
      <c r="Z6" s="286"/>
      <c r="AA6" s="278" t="s">
        <v>110</v>
      </c>
    </row>
    <row r="7" spans="1:27" ht="56.25" customHeight="1">
      <c r="A7" s="283"/>
      <c r="B7" s="282"/>
      <c r="C7" s="44" t="s">
        <v>28</v>
      </c>
      <c r="D7" s="44" t="s">
        <v>31</v>
      </c>
      <c r="E7" s="44" t="s">
        <v>32</v>
      </c>
      <c r="F7" s="44" t="s">
        <v>107</v>
      </c>
      <c r="G7" s="128" t="s">
        <v>108</v>
      </c>
      <c r="H7" s="51" t="s">
        <v>109</v>
      </c>
      <c r="I7" s="44" t="s">
        <v>28</v>
      </c>
      <c r="J7" s="44" t="s">
        <v>31</v>
      </c>
      <c r="K7" s="44" t="s">
        <v>32</v>
      </c>
      <c r="L7" s="44" t="s">
        <v>107</v>
      </c>
      <c r="M7" s="130" t="s">
        <v>108</v>
      </c>
      <c r="N7" s="51" t="s">
        <v>109</v>
      </c>
      <c r="O7" s="44" t="s">
        <v>28</v>
      </c>
      <c r="P7" s="44" t="s">
        <v>31</v>
      </c>
      <c r="Q7" s="44" t="s">
        <v>32</v>
      </c>
      <c r="R7" s="44" t="s">
        <v>107</v>
      </c>
      <c r="S7" s="132" t="s">
        <v>108</v>
      </c>
      <c r="T7" s="51" t="s">
        <v>109</v>
      </c>
      <c r="U7" s="44" t="s">
        <v>28</v>
      </c>
      <c r="V7" s="44" t="s">
        <v>31</v>
      </c>
      <c r="W7" s="44" t="s">
        <v>32</v>
      </c>
      <c r="X7" s="44" t="s">
        <v>107</v>
      </c>
      <c r="Y7" s="134" t="s">
        <v>108</v>
      </c>
      <c r="Z7" s="51" t="s">
        <v>109</v>
      </c>
      <c r="AA7" s="278"/>
    </row>
    <row r="8" spans="1:27" ht="21" customHeight="1">
      <c r="A8" s="50">
        <v>1</v>
      </c>
      <c r="B8" s="45" t="str">
        <f>Filiación!C9</f>
        <v>ALIAGA MENDOZA ELIANA SALOME</v>
      </c>
      <c r="C8" s="46">
        <f>'1er Bimestre'!J12+'1er Bimestre'!I12</f>
        <v>10.533333333333331</v>
      </c>
      <c r="D8" s="46">
        <f>'1er Bimestre'!P12</f>
        <v>20.824999999999999</v>
      </c>
      <c r="E8" s="46">
        <f>'1er Bimestre'!X12</f>
        <v>20.95</v>
      </c>
      <c r="F8" s="46">
        <f>'1er Bimestre'!AD12+'1er Bimestre'!AC12</f>
        <v>9.3666666666666671</v>
      </c>
      <c r="G8" s="129">
        <f>'1er Bimestre'!AE12</f>
        <v>61.674999999999997</v>
      </c>
      <c r="H8" s="55"/>
      <c r="I8" s="46">
        <f>'2do Bimestre '!J12+'2do Bimestre '!I12</f>
        <v>10.8</v>
      </c>
      <c r="J8" s="46">
        <f>'2do Bimestre '!P12</f>
        <v>23.712499999999999</v>
      </c>
      <c r="K8" s="46">
        <f>'2do Bimestre '!X12</f>
        <v>24.85</v>
      </c>
      <c r="L8" s="46">
        <f>'2do Bimestre '!AD12+'2do Bimestre '!AC12</f>
        <v>8.6999999999999993</v>
      </c>
      <c r="M8" s="131">
        <f>'2do Bimestre '!AE12</f>
        <v>68.0625</v>
      </c>
      <c r="N8" s="55"/>
      <c r="O8" s="46">
        <f>'3er Bimestre '!J12+'3er Bimestre '!I12</f>
        <v>0</v>
      </c>
      <c r="P8" s="46">
        <f>'3er Bimestre '!P12</f>
        <v>0</v>
      </c>
      <c r="Q8" s="46">
        <f>'3er Bimestre '!W12</f>
        <v>23.45</v>
      </c>
      <c r="R8" s="46">
        <f>'3er Bimestre '!AC12+'3er Bimestre '!AB12</f>
        <v>0</v>
      </c>
      <c r="S8" s="133">
        <f>'3er Bimestre '!AD12</f>
        <v>23.45</v>
      </c>
      <c r="T8" s="55"/>
      <c r="U8" s="46">
        <f>'4to Bimestre'!J12+'4to Bimestre'!I12</f>
        <v>9.3666666666666671</v>
      </c>
      <c r="V8" s="46">
        <f>'4to Bimestre'!P12</f>
        <v>24.587499999999999</v>
      </c>
      <c r="W8" s="46">
        <f>'4to Bimestre'!X12</f>
        <v>24.266666666666666</v>
      </c>
      <c r="X8" s="46">
        <f>'4to Bimestre'!AD12+'4to Bimestre'!AC12</f>
        <v>8.3666666666666671</v>
      </c>
      <c r="Y8" s="135">
        <f>'4to Bimestre'!AE12</f>
        <v>66.587500000000006</v>
      </c>
      <c r="Z8" s="55"/>
      <c r="AA8" s="57">
        <f>AVERAGE(Y8,S8,M8,G8)</f>
        <v>54.943750000000009</v>
      </c>
    </row>
    <row r="9" spans="1:27" ht="21" customHeight="1">
      <c r="A9" s="50">
        <v>2</v>
      </c>
      <c r="B9" s="45" t="str">
        <f>Filiación!C10</f>
        <v>BURGOA  MOLLO KAMIL JHAHIRO</v>
      </c>
      <c r="C9" s="46">
        <f>'1er Bimestre'!J13+'1er Bimestre'!I13</f>
        <v>10.533333333333331</v>
      </c>
      <c r="D9" s="46">
        <f>'1er Bimestre'!P13</f>
        <v>20.65</v>
      </c>
      <c r="E9" s="46">
        <f>'1er Bimestre'!X13</f>
        <v>19.149999999999999</v>
      </c>
      <c r="F9" s="46">
        <f>'1er Bimestre'!AD13+'1er Bimestre'!AC13</f>
        <v>11.833333333333332</v>
      </c>
      <c r="G9" s="129">
        <f>'1er Bimestre'!AE13</f>
        <v>62.166666666666657</v>
      </c>
      <c r="H9" s="55"/>
      <c r="I9" s="46">
        <f>'2do Bimestre '!J13+'2do Bimestre '!I13</f>
        <v>9.6999999999999993</v>
      </c>
      <c r="J9" s="46">
        <f>'2do Bimestre '!P13</f>
        <v>23.712499999999999</v>
      </c>
      <c r="K9" s="46">
        <f>'2do Bimestre '!X13</f>
        <v>24.85</v>
      </c>
      <c r="L9" s="46">
        <f>'2do Bimestre '!AD13+'2do Bimestre '!AC13</f>
        <v>10.233333333333334</v>
      </c>
      <c r="M9" s="131">
        <f>'2do Bimestre '!AE13</f>
        <v>68.495833333333337</v>
      </c>
      <c r="N9" s="55"/>
      <c r="O9" s="46">
        <f>'3er Bimestre '!J13+'3er Bimestre '!I13</f>
        <v>0</v>
      </c>
      <c r="P9" s="46">
        <f>'3er Bimestre '!P13</f>
        <v>35</v>
      </c>
      <c r="Q9" s="46">
        <f>'3er Bimestre '!W13</f>
        <v>29.75</v>
      </c>
      <c r="R9" s="46">
        <f>'3er Bimestre '!AC13+'3er Bimestre '!AB13</f>
        <v>0</v>
      </c>
      <c r="S9" s="133">
        <f>'3er Bimestre '!AD13</f>
        <v>64.75</v>
      </c>
      <c r="T9" s="55"/>
      <c r="U9" s="46">
        <f>'4to Bimestre'!J13+'4to Bimestre'!I13</f>
        <v>10.833333333333332</v>
      </c>
      <c r="V9" s="46">
        <f>'4to Bimestre'!P13</f>
        <v>28.4375</v>
      </c>
      <c r="W9" s="46">
        <f>'4to Bimestre'!X13</f>
        <v>24.266666666666666</v>
      </c>
      <c r="X9" s="46">
        <f>'4to Bimestre'!AD13+'4to Bimestre'!AC13</f>
        <v>9.4</v>
      </c>
      <c r="Y9" s="135">
        <f>'4to Bimestre'!AE13</f>
        <v>72.9375</v>
      </c>
      <c r="Z9" s="55"/>
      <c r="AA9" s="57">
        <f t="shared" ref="AA9:AA57" si="0">AVERAGE(Y9,S9,M9,G9)</f>
        <v>67.087500000000006</v>
      </c>
    </row>
    <row r="10" spans="1:27" ht="21" customHeight="1">
      <c r="A10" s="50">
        <v>3</v>
      </c>
      <c r="B10" s="45" t="str">
        <f>Filiación!C11</f>
        <v>CALANI MAMANI ANA VALERIA</v>
      </c>
      <c r="C10" s="46">
        <f>'1er Bimestre'!J14+'1er Bimestre'!I14</f>
        <v>10.266666666666667</v>
      </c>
      <c r="D10" s="46">
        <f>'1er Bimestre'!P14</f>
        <v>21.524999999999999</v>
      </c>
      <c r="E10" s="46">
        <f>'1er Bimestre'!X14</f>
        <v>25.55</v>
      </c>
      <c r="F10" s="46">
        <f>'1er Bimestre'!AD14+'1er Bimestre'!AC14</f>
        <v>9.8333333333333321</v>
      </c>
      <c r="G10" s="129">
        <f>'1er Bimestre'!AE14</f>
        <v>67.174999999999997</v>
      </c>
      <c r="H10" s="55"/>
      <c r="I10" s="46">
        <f>'2do Bimestre '!J14+'2do Bimestre '!I14</f>
        <v>12.5</v>
      </c>
      <c r="J10" s="46">
        <f>'2do Bimestre '!P14</f>
        <v>30.45</v>
      </c>
      <c r="K10" s="46">
        <f>'2do Bimestre '!X14</f>
        <v>28.7</v>
      </c>
      <c r="L10" s="46">
        <f>'2do Bimestre '!AD14+'2do Bimestre '!AC14</f>
        <v>10</v>
      </c>
      <c r="M10" s="131">
        <f>'2do Bimestre '!AE14</f>
        <v>81.650000000000006</v>
      </c>
      <c r="N10" s="55"/>
      <c r="O10" s="46">
        <f>'3er Bimestre '!J14+'3er Bimestre '!I14</f>
        <v>0</v>
      </c>
      <c r="P10" s="46">
        <f>'3er Bimestre '!P14</f>
        <v>35</v>
      </c>
      <c r="Q10" s="46">
        <f>'3er Bimestre '!W14</f>
        <v>35</v>
      </c>
      <c r="R10" s="46">
        <f>'3er Bimestre '!AC14+'3er Bimestre '!AB14</f>
        <v>0</v>
      </c>
      <c r="S10" s="133">
        <f>'3er Bimestre '!AD14</f>
        <v>70</v>
      </c>
      <c r="T10" s="55"/>
      <c r="U10" s="46">
        <f>'4to Bimestre'!J14+'4to Bimestre'!I14</f>
        <v>10.833333333333332</v>
      </c>
      <c r="V10" s="46">
        <f>'4to Bimestre'!P14</f>
        <v>28.4375</v>
      </c>
      <c r="W10" s="46">
        <f>'4to Bimestre'!X14</f>
        <v>31.966666666666665</v>
      </c>
      <c r="X10" s="46">
        <f>'4to Bimestre'!AD14+'4to Bimestre'!AC14</f>
        <v>12.6</v>
      </c>
      <c r="Y10" s="135">
        <f>'4to Bimestre'!AE14</f>
        <v>83.837499999999991</v>
      </c>
      <c r="Z10" s="55"/>
      <c r="AA10" s="57">
        <f t="shared" si="0"/>
        <v>75.665624999999991</v>
      </c>
    </row>
    <row r="11" spans="1:27" ht="21" customHeight="1">
      <c r="A11" s="50">
        <v>4</v>
      </c>
      <c r="B11" s="45" t="str">
        <f>Filiación!C12</f>
        <v>CANAVIRI HERRADA KATHERINE</v>
      </c>
      <c r="C11" s="46">
        <f>'1er Bimestre'!J15+'1er Bimestre'!I15</f>
        <v>10</v>
      </c>
      <c r="D11" s="46">
        <f>'1er Bimestre'!P15</f>
        <v>21</v>
      </c>
      <c r="E11" s="46">
        <f>'1er Bimestre'!X15</f>
        <v>19.600000000000001</v>
      </c>
      <c r="F11" s="46">
        <f>'1er Bimestre'!AD15+'1er Bimestre'!AC15</f>
        <v>13.2</v>
      </c>
      <c r="G11" s="129">
        <f>'1er Bimestre'!AE15</f>
        <v>63.8</v>
      </c>
      <c r="H11" s="55"/>
      <c r="I11" s="46">
        <f>'2do Bimestre '!J15+'2do Bimestre '!I15</f>
        <v>7.35</v>
      </c>
      <c r="J11" s="46">
        <f>'2do Bimestre '!P15</f>
        <v>23.625</v>
      </c>
      <c r="K11" s="46">
        <f>'2do Bimestre '!X15</f>
        <v>25.62</v>
      </c>
      <c r="L11" s="46">
        <f>'2do Bimestre '!AD15+'2do Bimestre '!AC15</f>
        <v>6.1666666666666661</v>
      </c>
      <c r="M11" s="131">
        <f>'2do Bimestre '!AE15</f>
        <v>62.76166666666667</v>
      </c>
      <c r="N11" s="55"/>
      <c r="O11" s="46">
        <f>'3er Bimestre '!J15+'3er Bimestre '!I15</f>
        <v>0</v>
      </c>
      <c r="P11" s="46">
        <f>'3er Bimestre '!P15</f>
        <v>35</v>
      </c>
      <c r="Q11" s="46">
        <f>'3er Bimestre '!W15</f>
        <v>31.5</v>
      </c>
      <c r="R11" s="46">
        <f>'3er Bimestre '!AC15+'3er Bimestre '!AB15</f>
        <v>0</v>
      </c>
      <c r="S11" s="133">
        <f>'3er Bimestre '!AD15</f>
        <v>66.5</v>
      </c>
      <c r="T11" s="55"/>
      <c r="U11" s="46">
        <f>'4to Bimestre'!J15+'4to Bimestre'!I15</f>
        <v>10.199999999999999</v>
      </c>
      <c r="V11" s="46">
        <f>'4to Bimestre'!P15</f>
        <v>29.4</v>
      </c>
      <c r="W11" s="46">
        <f>'4to Bimestre'!X15</f>
        <v>24.85</v>
      </c>
      <c r="X11" s="46">
        <f>'4to Bimestre'!AD15+'4to Bimestre'!AC15</f>
        <v>9.7666666666666675</v>
      </c>
      <c r="Y11" s="135">
        <f>'4to Bimestre'!AE15</f>
        <v>74.216666666666669</v>
      </c>
      <c r="Z11" s="55"/>
      <c r="AA11" s="57">
        <f t="shared" si="0"/>
        <v>66.819583333333341</v>
      </c>
    </row>
    <row r="12" spans="1:27" ht="21" customHeight="1">
      <c r="A12" s="50">
        <v>5</v>
      </c>
      <c r="B12" s="45" t="str">
        <f>Filiación!C13</f>
        <v xml:space="preserve">CANAVIRI ROJAS RUTH AMBAR </v>
      </c>
      <c r="C12" s="46">
        <f>'1er Bimestre'!J16+'1er Bimestre'!I16</f>
        <v>7.7</v>
      </c>
      <c r="D12" s="46">
        <f>'1er Bimestre'!P16</f>
        <v>21.787500000000001</v>
      </c>
      <c r="E12" s="46">
        <f>'1er Bimestre'!X16</f>
        <v>20.149999999999999</v>
      </c>
      <c r="F12" s="46">
        <f>'1er Bimestre'!AD16+'1er Bimestre'!AC16</f>
        <v>9.5666666666666682</v>
      </c>
      <c r="G12" s="129">
        <f>'1er Bimestre'!AE16</f>
        <v>59.204166666666673</v>
      </c>
      <c r="H12" s="55"/>
      <c r="I12" s="46">
        <f>'2do Bimestre '!J16+'2do Bimestre '!I16</f>
        <v>10.35</v>
      </c>
      <c r="J12" s="46">
        <f>'2do Bimestre '!P16</f>
        <v>21.524999999999999</v>
      </c>
      <c r="K12" s="46">
        <f>'2do Bimestre '!X16</f>
        <v>26.39</v>
      </c>
      <c r="L12" s="46">
        <f>'2do Bimestre '!AD16+'2do Bimestre '!AC16</f>
        <v>8.1666666666666661</v>
      </c>
      <c r="M12" s="131">
        <f>'2do Bimestre '!AE16</f>
        <v>66.431666666666672</v>
      </c>
      <c r="N12" s="55"/>
      <c r="O12" s="46">
        <f>'3er Bimestre '!J16+'3er Bimestre '!I16</f>
        <v>0</v>
      </c>
      <c r="P12" s="46">
        <f>'3er Bimestre '!P16</f>
        <v>35</v>
      </c>
      <c r="Q12" s="46">
        <f>'3er Bimestre '!W16</f>
        <v>31.5</v>
      </c>
      <c r="R12" s="46">
        <f>'3er Bimestre '!AC16+'3er Bimestre '!AB16</f>
        <v>0</v>
      </c>
      <c r="S12" s="133">
        <f>'3er Bimestre '!AD16</f>
        <v>66.5</v>
      </c>
      <c r="T12" s="55"/>
      <c r="U12" s="46">
        <f>'4to Bimestre'!J16+'4to Bimestre'!I16</f>
        <v>10.566666666666668</v>
      </c>
      <c r="V12" s="46">
        <f>'4to Bimestre'!P16</f>
        <v>30.362500000000001</v>
      </c>
      <c r="W12" s="46">
        <f>'4to Bimestre'!X16</f>
        <v>24.091666666666665</v>
      </c>
      <c r="X12" s="46">
        <f>'4to Bimestre'!AD16+'4to Bimestre'!AC16</f>
        <v>8.966666666666665</v>
      </c>
      <c r="Y12" s="135">
        <f>'4to Bimestre'!AE16</f>
        <v>73.987499999999997</v>
      </c>
      <c r="Z12" s="55"/>
      <c r="AA12" s="57">
        <f t="shared" si="0"/>
        <v>66.530833333333334</v>
      </c>
    </row>
    <row r="13" spans="1:27" ht="21" customHeight="1">
      <c r="A13" s="50">
        <v>6</v>
      </c>
      <c r="B13" s="45" t="str">
        <f>Filiación!C14</f>
        <v>CARRION MARGUAY CAMILA SAMARA</v>
      </c>
      <c r="C13" s="46">
        <f>'1er Bimestre'!J17+'1er Bimestre'!I17</f>
        <v>8.6</v>
      </c>
      <c r="D13" s="46">
        <f>'1er Bimestre'!P17</f>
        <v>24.15</v>
      </c>
      <c r="E13" s="46">
        <f>'1er Bimestre'!X17</f>
        <v>16.350000000000001</v>
      </c>
      <c r="F13" s="46">
        <f>'1er Bimestre'!AD17+'1er Bimestre'!AC17</f>
        <v>9.1999999999999993</v>
      </c>
      <c r="G13" s="129">
        <f>'1er Bimestre'!AE17</f>
        <v>58.300000000000004</v>
      </c>
      <c r="H13" s="55"/>
      <c r="I13" s="46">
        <f>'2do Bimestre '!J17+'2do Bimestre '!I17</f>
        <v>7.35</v>
      </c>
      <c r="J13" s="46">
        <f>'2do Bimestre '!P17</f>
        <v>22.574999999999999</v>
      </c>
      <c r="K13" s="46">
        <f>'2do Bimestre '!X17</f>
        <v>25.62</v>
      </c>
      <c r="L13" s="46">
        <f>'2do Bimestre '!AD17+'2do Bimestre '!AC17</f>
        <v>5.1666666666666661</v>
      </c>
      <c r="M13" s="131">
        <f>'2do Bimestre '!AE17</f>
        <v>60.711666666666666</v>
      </c>
      <c r="N13" s="55"/>
      <c r="O13" s="46">
        <f>'3er Bimestre '!J17+'3er Bimestre '!I17</f>
        <v>0</v>
      </c>
      <c r="P13" s="46">
        <f>'3er Bimestre '!P17</f>
        <v>35</v>
      </c>
      <c r="Q13" s="46">
        <f>'3er Bimestre '!W17</f>
        <v>35</v>
      </c>
      <c r="R13" s="46">
        <f>'3er Bimestre '!AC17+'3er Bimestre '!AB17</f>
        <v>0</v>
      </c>
      <c r="S13" s="133">
        <f>'3er Bimestre '!AD17</f>
        <v>70</v>
      </c>
      <c r="T13" s="55"/>
      <c r="U13" s="46">
        <f>'4to Bimestre'!J17+'4to Bimestre'!I17</f>
        <v>10.199999999999999</v>
      </c>
      <c r="V13" s="46">
        <f>'4to Bimestre'!P17</f>
        <v>29.4</v>
      </c>
      <c r="W13" s="46">
        <f>'4to Bimestre'!X17</f>
        <v>24.15</v>
      </c>
      <c r="X13" s="46">
        <f>'4to Bimestre'!AD17+'4to Bimestre'!AC17</f>
        <v>8.6999999999999993</v>
      </c>
      <c r="Y13" s="135">
        <f>'4to Bimestre'!AE17</f>
        <v>72.449999999999989</v>
      </c>
      <c r="Z13" s="55"/>
      <c r="AA13" s="57">
        <f t="shared" si="0"/>
        <v>65.365416666666661</v>
      </c>
    </row>
    <row r="14" spans="1:27" ht="21" customHeight="1">
      <c r="A14" s="50">
        <v>7</v>
      </c>
      <c r="B14" s="45" t="str">
        <f>Filiación!C15</f>
        <v xml:space="preserve">CHEJO CAMACHO NOEMI MILDRED </v>
      </c>
      <c r="C14" s="46">
        <f>'1er Bimestre'!J18+'1er Bimestre'!I18</f>
        <v>10.566666666666666</v>
      </c>
      <c r="D14" s="46">
        <f>'1er Bimestre'!P18</f>
        <v>25.637499999999999</v>
      </c>
      <c r="E14" s="46">
        <f>'1er Bimestre'!X18</f>
        <v>22.25</v>
      </c>
      <c r="F14" s="46">
        <f>'1er Bimestre'!AD18+'1er Bimestre'!AC18</f>
        <v>11.666666666666668</v>
      </c>
      <c r="G14" s="129">
        <f>'1er Bimestre'!AE18</f>
        <v>70.120833333333337</v>
      </c>
      <c r="H14" s="55"/>
      <c r="I14" s="46">
        <f>'2do Bimestre '!J18+'2do Bimestre '!I18</f>
        <v>10.7</v>
      </c>
      <c r="J14" s="46">
        <f>'2do Bimestre '!P18</f>
        <v>21.175000000000001</v>
      </c>
      <c r="K14" s="46">
        <f>'2do Bimestre '!X18</f>
        <v>28</v>
      </c>
      <c r="L14" s="46">
        <f>'2do Bimestre '!AD18+'2do Bimestre '!AC18</f>
        <v>9.1666666666666661</v>
      </c>
      <c r="M14" s="131">
        <f>'2do Bimestre '!AE18</f>
        <v>69.041666666666671</v>
      </c>
      <c r="N14" s="55"/>
      <c r="O14" s="46">
        <f>'3er Bimestre '!J18+'3er Bimestre '!I18</f>
        <v>0</v>
      </c>
      <c r="P14" s="46">
        <f>'3er Bimestre '!P18</f>
        <v>35</v>
      </c>
      <c r="Q14" s="46">
        <f>'3er Bimestre '!W18</f>
        <v>31.5</v>
      </c>
      <c r="R14" s="46">
        <f>'3er Bimestre '!AC18+'3er Bimestre '!AB18</f>
        <v>0</v>
      </c>
      <c r="S14" s="133">
        <f>'3er Bimestre '!AD18</f>
        <v>66.5</v>
      </c>
      <c r="T14" s="55"/>
      <c r="U14" s="46">
        <f>'4to Bimestre'!J18+'4to Bimestre'!I18</f>
        <v>11.666666666666668</v>
      </c>
      <c r="V14" s="46">
        <f>'4to Bimestre'!P18</f>
        <v>30.625</v>
      </c>
      <c r="W14" s="46">
        <f>'4to Bimestre'!X18</f>
        <v>24.033333333333335</v>
      </c>
      <c r="X14" s="46">
        <f>'4to Bimestre'!AD18+'4to Bimestre'!AC18</f>
        <v>9.533333333333335</v>
      </c>
      <c r="Y14" s="135">
        <f>'4to Bimestre'!AE18</f>
        <v>75.858333333333334</v>
      </c>
      <c r="Z14" s="55"/>
      <c r="AA14" s="57">
        <f t="shared" si="0"/>
        <v>70.380208333333343</v>
      </c>
    </row>
    <row r="15" spans="1:27" ht="21" customHeight="1">
      <c r="A15" s="50">
        <v>8</v>
      </c>
      <c r="B15" s="45" t="str">
        <f>Filiación!C16</f>
        <v>DELGADO APAZA JHAMYL</v>
      </c>
      <c r="C15" s="46">
        <f>'1er Bimestre'!J19+'1er Bimestre'!I19</f>
        <v>11.066666666666666</v>
      </c>
      <c r="D15" s="46">
        <f>'1er Bimestre'!P19</f>
        <v>20.387499999999999</v>
      </c>
      <c r="E15" s="46">
        <f>'1er Bimestre'!X19</f>
        <v>27.4</v>
      </c>
      <c r="F15" s="46">
        <f>'1er Bimestre'!AD19+'1er Bimestre'!AC19</f>
        <v>11.2</v>
      </c>
      <c r="G15" s="129">
        <f>'1er Bimestre'!AE19</f>
        <v>70.05416666666666</v>
      </c>
      <c r="H15" s="55"/>
      <c r="I15" s="46">
        <f>'2do Bimestre '!J19+'2do Bimestre '!I19</f>
        <v>0</v>
      </c>
      <c r="J15" s="46">
        <f>'2do Bimestre '!P19</f>
        <v>0</v>
      </c>
      <c r="K15" s="46">
        <f>'2do Bimestre '!X19</f>
        <v>0</v>
      </c>
      <c r="L15" s="46">
        <f>'2do Bimestre '!AD19+'2do Bimestre '!AC19</f>
        <v>0</v>
      </c>
      <c r="M15" s="131">
        <f>'2do Bimestre '!AE19</f>
        <v>0</v>
      </c>
      <c r="N15" s="55"/>
      <c r="O15" s="46">
        <f>'3er Bimestre '!J19+'3er Bimestre '!I19</f>
        <v>0</v>
      </c>
      <c r="P15" s="46">
        <f>'3er Bimestre '!P19</f>
        <v>0</v>
      </c>
      <c r="Q15" s="46">
        <f>'3er Bimestre '!W19</f>
        <v>0</v>
      </c>
      <c r="R15" s="46">
        <f>'3er Bimestre '!AC19+'3er Bimestre '!AB19</f>
        <v>0</v>
      </c>
      <c r="S15" s="133">
        <f>'3er Bimestre '!AD19</f>
        <v>0</v>
      </c>
      <c r="T15" s="55"/>
      <c r="U15" s="46">
        <f>'4to Bimestre'!J19+'4to Bimestre'!I19</f>
        <v>0</v>
      </c>
      <c r="V15" s="46">
        <f>'4to Bimestre'!P19</f>
        <v>0</v>
      </c>
      <c r="W15" s="46">
        <f>'4to Bimestre'!X19</f>
        <v>0</v>
      </c>
      <c r="X15" s="46">
        <f>'4to Bimestre'!AD19+'4to Bimestre'!AC19</f>
        <v>0</v>
      </c>
      <c r="Y15" s="135">
        <f>'4to Bimestre'!AE19</f>
        <v>0</v>
      </c>
      <c r="Z15" s="55"/>
      <c r="AA15" s="57">
        <f t="shared" si="0"/>
        <v>17.513541666666665</v>
      </c>
    </row>
    <row r="16" spans="1:27" ht="21" customHeight="1">
      <c r="A16" s="50">
        <v>9</v>
      </c>
      <c r="B16" s="45" t="str">
        <f>Filiación!C17</f>
        <v>DORADO CHOQUE FRANCO ANIBAL</v>
      </c>
      <c r="C16" s="46">
        <f>'1er Bimestre'!J20+'1er Bimestre'!I20</f>
        <v>6.6333333333333329</v>
      </c>
      <c r="D16" s="46">
        <f>'1er Bimestre'!P20</f>
        <v>17.383333333333333</v>
      </c>
      <c r="E16" s="46">
        <f>'1er Bimestre'!X20</f>
        <v>15.75</v>
      </c>
      <c r="F16" s="46">
        <f>'1er Bimestre'!AD20+'1er Bimestre'!AC20</f>
        <v>2.4666666666666668</v>
      </c>
      <c r="G16" s="129">
        <f>'1er Bimestre'!AE20</f>
        <v>42.233333333333334</v>
      </c>
      <c r="H16" s="55"/>
      <c r="I16" s="46">
        <f>'2do Bimestre '!J20+'2do Bimestre '!I20</f>
        <v>4.5</v>
      </c>
      <c r="J16" s="46">
        <f>'2do Bimestre '!P20</f>
        <v>14</v>
      </c>
      <c r="K16" s="46">
        <f>'2do Bimestre '!X20</f>
        <v>10.78</v>
      </c>
      <c r="L16" s="46">
        <f>'2do Bimestre '!AD20+'2do Bimestre '!AC20</f>
        <v>4.5</v>
      </c>
      <c r="M16" s="131">
        <f>'2do Bimestre '!AE20</f>
        <v>33.78</v>
      </c>
      <c r="N16" s="55"/>
      <c r="O16" s="46">
        <f>'3er Bimestre '!J20+'3er Bimestre '!I20</f>
        <v>0</v>
      </c>
      <c r="P16" s="46">
        <f>'3er Bimestre '!P20</f>
        <v>0</v>
      </c>
      <c r="Q16" s="46">
        <f>'3er Bimestre '!W20</f>
        <v>0</v>
      </c>
      <c r="R16" s="46">
        <f>'3er Bimestre '!AC20+'3er Bimestre '!AB20</f>
        <v>0</v>
      </c>
      <c r="S16" s="133">
        <f>'3er Bimestre '!AD20</f>
        <v>0</v>
      </c>
      <c r="T16" s="55"/>
      <c r="U16" s="46">
        <f>'4to Bimestre'!J20+'4to Bimestre'!I20</f>
        <v>0</v>
      </c>
      <c r="V16" s="46">
        <f>'4to Bimestre'!P20</f>
        <v>0</v>
      </c>
      <c r="W16" s="46">
        <f>'4to Bimestre'!X20</f>
        <v>0</v>
      </c>
      <c r="X16" s="46">
        <f>'4to Bimestre'!AD20+'4to Bimestre'!AC20</f>
        <v>0</v>
      </c>
      <c r="Y16" s="135">
        <f>'4to Bimestre'!AE20</f>
        <v>0</v>
      </c>
      <c r="Z16" s="55"/>
      <c r="AA16" s="57">
        <f t="shared" si="0"/>
        <v>19.003333333333334</v>
      </c>
    </row>
    <row r="17" spans="1:27" ht="21" customHeight="1">
      <c r="A17" s="50">
        <v>10</v>
      </c>
      <c r="B17" s="45" t="str">
        <f>Filiación!C18</f>
        <v>EYZAGUIRRE CUSSI CRISTIAN  ROMMEL</v>
      </c>
      <c r="C17" s="46">
        <f>'1er Bimestre'!J21+'1er Bimestre'!I21</f>
        <v>11.366666666666667</v>
      </c>
      <c r="D17" s="46">
        <f>'1er Bimestre'!P21</f>
        <v>21.35</v>
      </c>
      <c r="E17" s="46">
        <f>'1er Bimestre'!X21</f>
        <v>26.4</v>
      </c>
      <c r="F17" s="46">
        <f>'1er Bimestre'!AD21+'1er Bimestre'!AC21</f>
        <v>10.199999999999999</v>
      </c>
      <c r="G17" s="129">
        <f>'1er Bimestre'!AE21</f>
        <v>69.316666666666663</v>
      </c>
      <c r="H17" s="55"/>
      <c r="I17" s="46">
        <f>'2do Bimestre '!J21+'2do Bimestre '!I21</f>
        <v>10.4</v>
      </c>
      <c r="J17" s="46">
        <f>'2do Bimestre '!P21</f>
        <v>24.15</v>
      </c>
      <c r="K17" s="46">
        <f>'2do Bimestre '!X21</f>
        <v>25.62</v>
      </c>
      <c r="L17" s="46">
        <f>'2do Bimestre '!AD21+'2do Bimestre '!AC21</f>
        <v>12.566666666666668</v>
      </c>
      <c r="M17" s="131">
        <f>'2do Bimestre '!AE21</f>
        <v>72.736666666666665</v>
      </c>
      <c r="N17" s="55"/>
      <c r="O17" s="46">
        <f>'3er Bimestre '!J21+'3er Bimestre '!I21</f>
        <v>0</v>
      </c>
      <c r="P17" s="46">
        <f>'3er Bimestre '!P21</f>
        <v>29.75</v>
      </c>
      <c r="Q17" s="46">
        <f>'3er Bimestre '!W21</f>
        <v>32.375</v>
      </c>
      <c r="R17" s="46">
        <f>'3er Bimestre '!AC21+'3er Bimestre '!AB21</f>
        <v>0</v>
      </c>
      <c r="S17" s="133">
        <f>'3er Bimestre '!AD21</f>
        <v>62.125</v>
      </c>
      <c r="T17" s="55"/>
      <c r="U17" s="46">
        <f>'4to Bimestre'!J21+'4to Bimestre'!I21</f>
        <v>11.2</v>
      </c>
      <c r="V17" s="46">
        <f>'4to Bimestre'!P21</f>
        <v>29.4</v>
      </c>
      <c r="W17" s="46">
        <f>'4to Bimestre'!X21</f>
        <v>25.2</v>
      </c>
      <c r="X17" s="46">
        <f>'4to Bimestre'!AD21+'4to Bimestre'!AC21</f>
        <v>8.9666666666666686</v>
      </c>
      <c r="Y17" s="135">
        <f>'4to Bimestre'!AE21</f>
        <v>74.766666666666666</v>
      </c>
      <c r="Z17" s="55"/>
      <c r="AA17" s="57">
        <f t="shared" si="0"/>
        <v>69.736249999999998</v>
      </c>
    </row>
    <row r="18" spans="1:27" ht="21" customHeight="1">
      <c r="A18" s="50">
        <v>11</v>
      </c>
      <c r="B18" s="45" t="str">
        <f>Filiación!C19</f>
        <v>FORONDA FLORES GREACE ANGELA</v>
      </c>
      <c r="C18" s="46">
        <f>'1er Bimestre'!J22+'1er Bimestre'!I22</f>
        <v>12.666666666666668</v>
      </c>
      <c r="D18" s="46">
        <f>'1er Bimestre'!P22</f>
        <v>21.787500000000001</v>
      </c>
      <c r="E18" s="46">
        <f>'1er Bimestre'!X22</f>
        <v>21.2</v>
      </c>
      <c r="F18" s="46">
        <f>'1er Bimestre'!AD22+'1er Bimestre'!AC22</f>
        <v>9.6999999999999993</v>
      </c>
      <c r="G18" s="129">
        <f>'1er Bimestre'!AE22</f>
        <v>65.354166666666671</v>
      </c>
      <c r="H18" s="55"/>
      <c r="I18" s="46">
        <f>'2do Bimestre '!J22+'2do Bimestre '!I22</f>
        <v>12.95</v>
      </c>
      <c r="J18" s="46">
        <f>'2do Bimestre '!P22</f>
        <v>28.875</v>
      </c>
      <c r="K18" s="46">
        <f>'2do Bimestre '!X22</f>
        <v>30.1</v>
      </c>
      <c r="L18" s="46">
        <f>'2do Bimestre '!AD22+'2do Bimestre '!AC22</f>
        <v>9.9</v>
      </c>
      <c r="M18" s="131">
        <f>'2do Bimestre '!AE22</f>
        <v>81.825000000000003</v>
      </c>
      <c r="N18" s="55"/>
      <c r="O18" s="46">
        <f>'3er Bimestre '!J22+'3er Bimestre '!I22</f>
        <v>0</v>
      </c>
      <c r="P18" s="46">
        <f>'3er Bimestre '!P22</f>
        <v>35</v>
      </c>
      <c r="Q18" s="46">
        <f>'3er Bimestre '!W22</f>
        <v>31.5</v>
      </c>
      <c r="R18" s="46">
        <f>'3er Bimestre '!AC22+'3er Bimestre '!AB22</f>
        <v>0</v>
      </c>
      <c r="S18" s="133">
        <f>'3er Bimestre '!AD22</f>
        <v>66.5</v>
      </c>
      <c r="T18" s="55"/>
      <c r="U18" s="46">
        <f>'4to Bimestre'!J22+'4to Bimestre'!I22</f>
        <v>10.7</v>
      </c>
      <c r="V18" s="46">
        <f>'4to Bimestre'!P22</f>
        <v>25.462499999999999</v>
      </c>
      <c r="W18" s="46">
        <f>'4to Bimestre'!X22</f>
        <v>31.5</v>
      </c>
      <c r="X18" s="46">
        <f>'4to Bimestre'!AD22+'4to Bimestre'!AC22</f>
        <v>12.4</v>
      </c>
      <c r="Y18" s="135">
        <f>'4to Bimestre'!AE22</f>
        <v>80.0625</v>
      </c>
      <c r="Z18" s="55"/>
      <c r="AA18" s="57">
        <f t="shared" si="0"/>
        <v>73.435416666666669</v>
      </c>
    </row>
    <row r="19" spans="1:27" ht="21" customHeight="1">
      <c r="A19" s="50">
        <v>12</v>
      </c>
      <c r="B19" s="45" t="str">
        <f>Filiación!C20</f>
        <v>GAMBOA MEDINA GIULIANNA INES</v>
      </c>
      <c r="C19" s="46">
        <f>'1er Bimestre'!J23+'1er Bimestre'!I23</f>
        <v>8</v>
      </c>
      <c r="D19" s="46">
        <f>'1er Bimestre'!P23</f>
        <v>23.216666666666665</v>
      </c>
      <c r="E19" s="46">
        <f>'1er Bimestre'!X23</f>
        <v>24.2</v>
      </c>
      <c r="F19" s="46">
        <f>'1er Bimestre'!AD23+'1er Bimestre'!AC23</f>
        <v>9.1</v>
      </c>
      <c r="G19" s="129">
        <f>'1er Bimestre'!AE23</f>
        <v>64.516666666666666</v>
      </c>
      <c r="H19" s="55"/>
      <c r="I19" s="46">
        <f>'2do Bimestre '!J23+'2do Bimestre '!I23</f>
        <v>11.95</v>
      </c>
      <c r="J19" s="46">
        <f>'2do Bimestre '!P23</f>
        <v>23.274999999999999</v>
      </c>
      <c r="K19" s="46">
        <f>'2do Bimestre '!X23</f>
        <v>25.41</v>
      </c>
      <c r="L19" s="46">
        <f>'2do Bimestre '!AD23+'2do Bimestre '!AC23</f>
        <v>13.2</v>
      </c>
      <c r="M19" s="131">
        <f>'2do Bimestre '!AE23</f>
        <v>73.834999999999994</v>
      </c>
      <c r="N19" s="55"/>
      <c r="O19" s="46">
        <f>'3er Bimestre '!J23+'3er Bimestre '!I23</f>
        <v>0</v>
      </c>
      <c r="P19" s="46">
        <f>'3er Bimestre '!P23</f>
        <v>35</v>
      </c>
      <c r="Q19" s="46">
        <f>'3er Bimestre '!W23</f>
        <v>35</v>
      </c>
      <c r="R19" s="46">
        <f>'3er Bimestre '!AC23+'3er Bimestre '!AB23</f>
        <v>0</v>
      </c>
      <c r="S19" s="133">
        <f>'3er Bimestre '!AD23</f>
        <v>70</v>
      </c>
      <c r="T19" s="55"/>
      <c r="U19" s="46">
        <f>'4to Bimestre'!J23+'4to Bimestre'!I23</f>
        <v>11.1</v>
      </c>
      <c r="V19" s="46">
        <f>'4to Bimestre'!P23</f>
        <v>28.875</v>
      </c>
      <c r="W19" s="46">
        <f>'4to Bimestre'!X23</f>
        <v>24.616666666666664</v>
      </c>
      <c r="X19" s="46">
        <f>'4to Bimestre'!AD23+'4to Bimestre'!AC23</f>
        <v>10.966666666666665</v>
      </c>
      <c r="Y19" s="135">
        <f>'4to Bimestre'!AE23</f>
        <v>75.558333333333323</v>
      </c>
      <c r="Z19" s="55"/>
      <c r="AA19" s="57">
        <f t="shared" si="0"/>
        <v>70.977499999999992</v>
      </c>
    </row>
    <row r="20" spans="1:27" ht="21" customHeight="1">
      <c r="A20" s="50">
        <v>13</v>
      </c>
      <c r="B20" s="45" t="str">
        <f>Filiación!C21</f>
        <v xml:space="preserve">HUANCA HERRERA SEBASTIAN  NAIN </v>
      </c>
      <c r="C20" s="46">
        <f>'1er Bimestre'!J24+'1er Bimestre'!I24</f>
        <v>11.433333333333334</v>
      </c>
      <c r="D20" s="46">
        <f>'1er Bimestre'!P24</f>
        <v>15.925000000000001</v>
      </c>
      <c r="E20" s="46">
        <f>'1er Bimestre'!X24</f>
        <v>16.850000000000001</v>
      </c>
      <c r="F20" s="46">
        <f>'1er Bimestre'!AD24+'1er Bimestre'!AC24</f>
        <v>6.5333333333333332</v>
      </c>
      <c r="G20" s="129">
        <f>'1er Bimestre'!AE24</f>
        <v>50.741666666666667</v>
      </c>
      <c r="H20" s="55"/>
      <c r="I20" s="46">
        <f>'2do Bimestre '!J24+'2do Bimestre '!I24</f>
        <v>6.6</v>
      </c>
      <c r="J20" s="46">
        <f>'2do Bimestre '!P24</f>
        <v>22.137499999999999</v>
      </c>
      <c r="K20" s="46">
        <f>'2do Bimestre '!X24</f>
        <v>13.51</v>
      </c>
      <c r="L20" s="46">
        <f>'2do Bimestre '!AD24+'2do Bimestre '!AC24</f>
        <v>5.5</v>
      </c>
      <c r="M20" s="131">
        <f>'2do Bimestre '!AE24</f>
        <v>47.747499999999995</v>
      </c>
      <c r="N20" s="55"/>
      <c r="O20" s="46">
        <f>'3er Bimestre '!J24+'3er Bimestre '!I24</f>
        <v>0</v>
      </c>
      <c r="P20" s="46">
        <f>'3er Bimestre '!P24</f>
        <v>0</v>
      </c>
      <c r="Q20" s="46">
        <f>'3er Bimestre '!W24</f>
        <v>29.75</v>
      </c>
      <c r="R20" s="46">
        <f>'3er Bimestre '!AC24+'3er Bimestre '!AB24</f>
        <v>0</v>
      </c>
      <c r="S20" s="133">
        <f>'3er Bimestre '!AD24</f>
        <v>29.75</v>
      </c>
      <c r="T20" s="55"/>
      <c r="U20" s="46">
        <f>'4to Bimestre'!J24+'4to Bimestre'!I24</f>
        <v>5.5333333333333332</v>
      </c>
      <c r="V20" s="46">
        <f>'4to Bimestre'!P24</f>
        <v>8.6624999999999996</v>
      </c>
      <c r="W20" s="46">
        <f>'4to Bimestre'!X24</f>
        <v>17.850000000000001</v>
      </c>
      <c r="X20" s="46">
        <f>'4to Bimestre'!AD24+'4to Bimestre'!AC24</f>
        <v>8.466666666666665</v>
      </c>
      <c r="Y20" s="135">
        <f>'4to Bimestre'!AE24</f>
        <v>40.512499999999996</v>
      </c>
      <c r="Z20" s="55"/>
      <c r="AA20" s="57">
        <f t="shared" si="0"/>
        <v>42.187916666666666</v>
      </c>
    </row>
    <row r="21" spans="1:27" ht="21" customHeight="1">
      <c r="A21" s="50">
        <v>14</v>
      </c>
      <c r="B21" s="45" t="str">
        <f>Filiación!C22</f>
        <v>LAURA CHAMBILLA JOSE MISHAEL</v>
      </c>
      <c r="C21" s="46">
        <f>'1er Bimestre'!J25+'1er Bimestre'!I25</f>
        <v>12.533333333333333</v>
      </c>
      <c r="D21" s="46">
        <f>'1er Bimestre'!P25</f>
        <v>30.216666666666665</v>
      </c>
      <c r="E21" s="46">
        <f>'1er Bimestre'!X25</f>
        <v>24.1</v>
      </c>
      <c r="F21" s="46">
        <f>'1er Bimestre'!AD25+'1er Bimestre'!AC25</f>
        <v>11.2</v>
      </c>
      <c r="G21" s="129">
        <f>'1er Bimestre'!AE25</f>
        <v>78.05</v>
      </c>
      <c r="H21" s="55"/>
      <c r="I21" s="46">
        <f>'2do Bimestre '!J25+'2do Bimestre '!I25</f>
        <v>11.3</v>
      </c>
      <c r="J21" s="46">
        <f>'2do Bimestre '!P25</f>
        <v>27.65</v>
      </c>
      <c r="K21" s="46">
        <f>'2do Bimestre '!X25</f>
        <v>25.62</v>
      </c>
      <c r="L21" s="46">
        <f>'2do Bimestre '!AD25+'2do Bimestre '!AC25</f>
        <v>11.1</v>
      </c>
      <c r="M21" s="131">
        <f>'2do Bimestre '!AE25</f>
        <v>75.67</v>
      </c>
      <c r="N21" s="55"/>
      <c r="O21" s="46">
        <f>'3er Bimestre '!J25+'3er Bimestre '!I25</f>
        <v>0</v>
      </c>
      <c r="P21" s="46">
        <f>'3er Bimestre '!P25</f>
        <v>35</v>
      </c>
      <c r="Q21" s="46">
        <f>'3er Bimestre '!W25</f>
        <v>31.5</v>
      </c>
      <c r="R21" s="46">
        <f>'3er Bimestre '!AC25+'3er Bimestre '!AB25</f>
        <v>0</v>
      </c>
      <c r="S21" s="133">
        <f>'3er Bimestre '!AD25</f>
        <v>66.5</v>
      </c>
      <c r="T21" s="55"/>
      <c r="U21" s="46">
        <f>'4to Bimestre'!J25+'4to Bimestre'!I25</f>
        <v>10.199999999999999</v>
      </c>
      <c r="V21" s="46">
        <f>'4to Bimestre'!P25</f>
        <v>24.0625</v>
      </c>
      <c r="W21" s="46">
        <f>'4to Bimestre'!X25</f>
        <v>24.091666666666665</v>
      </c>
      <c r="X21" s="46">
        <f>'4to Bimestre'!AD25+'4to Bimestre'!AC25</f>
        <v>11.566666666666666</v>
      </c>
      <c r="Y21" s="135">
        <f>'4to Bimestre'!AE25</f>
        <v>69.920833333333334</v>
      </c>
      <c r="Z21" s="55"/>
      <c r="AA21" s="57">
        <f t="shared" si="0"/>
        <v>72.535208333333344</v>
      </c>
    </row>
    <row r="22" spans="1:27" ht="21" customHeight="1">
      <c r="A22" s="50">
        <v>15</v>
      </c>
      <c r="B22" s="45" t="str">
        <f>Filiación!C23</f>
        <v>MAMANI BUSTILLOS DANNA  SHARLYN</v>
      </c>
      <c r="C22" s="46">
        <f>'1er Bimestre'!J26+'1er Bimestre'!I26</f>
        <v>13.033333333333333</v>
      </c>
      <c r="D22" s="46">
        <f>'1er Bimestre'!P26</f>
        <v>20.475000000000001</v>
      </c>
      <c r="E22" s="46">
        <f>'1er Bimestre'!X26</f>
        <v>20.65</v>
      </c>
      <c r="F22" s="46">
        <f>'1er Bimestre'!AD26+'1er Bimestre'!AC26</f>
        <v>8.2666666666666657</v>
      </c>
      <c r="G22" s="129">
        <f>'1er Bimestre'!AE26</f>
        <v>62.424999999999997</v>
      </c>
      <c r="H22" s="55"/>
      <c r="I22" s="46">
        <f>'2do Bimestre '!J26+'2do Bimestre '!I26</f>
        <v>7.1</v>
      </c>
      <c r="J22" s="46">
        <f>'2do Bimestre '!P26</f>
        <v>25.024999999999999</v>
      </c>
      <c r="K22" s="46">
        <f>'2do Bimestre '!X26</f>
        <v>21.56</v>
      </c>
      <c r="L22" s="46">
        <f>'2do Bimestre '!AD26+'2do Bimestre '!AC26</f>
        <v>6.6</v>
      </c>
      <c r="M22" s="131">
        <f>'2do Bimestre '!AE26</f>
        <v>60.284999999999997</v>
      </c>
      <c r="N22" s="55"/>
      <c r="O22" s="46">
        <f>'3er Bimestre '!J26+'3er Bimestre '!I26</f>
        <v>0</v>
      </c>
      <c r="P22" s="46">
        <f>'3er Bimestre '!P26</f>
        <v>0</v>
      </c>
      <c r="Q22" s="46">
        <f>'3er Bimestre '!W26</f>
        <v>0</v>
      </c>
      <c r="R22" s="46">
        <f>'3er Bimestre '!AC26+'3er Bimestre '!AB26</f>
        <v>0</v>
      </c>
      <c r="S22" s="133">
        <f>'3er Bimestre '!AD26</f>
        <v>0</v>
      </c>
      <c r="T22" s="55"/>
      <c r="U22" s="46">
        <f>'4to Bimestre'!J26+'4to Bimestre'!I26</f>
        <v>10.266666666666666</v>
      </c>
      <c r="V22" s="46">
        <f>'4to Bimestre'!P26</f>
        <v>23.274999999999999</v>
      </c>
      <c r="W22" s="46">
        <f>'4to Bimestre'!X26</f>
        <v>23.1</v>
      </c>
      <c r="X22" s="46">
        <f>'4to Bimestre'!AD26+'4to Bimestre'!AC26</f>
        <v>10.633333333333333</v>
      </c>
      <c r="Y22" s="135">
        <f>'4to Bimestre'!AE26</f>
        <v>67.275000000000006</v>
      </c>
      <c r="Z22" s="55"/>
      <c r="AA22" s="57">
        <f t="shared" si="0"/>
        <v>47.496250000000003</v>
      </c>
    </row>
    <row r="23" spans="1:27" ht="21" customHeight="1">
      <c r="A23" s="50">
        <v>16</v>
      </c>
      <c r="B23" s="45" t="str">
        <f>Filiación!C24</f>
        <v xml:space="preserve">MAMANI CACERES JHONATAN RAINER </v>
      </c>
      <c r="C23" s="46">
        <f>'1er Bimestre'!J27+'1er Bimestre'!I27</f>
        <v>11.733333333333333</v>
      </c>
      <c r="D23" s="46">
        <f>'1er Bimestre'!P27</f>
        <v>24.324999999999999</v>
      </c>
      <c r="E23" s="46">
        <f>'1er Bimestre'!X27</f>
        <v>26.8</v>
      </c>
      <c r="F23" s="46">
        <f>'1er Bimestre'!AD27+'1er Bimestre'!AC27</f>
        <v>11.433333333333334</v>
      </c>
      <c r="G23" s="129">
        <f>'1er Bimestre'!AE27</f>
        <v>74.291666666666671</v>
      </c>
      <c r="H23" s="55"/>
      <c r="I23" s="46">
        <f>'2do Bimestre '!J27+'2do Bimestre '!I27</f>
        <v>11.3</v>
      </c>
      <c r="J23" s="46">
        <f>'2do Bimestre '!P27</f>
        <v>26.074999999999999</v>
      </c>
      <c r="K23" s="46">
        <f>'2do Bimestre '!X27</f>
        <v>24.01</v>
      </c>
      <c r="L23" s="46">
        <f>'2do Bimestre '!AD27+'2do Bimestre '!AC27</f>
        <v>11.433333333333334</v>
      </c>
      <c r="M23" s="131">
        <f>'2do Bimestre '!AE27</f>
        <v>72.818333333333328</v>
      </c>
      <c r="N23" s="55"/>
      <c r="O23" s="46">
        <f>'3er Bimestre '!J27+'3er Bimestre '!I27</f>
        <v>0</v>
      </c>
      <c r="P23" s="46">
        <f>'3er Bimestre '!P27</f>
        <v>35</v>
      </c>
      <c r="Q23" s="46">
        <f>'3er Bimestre '!W27</f>
        <v>28</v>
      </c>
      <c r="R23" s="46">
        <f>'3er Bimestre '!AC27+'3er Bimestre '!AB27</f>
        <v>0</v>
      </c>
      <c r="S23" s="133">
        <f>'3er Bimestre '!AD27</f>
        <v>63</v>
      </c>
      <c r="T23" s="55"/>
      <c r="U23" s="46">
        <f>'4to Bimestre'!J27+'4to Bimestre'!I27</f>
        <v>10.433333333333334</v>
      </c>
      <c r="V23" s="46">
        <f>'4to Bimestre'!P27</f>
        <v>27.3</v>
      </c>
      <c r="W23" s="46">
        <f>'4to Bimestre'!X27</f>
        <v>25.2</v>
      </c>
      <c r="X23" s="46">
        <f>'4to Bimestre'!AD27+'4to Bimestre'!AC27</f>
        <v>9.3333333333333321</v>
      </c>
      <c r="Y23" s="135">
        <f>'4to Bimestre'!AE27</f>
        <v>72.266666666666666</v>
      </c>
      <c r="Z23" s="55"/>
      <c r="AA23" s="57">
        <f t="shared" si="0"/>
        <v>70.594166666666666</v>
      </c>
    </row>
    <row r="24" spans="1:27" ht="21" customHeight="1">
      <c r="A24" s="50">
        <v>17</v>
      </c>
      <c r="B24" s="45" t="str">
        <f>Filiación!C25</f>
        <v xml:space="preserve">MEJILLONES CHAYÑA JAQUELIN KEYLA </v>
      </c>
      <c r="C24" s="46">
        <f>'1er Bimestre'!J28+'1er Bimestre'!I28</f>
        <v>12.1</v>
      </c>
      <c r="D24" s="46">
        <f>'1er Bimestre'!P28</f>
        <v>16.333333333333332</v>
      </c>
      <c r="E24" s="46">
        <f>'1er Bimestre'!X28</f>
        <v>14.85</v>
      </c>
      <c r="F24" s="46">
        <f>'1er Bimestre'!AD28+'1er Bimestre'!AC28</f>
        <v>10.466666666666665</v>
      </c>
      <c r="G24" s="129">
        <f>'1er Bimestre'!AE28</f>
        <v>53.749999999999993</v>
      </c>
      <c r="H24" s="55"/>
      <c r="I24" s="46">
        <f>'2do Bimestre '!J28+'2do Bimestre '!I28</f>
        <v>3.5</v>
      </c>
      <c r="J24" s="46">
        <f>'2do Bimestre '!P28</f>
        <v>18.375</v>
      </c>
      <c r="K24" s="46">
        <f>'2do Bimestre '!X28</f>
        <v>14.98</v>
      </c>
      <c r="L24" s="46">
        <f>'2do Bimestre '!AD28+'2do Bimestre '!AC28</f>
        <v>5.5</v>
      </c>
      <c r="M24" s="131">
        <f>'2do Bimestre '!AE28</f>
        <v>42.355000000000004</v>
      </c>
      <c r="N24" s="55"/>
      <c r="O24" s="46">
        <f>'3er Bimestre '!J28+'3er Bimestre '!I28</f>
        <v>0</v>
      </c>
      <c r="P24" s="46">
        <f>'3er Bimestre '!P28</f>
        <v>35</v>
      </c>
      <c r="Q24" s="46">
        <f>'3er Bimestre '!W28</f>
        <v>31.5</v>
      </c>
      <c r="R24" s="46">
        <f>'3er Bimestre '!AC28+'3er Bimestre '!AB28</f>
        <v>0</v>
      </c>
      <c r="S24" s="133">
        <f>'3er Bimestre '!AD28</f>
        <v>66.5</v>
      </c>
      <c r="T24" s="55"/>
      <c r="U24" s="46">
        <f>'4to Bimestre'!J28+'4to Bimestre'!I28</f>
        <v>8.466666666666665</v>
      </c>
      <c r="V24" s="46">
        <f>'4to Bimestre'!P28</f>
        <v>16.975000000000001</v>
      </c>
      <c r="W24" s="46">
        <f>'4to Bimestre'!X28</f>
        <v>20.066666666666666</v>
      </c>
      <c r="X24" s="46">
        <f>'4to Bimestre'!AD28+'4to Bimestre'!AC28</f>
        <v>8</v>
      </c>
      <c r="Y24" s="135">
        <f>'4to Bimestre'!AE28</f>
        <v>53.50833333333334</v>
      </c>
      <c r="Z24" s="55"/>
      <c r="AA24" s="57">
        <f t="shared" si="0"/>
        <v>54.028333333333336</v>
      </c>
    </row>
    <row r="25" spans="1:27" ht="21" customHeight="1">
      <c r="A25" s="50">
        <v>18</v>
      </c>
      <c r="B25" s="45" t="str">
        <f>Filiación!C26</f>
        <v>NISTAUZ COAQUIRA  CRISTIAN  ARIEL</v>
      </c>
      <c r="C25" s="46">
        <f>'1er Bimestre'!J29+'1er Bimestre'!I29</f>
        <v>7.8</v>
      </c>
      <c r="D25" s="46">
        <f>'1er Bimestre'!P29</f>
        <v>22.866666666666664</v>
      </c>
      <c r="E25" s="46">
        <f>'1er Bimestre'!X29</f>
        <v>19.350000000000001</v>
      </c>
      <c r="F25" s="46">
        <f>'1er Bimestre'!AD29+'1er Bimestre'!AC29</f>
        <v>5.5666666666666664</v>
      </c>
      <c r="G25" s="129">
        <f>'1er Bimestre'!AE29</f>
        <v>55.583333333333329</v>
      </c>
      <c r="H25" s="55"/>
      <c r="I25" s="46">
        <f>'2do Bimestre '!J29+'2do Bimestre '!I29</f>
        <v>6</v>
      </c>
      <c r="J25" s="46">
        <f>'2do Bimestre '!P29</f>
        <v>15.75</v>
      </c>
      <c r="K25" s="46">
        <f>'2do Bimestre '!X29</f>
        <v>17.64</v>
      </c>
      <c r="L25" s="46">
        <f>'2do Bimestre '!AD29+'2do Bimestre '!AC29</f>
        <v>6.5333333333333341</v>
      </c>
      <c r="M25" s="131">
        <f>'2do Bimestre '!AE29</f>
        <v>45.923333333333332</v>
      </c>
      <c r="N25" s="55"/>
      <c r="O25" s="46">
        <f>'3er Bimestre '!J29+'3er Bimestre '!I29</f>
        <v>0</v>
      </c>
      <c r="P25" s="46">
        <f>'3er Bimestre '!P29</f>
        <v>35</v>
      </c>
      <c r="Q25" s="46">
        <f>'3er Bimestre '!W29</f>
        <v>32.375</v>
      </c>
      <c r="R25" s="46">
        <f>'3er Bimestre '!AC29+'3er Bimestre '!AB29</f>
        <v>0</v>
      </c>
      <c r="S25" s="133">
        <f>'3er Bimestre '!AD29</f>
        <v>67.375</v>
      </c>
      <c r="T25" s="55"/>
      <c r="U25" s="46">
        <f>'4to Bimestre'!J29+'4to Bimestre'!I29</f>
        <v>5.5666666666666664</v>
      </c>
      <c r="V25" s="46">
        <f>'4to Bimestre'!P29</f>
        <v>19.425000000000001</v>
      </c>
      <c r="W25" s="46">
        <f>'4to Bimestre'!X29</f>
        <v>17.033333333333331</v>
      </c>
      <c r="X25" s="46">
        <f>'4to Bimestre'!AD29+'4to Bimestre'!AC29</f>
        <v>4.5</v>
      </c>
      <c r="Y25" s="135">
        <f>'4to Bimestre'!AE29</f>
        <v>46.524999999999991</v>
      </c>
      <c r="Z25" s="55"/>
      <c r="AA25" s="57">
        <f t="shared" si="0"/>
        <v>53.851666666666659</v>
      </c>
    </row>
    <row r="26" spans="1:27" ht="21" customHeight="1">
      <c r="A26" s="50">
        <v>19</v>
      </c>
      <c r="B26" s="45" t="str">
        <f>Filiación!C27</f>
        <v xml:space="preserve">OJALVO VEIZAN YULIANA </v>
      </c>
      <c r="C26" s="46">
        <f>'1er Bimestre'!J30+'1er Bimestre'!I30</f>
        <v>12.833333333333332</v>
      </c>
      <c r="D26" s="46">
        <f>'1er Bimestre'!P30</f>
        <v>23.45</v>
      </c>
      <c r="E26" s="46">
        <f>'1er Bimestre'!X30</f>
        <v>27.65</v>
      </c>
      <c r="F26" s="46">
        <f>'1er Bimestre'!AD30+'1er Bimestre'!AC30</f>
        <v>11.533333333333333</v>
      </c>
      <c r="G26" s="129">
        <f>'1er Bimestre'!AE30</f>
        <v>75.466666666666654</v>
      </c>
      <c r="H26" s="55"/>
      <c r="I26" s="46">
        <f>'2do Bimestre '!J30+'2do Bimestre '!I30</f>
        <v>13</v>
      </c>
      <c r="J26" s="46">
        <f>'2do Bimestre '!P30</f>
        <v>31.9375</v>
      </c>
      <c r="K26" s="46">
        <f>'2do Bimestre '!X30</f>
        <v>29.4</v>
      </c>
      <c r="L26" s="46">
        <f>'2do Bimestre '!AD30+'2do Bimestre '!AC30</f>
        <v>9.8666666666666671</v>
      </c>
      <c r="M26" s="131">
        <f>'2do Bimestre '!AE30</f>
        <v>84.204166666666666</v>
      </c>
      <c r="N26" s="55"/>
      <c r="O26" s="46">
        <f>'3er Bimestre '!J30+'3er Bimestre '!I30</f>
        <v>0</v>
      </c>
      <c r="P26" s="46">
        <f>'3er Bimestre '!P30</f>
        <v>35</v>
      </c>
      <c r="Q26" s="46">
        <f>'3er Bimestre '!W30</f>
        <v>31.5</v>
      </c>
      <c r="R26" s="46">
        <f>'3er Bimestre '!AC30+'3er Bimestre '!AB30</f>
        <v>0</v>
      </c>
      <c r="S26" s="133">
        <f>'3er Bimestre '!AD30</f>
        <v>66.5</v>
      </c>
      <c r="T26" s="55"/>
      <c r="U26" s="46">
        <f>'4to Bimestre'!J30+'4to Bimestre'!I30</f>
        <v>13.533333333333333</v>
      </c>
      <c r="V26" s="46">
        <f>'4to Bimestre'!P30</f>
        <v>31.15</v>
      </c>
      <c r="W26" s="46">
        <f>'4to Bimestre'!X30</f>
        <v>31.75</v>
      </c>
      <c r="X26" s="46">
        <f>'4to Bimestre'!AD30+'4to Bimestre'!AC30</f>
        <v>13.833333333333332</v>
      </c>
      <c r="Y26" s="135">
        <f>'4to Bimestre'!AE30</f>
        <v>90.266666666666652</v>
      </c>
      <c r="Z26" s="55"/>
      <c r="AA26" s="57">
        <f t="shared" si="0"/>
        <v>79.109374999999986</v>
      </c>
    </row>
    <row r="27" spans="1:27" ht="21" customHeight="1">
      <c r="A27" s="50">
        <v>20</v>
      </c>
      <c r="B27" s="45" t="str">
        <f>Filiación!C28</f>
        <v>OVANDO AGUIRRE GABRIELA ANDREA</v>
      </c>
      <c r="C27" s="46">
        <f>'1er Bimestre'!J31+'1er Bimestre'!I31</f>
        <v>10.4</v>
      </c>
      <c r="D27" s="46">
        <f>'1er Bimestre'!P31</f>
        <v>20.037500000000001</v>
      </c>
      <c r="E27" s="46">
        <f>'1er Bimestre'!X31</f>
        <v>21.75</v>
      </c>
      <c r="F27" s="46">
        <f>'1er Bimestre'!AD31+'1er Bimestre'!AC31</f>
        <v>11.166666666666668</v>
      </c>
      <c r="G27" s="129">
        <f>'1er Bimestre'!AE31</f>
        <v>63.354166666666671</v>
      </c>
      <c r="H27" s="55"/>
      <c r="I27" s="46">
        <f>'2do Bimestre '!J31+'2do Bimestre '!I31</f>
        <v>9.3000000000000007</v>
      </c>
      <c r="J27" s="46">
        <f>'2do Bimestre '!P31</f>
        <v>24.675000000000001</v>
      </c>
      <c r="K27" s="46">
        <f>'2do Bimestre '!X31</f>
        <v>20.79</v>
      </c>
      <c r="L27" s="46">
        <f>'2do Bimestre '!AD31+'2do Bimestre '!AC31</f>
        <v>7.5333333333333341</v>
      </c>
      <c r="M27" s="131">
        <f>'2do Bimestre '!AE31</f>
        <v>62.298333333333332</v>
      </c>
      <c r="N27" s="55"/>
      <c r="O27" s="46">
        <f>'3er Bimestre '!J31+'3er Bimestre '!I31</f>
        <v>0</v>
      </c>
      <c r="P27" s="46">
        <f>'3er Bimestre '!P31</f>
        <v>0</v>
      </c>
      <c r="Q27" s="46">
        <f>'3er Bimestre '!W31</f>
        <v>28</v>
      </c>
      <c r="R27" s="46">
        <f>'3er Bimestre '!AC31+'3er Bimestre '!AB31</f>
        <v>0</v>
      </c>
      <c r="S27" s="133">
        <f>'3er Bimestre '!AD31</f>
        <v>28</v>
      </c>
      <c r="T27" s="55"/>
      <c r="U27" s="46">
        <f>'4to Bimestre'!J31+'4to Bimestre'!I31</f>
        <v>11.166666666666668</v>
      </c>
      <c r="V27" s="46">
        <f>'4to Bimestre'!P31</f>
        <v>29.225000000000001</v>
      </c>
      <c r="W27" s="46">
        <f>'4to Bimestre'!X31</f>
        <v>22.983333333333334</v>
      </c>
      <c r="X27" s="46">
        <f>'4to Bimestre'!AD31+'4to Bimestre'!AC31</f>
        <v>8.5</v>
      </c>
      <c r="Y27" s="135">
        <f>'4to Bimestre'!AE31</f>
        <v>71.875</v>
      </c>
      <c r="Z27" s="55"/>
      <c r="AA27" s="57">
        <f t="shared" si="0"/>
        <v>56.381875000000008</v>
      </c>
    </row>
    <row r="28" spans="1:27" ht="21" customHeight="1">
      <c r="A28" s="50">
        <v>21</v>
      </c>
      <c r="B28" s="45" t="str">
        <f>Filiación!C29</f>
        <v xml:space="preserve">PATANA MAMANI ROBERTO CARLOS </v>
      </c>
      <c r="C28" s="46">
        <f>'1er Bimestre'!J32+'1er Bimestre'!I32</f>
        <v>12.466666666666667</v>
      </c>
      <c r="D28" s="46">
        <f>'1er Bimestre'!P32</f>
        <v>20.737500000000001</v>
      </c>
      <c r="E28" s="46">
        <f>'1er Bimestre'!X32</f>
        <v>29.05</v>
      </c>
      <c r="F28" s="46">
        <f>'1er Bimestre'!AD32+'1er Bimestre'!AC32</f>
        <v>6.4</v>
      </c>
      <c r="G28" s="129">
        <f>'1er Bimestre'!AE32</f>
        <v>68.654166666666669</v>
      </c>
      <c r="H28" s="55"/>
      <c r="I28" s="46">
        <f>'2do Bimestre '!J32+'2do Bimestre '!I32</f>
        <v>7.8</v>
      </c>
      <c r="J28" s="46">
        <f>'2do Bimestre '!P32</f>
        <v>27.037500000000001</v>
      </c>
      <c r="K28" s="46">
        <f>'2do Bimestre '!X32</f>
        <v>19.739999999999998</v>
      </c>
      <c r="L28" s="46">
        <f>'2do Bimestre '!AD32+'2do Bimestre '!AC32</f>
        <v>9.9</v>
      </c>
      <c r="M28" s="131">
        <f>'2do Bimestre '!AE32</f>
        <v>64.477499999999992</v>
      </c>
      <c r="N28" s="55"/>
      <c r="O28" s="46">
        <f>'3er Bimestre '!J32+'3er Bimestre '!I32</f>
        <v>0</v>
      </c>
      <c r="P28" s="46">
        <f>'3er Bimestre '!P32</f>
        <v>0</v>
      </c>
      <c r="Q28" s="46">
        <f>'3er Bimestre '!W32</f>
        <v>29.75</v>
      </c>
      <c r="R28" s="46">
        <f>'3er Bimestre '!AC32+'3er Bimestre '!AB32</f>
        <v>0</v>
      </c>
      <c r="S28" s="133">
        <f>'3er Bimestre '!AD32</f>
        <v>29.75</v>
      </c>
      <c r="T28" s="55"/>
      <c r="U28" s="46">
        <f>'4to Bimestre'!J32+'4to Bimestre'!I32</f>
        <v>8.4</v>
      </c>
      <c r="V28" s="46">
        <f>'4to Bimestre'!P32</f>
        <v>21.787500000000001</v>
      </c>
      <c r="W28" s="46">
        <f>'4to Bimestre'!X32</f>
        <v>22.4</v>
      </c>
      <c r="X28" s="46">
        <f>'4to Bimestre'!AD32+'4to Bimestre'!AC32</f>
        <v>9.6999999999999993</v>
      </c>
      <c r="Y28" s="135">
        <f>'4to Bimestre'!AE32</f>
        <v>62.287499999999994</v>
      </c>
      <c r="Z28" s="55"/>
      <c r="AA28" s="57">
        <f t="shared" si="0"/>
        <v>56.292291666666664</v>
      </c>
    </row>
    <row r="29" spans="1:27" ht="21" customHeight="1">
      <c r="A29" s="50">
        <v>22</v>
      </c>
      <c r="B29" s="45" t="str">
        <f>Filiación!C30</f>
        <v>PAUCARA GUTIERREZ ALEJANDRO ANDREI</v>
      </c>
      <c r="C29" s="46">
        <f>'1er Bimestre'!J33+'1er Bimestre'!I33</f>
        <v>11.333333333333332</v>
      </c>
      <c r="D29" s="46">
        <f>'1er Bimestre'!P33</f>
        <v>22.925000000000001</v>
      </c>
      <c r="E29" s="46">
        <f>'1er Bimestre'!X33</f>
        <v>18.5</v>
      </c>
      <c r="F29" s="46">
        <f>'1er Bimestre'!AD33+'1er Bimestre'!AC33</f>
        <v>10.133333333333333</v>
      </c>
      <c r="G29" s="129">
        <f>'1er Bimestre'!AE33</f>
        <v>62.891666666666666</v>
      </c>
      <c r="H29" s="55"/>
      <c r="I29" s="46">
        <f>'2do Bimestre '!J33+'2do Bimestre '!I33</f>
        <v>5.7</v>
      </c>
      <c r="J29" s="46">
        <f>'2do Bimestre '!P33</f>
        <v>10.5</v>
      </c>
      <c r="K29" s="46">
        <f>'2do Bimestre '!X33</f>
        <v>13.3</v>
      </c>
      <c r="L29" s="46">
        <f>'2do Bimestre '!AD33+'2do Bimestre '!AC33</f>
        <v>4.8666666666666663</v>
      </c>
      <c r="M29" s="131">
        <f>'2do Bimestre '!AE33</f>
        <v>34.366666666666667</v>
      </c>
      <c r="N29" s="55"/>
      <c r="O29" s="46">
        <f>'3er Bimestre '!J33+'3er Bimestre '!I33</f>
        <v>0</v>
      </c>
      <c r="P29" s="46">
        <f>'3er Bimestre '!P33</f>
        <v>0</v>
      </c>
      <c r="Q29" s="46">
        <f>'3er Bimestre '!W33</f>
        <v>0</v>
      </c>
      <c r="R29" s="46">
        <f>'3er Bimestre '!AC33+'3er Bimestre '!AB33</f>
        <v>0</v>
      </c>
      <c r="S29" s="133">
        <f>'3er Bimestre '!AD33</f>
        <v>0</v>
      </c>
      <c r="T29" s="55"/>
      <c r="U29" s="46">
        <f>'4to Bimestre'!J33+'4to Bimestre'!I33</f>
        <v>0</v>
      </c>
      <c r="V29" s="46">
        <f>'4to Bimestre'!P33</f>
        <v>0</v>
      </c>
      <c r="W29" s="46">
        <f>'4to Bimestre'!X33</f>
        <v>0</v>
      </c>
      <c r="X29" s="46">
        <f>'4to Bimestre'!AD33+'4to Bimestre'!AC33</f>
        <v>0</v>
      </c>
      <c r="Y29" s="135">
        <f>'4to Bimestre'!AE33</f>
        <v>0</v>
      </c>
      <c r="Z29" s="55"/>
      <c r="AA29" s="57">
        <f t="shared" si="0"/>
        <v>24.314583333333331</v>
      </c>
    </row>
    <row r="30" spans="1:27" ht="21" customHeight="1">
      <c r="A30" s="50">
        <v>23</v>
      </c>
      <c r="B30" s="45" t="str">
        <f>Filiación!C31</f>
        <v xml:space="preserve">RAMOS MEJIA ROSSY ALEJANDRA </v>
      </c>
      <c r="C30" s="46">
        <f>'1er Bimestre'!J34+'1er Bimestre'!I34</f>
        <v>13.2</v>
      </c>
      <c r="D30" s="46">
        <f>'1er Bimestre'!P34</f>
        <v>26.862500000000001</v>
      </c>
      <c r="E30" s="46">
        <f>'1er Bimestre'!X34</f>
        <v>30.1</v>
      </c>
      <c r="F30" s="46">
        <f>'1er Bimestre'!AD34+'1er Bimestre'!AC34</f>
        <v>14.633333333333333</v>
      </c>
      <c r="G30" s="129">
        <f>'1er Bimestre'!AE34</f>
        <v>84.795833333333334</v>
      </c>
      <c r="H30" s="55"/>
      <c r="I30" s="46">
        <f>'2do Bimestre '!J34+'2do Bimestre '!I34</f>
        <v>13.5</v>
      </c>
      <c r="J30" s="46">
        <f>'2do Bimestre '!P34</f>
        <v>32.9</v>
      </c>
      <c r="K30" s="46">
        <f>'2do Bimestre '!X34</f>
        <v>31.29</v>
      </c>
      <c r="L30" s="46">
        <f>'2do Bimestre '!AD34+'2do Bimestre '!AC34</f>
        <v>10.5</v>
      </c>
      <c r="M30" s="131">
        <f>'2do Bimestre '!AE34</f>
        <v>88.19</v>
      </c>
      <c r="N30" s="55"/>
      <c r="O30" s="46">
        <f>'3er Bimestre '!J34+'3er Bimestre '!I34</f>
        <v>0</v>
      </c>
      <c r="P30" s="46">
        <f>'3er Bimestre '!P34</f>
        <v>35</v>
      </c>
      <c r="Q30" s="46">
        <f>'3er Bimestre '!W34</f>
        <v>30.625</v>
      </c>
      <c r="R30" s="46">
        <f>'3er Bimestre '!AC34+'3er Bimestre '!AB34</f>
        <v>0</v>
      </c>
      <c r="S30" s="133">
        <f>'3er Bimestre '!AD34</f>
        <v>65.625</v>
      </c>
      <c r="T30" s="55"/>
      <c r="U30" s="46">
        <f>'4to Bimestre'!J34+'4to Bimestre'!I34</f>
        <v>14.633333333333333</v>
      </c>
      <c r="V30" s="46">
        <f>'4to Bimestre'!P34</f>
        <v>33.075000000000003</v>
      </c>
      <c r="W30" s="46">
        <f>'4to Bimestre'!X34</f>
        <v>35</v>
      </c>
      <c r="X30" s="46">
        <f>'4to Bimestre'!AD34+'4to Bimestre'!AC34</f>
        <v>15</v>
      </c>
      <c r="Y30" s="135">
        <f>'4to Bimestre'!AE34</f>
        <v>97.708333333333343</v>
      </c>
      <c r="Z30" s="55"/>
      <c r="AA30" s="57">
        <f t="shared" si="0"/>
        <v>84.079791666666665</v>
      </c>
    </row>
    <row r="31" spans="1:27" ht="21" customHeight="1">
      <c r="A31" s="50">
        <v>24</v>
      </c>
      <c r="B31" s="45" t="str">
        <f>Filiación!C32</f>
        <v>ROJAS PABLO ROSS MIRELIA</v>
      </c>
      <c r="C31" s="46">
        <f>'1er Bimestre'!J35+'1er Bimestre'!I35</f>
        <v>12.566666666666668</v>
      </c>
      <c r="D31" s="46">
        <f>'1er Bimestre'!P35</f>
        <v>19.862500000000001</v>
      </c>
      <c r="E31" s="46">
        <f>'1er Bimestre'!X35</f>
        <v>30.85</v>
      </c>
      <c r="F31" s="46">
        <f>'1er Bimestre'!AD35+'1er Bimestre'!AC35</f>
        <v>13.3</v>
      </c>
      <c r="G31" s="129">
        <f>'1er Bimestre'!AE35</f>
        <v>76.579166666666666</v>
      </c>
      <c r="H31" s="55"/>
      <c r="I31" s="46">
        <f>'2do Bimestre '!J35+'2do Bimestre '!I35</f>
        <v>14</v>
      </c>
      <c r="J31" s="46">
        <f>'2do Bimestre '!P35</f>
        <v>31.237500000000001</v>
      </c>
      <c r="K31" s="46">
        <f>'2do Bimestre '!X35</f>
        <v>32.130000000000003</v>
      </c>
      <c r="L31" s="46">
        <f>'2do Bimestre '!AD35+'2do Bimestre '!AC35</f>
        <v>15</v>
      </c>
      <c r="M31" s="131">
        <f>'2do Bimestre '!AE35</f>
        <v>92.367500000000007</v>
      </c>
      <c r="N31" s="55"/>
      <c r="O31" s="46">
        <f>'3er Bimestre '!J35+'3er Bimestre '!I35</f>
        <v>0</v>
      </c>
      <c r="P31" s="46">
        <f>'3er Bimestre '!P35</f>
        <v>35</v>
      </c>
      <c r="Q31" s="46">
        <f>'3er Bimestre '!W35</f>
        <v>31.5</v>
      </c>
      <c r="R31" s="46">
        <f>'3er Bimestre '!AC35+'3er Bimestre '!AB35</f>
        <v>0</v>
      </c>
      <c r="S31" s="133">
        <f>'3er Bimestre '!AD35</f>
        <v>66.5</v>
      </c>
      <c r="T31" s="55"/>
      <c r="U31" s="46">
        <f>'4to Bimestre'!J35+'4to Bimestre'!I35</f>
        <v>14.3</v>
      </c>
      <c r="V31" s="46">
        <f>'4to Bimestre'!P35</f>
        <v>32.200000000000003</v>
      </c>
      <c r="W31" s="46">
        <f>'4to Bimestre'!X35</f>
        <v>32.35</v>
      </c>
      <c r="X31" s="46">
        <f>'4to Bimestre'!AD35+'4to Bimestre'!AC35</f>
        <v>13.933333333333332</v>
      </c>
      <c r="Y31" s="135">
        <f>'4to Bimestre'!AE35</f>
        <v>92.783333333333331</v>
      </c>
      <c r="Z31" s="55"/>
      <c r="AA31" s="57">
        <f t="shared" si="0"/>
        <v>82.057500000000005</v>
      </c>
    </row>
    <row r="32" spans="1:27" ht="21" customHeight="1">
      <c r="A32" s="50">
        <v>25</v>
      </c>
      <c r="B32" s="45" t="str">
        <f>Filiación!C33</f>
        <v>TAPIA CHAMBI ALEXANDER JESUS</v>
      </c>
      <c r="C32" s="46">
        <f>'1er Bimestre'!J36+'1er Bimestre'!I36</f>
        <v>10</v>
      </c>
      <c r="D32" s="46">
        <f>'1er Bimestre'!P36</f>
        <v>21.583333333333329</v>
      </c>
      <c r="E32" s="46">
        <f>'1er Bimestre'!X36</f>
        <v>20.100000000000001</v>
      </c>
      <c r="F32" s="46">
        <f>'1er Bimestre'!AD36+'1er Bimestre'!AC36</f>
        <v>7.8333333333333339</v>
      </c>
      <c r="G32" s="129">
        <f>'1er Bimestre'!AE36</f>
        <v>59.516666666666666</v>
      </c>
      <c r="H32" s="55"/>
      <c r="I32" s="46">
        <f>'2do Bimestre '!J36+'2do Bimestre '!I36</f>
        <v>7.1</v>
      </c>
      <c r="J32" s="46">
        <f>'2do Bimestre '!P36</f>
        <v>21.175000000000001</v>
      </c>
      <c r="K32" s="46">
        <f>'2do Bimestre '!X36</f>
        <v>18.34</v>
      </c>
      <c r="L32" s="46">
        <f>'2do Bimestre '!AD36+'2do Bimestre '!AC36</f>
        <v>6.5</v>
      </c>
      <c r="M32" s="131">
        <f>'2do Bimestre '!AE36</f>
        <v>53.115000000000002</v>
      </c>
      <c r="N32" s="55"/>
      <c r="O32" s="46">
        <f>'3er Bimestre '!J36+'3er Bimestre '!I36</f>
        <v>0</v>
      </c>
      <c r="P32" s="46">
        <f>'3er Bimestre '!P36</f>
        <v>35</v>
      </c>
      <c r="Q32" s="46">
        <f>'3er Bimestre '!W36</f>
        <v>31.5</v>
      </c>
      <c r="R32" s="46">
        <f>'3er Bimestre '!AC36+'3er Bimestre '!AB36</f>
        <v>0</v>
      </c>
      <c r="S32" s="133">
        <f>'3er Bimestre '!AD36</f>
        <v>66.5</v>
      </c>
      <c r="T32" s="55"/>
      <c r="U32" s="46">
        <f>'4to Bimestre'!J36+'4to Bimestre'!I36</f>
        <v>7.8333333333333339</v>
      </c>
      <c r="V32" s="46">
        <f>'4to Bimestre'!P36</f>
        <v>23.1</v>
      </c>
      <c r="W32" s="46">
        <f>'4to Bimestre'!X36</f>
        <v>20.591666666666669</v>
      </c>
      <c r="X32" s="46">
        <f>'4to Bimestre'!AD36+'4to Bimestre'!AC36</f>
        <v>8.2333333333333343</v>
      </c>
      <c r="Y32" s="135">
        <f>'4to Bimestre'!AE36</f>
        <v>59.75833333333334</v>
      </c>
      <c r="Z32" s="55"/>
      <c r="AA32" s="57">
        <f t="shared" si="0"/>
        <v>59.722499999999997</v>
      </c>
    </row>
    <row r="33" spans="1:27" ht="21" customHeight="1">
      <c r="A33" s="50">
        <v>26</v>
      </c>
      <c r="B33" s="45" t="str">
        <f>Filiación!C34</f>
        <v>TICONA AQUINO ITAN MATEO</v>
      </c>
      <c r="C33" s="46">
        <f>'1er Bimestre'!J37+'1er Bimestre'!I37</f>
        <v>8.6666666666666679</v>
      </c>
      <c r="D33" s="46">
        <f>'1er Bimestre'!P37</f>
        <v>19.074999999999999</v>
      </c>
      <c r="E33" s="46">
        <f>'1er Bimestre'!X37</f>
        <v>26.5</v>
      </c>
      <c r="F33" s="46">
        <f>'1er Bimestre'!AD37+'1er Bimestre'!AC37</f>
        <v>9.1</v>
      </c>
      <c r="G33" s="129">
        <f>'1er Bimestre'!AE37</f>
        <v>63.341666666666669</v>
      </c>
      <c r="H33" s="55"/>
      <c r="I33" s="46">
        <f>'2do Bimestre '!J37+'2do Bimestre '!I37</f>
        <v>11.5</v>
      </c>
      <c r="J33" s="46">
        <f>'2do Bimestre '!P37</f>
        <v>26.25</v>
      </c>
      <c r="K33" s="46">
        <f>'2do Bimestre '!X37</f>
        <v>25.41</v>
      </c>
      <c r="L33" s="46">
        <f>'2do Bimestre '!AD37+'2do Bimestre '!AC37</f>
        <v>10.433333333333334</v>
      </c>
      <c r="M33" s="131">
        <f>'2do Bimestre '!AE37</f>
        <v>73.593333333333334</v>
      </c>
      <c r="N33" s="55"/>
      <c r="O33" s="46">
        <f>'3er Bimestre '!J37+'3er Bimestre '!I37</f>
        <v>0</v>
      </c>
      <c r="P33" s="46">
        <f>'3er Bimestre '!P37</f>
        <v>35</v>
      </c>
      <c r="Q33" s="46">
        <f>'3er Bimestre '!W37</f>
        <v>31.5</v>
      </c>
      <c r="R33" s="46">
        <f>'3er Bimestre '!AC37+'3er Bimestre '!AB37</f>
        <v>0</v>
      </c>
      <c r="S33" s="133">
        <f>'3er Bimestre '!AD37</f>
        <v>66.5</v>
      </c>
      <c r="T33" s="55"/>
      <c r="U33" s="46">
        <f>'4to Bimestre'!J37+'4to Bimestre'!I37</f>
        <v>12.1</v>
      </c>
      <c r="V33" s="46">
        <f>'4to Bimestre'!P37</f>
        <v>28.875</v>
      </c>
      <c r="W33" s="46">
        <f>'4to Bimestre'!X37</f>
        <v>26.6</v>
      </c>
      <c r="X33" s="46">
        <f>'4to Bimestre'!AD37+'4to Bimestre'!AC37</f>
        <v>10.466666666666669</v>
      </c>
      <c r="Y33" s="135">
        <f>'4to Bimestre'!AE37</f>
        <v>78.041666666666657</v>
      </c>
      <c r="Z33" s="55"/>
      <c r="AA33" s="57">
        <f t="shared" si="0"/>
        <v>70.369166666666672</v>
      </c>
    </row>
    <row r="34" spans="1:27" ht="21" customHeight="1">
      <c r="A34" s="50">
        <v>27</v>
      </c>
      <c r="B34" s="45" t="str">
        <f>Filiación!C35</f>
        <v xml:space="preserve">VALDIVIA HERNANI AYLIN SIREL      </v>
      </c>
      <c r="C34" s="46">
        <f>'1er Bimestre'!J38+'1er Bimestre'!I38</f>
        <v>9.6999999999999993</v>
      </c>
      <c r="D34" s="46">
        <f>'1er Bimestre'!P38</f>
        <v>19.425000000000001</v>
      </c>
      <c r="E34" s="46">
        <f>'1er Bimestre'!X38</f>
        <v>17.850000000000001</v>
      </c>
      <c r="F34" s="46">
        <f>'1er Bimestre'!AD38+'1er Bimestre'!AC38</f>
        <v>9.8333333333333321</v>
      </c>
      <c r="G34" s="129">
        <f>'1er Bimestre'!AE38</f>
        <v>56.808333333333337</v>
      </c>
      <c r="H34" s="55"/>
      <c r="I34" s="46">
        <f>'2do Bimestre '!J38+'2do Bimestre '!I38</f>
        <v>9</v>
      </c>
      <c r="J34" s="46">
        <f>'2do Bimestre '!P38</f>
        <v>21.524999999999999</v>
      </c>
      <c r="K34" s="46">
        <f>'2do Bimestre '!X38</f>
        <v>20.3</v>
      </c>
      <c r="L34" s="46">
        <f>'2do Bimestre '!AD38+'2do Bimestre '!AC38</f>
        <v>8.2333333333333343</v>
      </c>
      <c r="M34" s="131">
        <f>'2do Bimestre '!AE38</f>
        <v>59.058333333333337</v>
      </c>
      <c r="N34" s="55"/>
      <c r="O34" s="46">
        <f>'3er Bimestre '!J38+'3er Bimestre '!I38</f>
        <v>0</v>
      </c>
      <c r="P34" s="46">
        <f>'3er Bimestre '!P38</f>
        <v>35</v>
      </c>
      <c r="Q34" s="46">
        <f>'3er Bimestre '!W38</f>
        <v>29.75</v>
      </c>
      <c r="R34" s="46">
        <f>'3er Bimestre '!AC38+'3er Bimestre '!AB38</f>
        <v>0</v>
      </c>
      <c r="S34" s="133">
        <f>'3er Bimestre '!AD38</f>
        <v>64.75</v>
      </c>
      <c r="T34" s="55"/>
      <c r="U34" s="46">
        <f>'4to Bimestre'!J38+'4to Bimestre'!I38</f>
        <v>9.8333333333333321</v>
      </c>
      <c r="V34" s="46">
        <f>'4to Bimestre'!P38</f>
        <v>25.55</v>
      </c>
      <c r="W34" s="46">
        <f>'4to Bimestre'!X38</f>
        <v>23.2</v>
      </c>
      <c r="X34" s="46">
        <f>'4to Bimestre'!AD38+'4to Bimestre'!AC38</f>
        <v>8.966666666666665</v>
      </c>
      <c r="Y34" s="135">
        <f>'4to Bimestre'!AE38</f>
        <v>67.55</v>
      </c>
      <c r="Z34" s="55"/>
      <c r="AA34" s="57">
        <f t="shared" si="0"/>
        <v>62.041666666666671</v>
      </c>
    </row>
    <row r="35" spans="1:27" ht="21" customHeight="1">
      <c r="A35" s="50">
        <v>28</v>
      </c>
      <c r="B35" s="45" t="str">
        <f>Filiación!C36</f>
        <v>VARGAS  FLORES GERALDINE SHARLIN</v>
      </c>
      <c r="C35" s="46">
        <f>'1er Bimestre'!J39+'1er Bimestre'!I39</f>
        <v>10.733333333333333</v>
      </c>
      <c r="D35" s="46">
        <f>'1er Bimestre'!P39</f>
        <v>20.824999999999999</v>
      </c>
      <c r="E35" s="46">
        <f>'1er Bimestre'!X39</f>
        <v>26.25</v>
      </c>
      <c r="F35" s="46">
        <f>'1er Bimestre'!AD39+'1er Bimestre'!AC39</f>
        <v>11.433333333333334</v>
      </c>
      <c r="G35" s="129">
        <f>'1er Bimestre'!AE39</f>
        <v>69.241666666666674</v>
      </c>
      <c r="H35" s="55"/>
      <c r="I35" s="46">
        <f>'2do Bimestre '!J39+'2do Bimestre '!I39</f>
        <v>10.8</v>
      </c>
      <c r="J35" s="46">
        <f>'2do Bimestre '!P39</f>
        <v>18.287500000000001</v>
      </c>
      <c r="K35" s="46">
        <f>'2do Bimestre '!X39</f>
        <v>20.02</v>
      </c>
      <c r="L35" s="46">
        <f>'2do Bimestre '!AD39+'2do Bimestre '!AC39</f>
        <v>10.3</v>
      </c>
      <c r="M35" s="131">
        <f>'2do Bimestre '!AE39</f>
        <v>59.407499999999999</v>
      </c>
      <c r="N35" s="55"/>
      <c r="O35" s="46">
        <f>'3er Bimestre '!J39+'3er Bimestre '!I39</f>
        <v>0</v>
      </c>
      <c r="P35" s="46">
        <f>'3er Bimestre '!P39</f>
        <v>0</v>
      </c>
      <c r="Q35" s="46">
        <f>'3er Bimestre '!W39</f>
        <v>24.5</v>
      </c>
      <c r="R35" s="46">
        <f>'3er Bimestre '!AC39+'3er Bimestre '!AB39</f>
        <v>0</v>
      </c>
      <c r="S35" s="133">
        <f>'3er Bimestre '!AD39</f>
        <v>24.5</v>
      </c>
      <c r="T35" s="55"/>
      <c r="U35" s="46">
        <f>'4to Bimestre'!J39+'4to Bimestre'!I39</f>
        <v>12.433333333333334</v>
      </c>
      <c r="V35" s="46">
        <f>'4to Bimestre'!P39</f>
        <v>26.337499999999999</v>
      </c>
      <c r="W35" s="46">
        <f>'4to Bimestre'!X39</f>
        <v>21.05</v>
      </c>
      <c r="X35" s="46">
        <f>'4to Bimestre'!AD39+'4to Bimestre'!AC39</f>
        <v>9.7333333333333343</v>
      </c>
      <c r="Y35" s="135">
        <f>'4to Bimestre'!AE39</f>
        <v>69.554166666666674</v>
      </c>
      <c r="Z35" s="55"/>
      <c r="AA35" s="57">
        <f t="shared" si="0"/>
        <v>55.675833333333337</v>
      </c>
    </row>
    <row r="36" spans="1:27" ht="21" customHeight="1">
      <c r="A36" s="50">
        <v>29</v>
      </c>
      <c r="B36" s="45" t="str">
        <f>Filiación!C37</f>
        <v>VILLARROEL  SUAREZ JUAN DIEGO</v>
      </c>
      <c r="C36" s="46">
        <f>'1er Bimestre'!J40+'1er Bimestre'!I40</f>
        <v>8.1</v>
      </c>
      <c r="D36" s="46">
        <f>'1er Bimestre'!P40</f>
        <v>16.216666666666669</v>
      </c>
      <c r="E36" s="46">
        <f>'1er Bimestre'!X40</f>
        <v>14</v>
      </c>
      <c r="F36" s="46">
        <f>'1er Bimestre'!AD40+'1er Bimestre'!AC40</f>
        <v>2.833333333333333</v>
      </c>
      <c r="G36" s="129">
        <f>'1er Bimestre'!AE40</f>
        <v>41.15</v>
      </c>
      <c r="H36" s="55"/>
      <c r="I36" s="46">
        <f>'2do Bimestre '!J40+'2do Bimestre '!I40</f>
        <v>9</v>
      </c>
      <c r="J36" s="46">
        <f>'2do Bimestre '!P40</f>
        <v>27.387499999999999</v>
      </c>
      <c r="K36" s="46">
        <f>'2do Bimestre '!X40</f>
        <v>9.4499999999999993</v>
      </c>
      <c r="L36" s="46">
        <f>'2do Bimestre '!AD40+'2do Bimestre '!AC40</f>
        <v>8.8333333333333339</v>
      </c>
      <c r="M36" s="131">
        <f>'2do Bimestre '!AE40</f>
        <v>54.670833333333334</v>
      </c>
      <c r="N36" s="55"/>
      <c r="O36" s="46">
        <f>'3er Bimestre '!J40+'3er Bimestre '!I40</f>
        <v>0</v>
      </c>
      <c r="P36" s="46">
        <f>'3er Bimestre '!P40</f>
        <v>0</v>
      </c>
      <c r="Q36" s="46">
        <f>'3er Bimestre '!W40</f>
        <v>0</v>
      </c>
      <c r="R36" s="46">
        <f>'3er Bimestre '!AC40+'3er Bimestre '!AB40</f>
        <v>0</v>
      </c>
      <c r="S36" s="133">
        <f>'3er Bimestre '!AD40</f>
        <v>0</v>
      </c>
      <c r="T36" s="55"/>
      <c r="U36" s="46">
        <f>'4to Bimestre'!J40+'4to Bimestre'!I40</f>
        <v>5.833333333333333</v>
      </c>
      <c r="V36" s="46">
        <f>'4to Bimestre'!P40</f>
        <v>8.3125</v>
      </c>
      <c r="W36" s="46">
        <f>'4to Bimestre'!X40</f>
        <v>22.633333333333336</v>
      </c>
      <c r="X36" s="46">
        <f>'4to Bimestre'!AD40+'4to Bimestre'!AC40</f>
        <v>10.833333333333332</v>
      </c>
      <c r="Y36" s="135">
        <f>'4to Bimestre'!AE40</f>
        <v>47.612500000000004</v>
      </c>
      <c r="Z36" s="55"/>
      <c r="AA36" s="57">
        <f t="shared" si="0"/>
        <v>35.858333333333334</v>
      </c>
    </row>
    <row r="37" spans="1:27" ht="21" customHeight="1">
      <c r="A37" s="50">
        <v>30</v>
      </c>
      <c r="B37" s="45">
        <f>Filiación!C38</f>
        <v>0</v>
      </c>
      <c r="C37" s="46">
        <f>'1er Bimestre'!J41+'1er Bimestre'!I41</f>
        <v>14.566666666666668</v>
      </c>
      <c r="D37" s="46">
        <f>'1er Bimestre'!P41</f>
        <v>24.15</v>
      </c>
      <c r="E37" s="46">
        <f>'1er Bimestre'!X41</f>
        <v>28.2</v>
      </c>
      <c r="F37" s="46">
        <f>'1er Bimestre'!AD41+'1er Bimestre'!AC41</f>
        <v>13.166666666666668</v>
      </c>
      <c r="G37" s="129">
        <f>'1er Bimestre'!AE41</f>
        <v>80.083333333333329</v>
      </c>
      <c r="H37" s="55"/>
      <c r="I37" s="46">
        <f>'2do Bimestre '!J41+'2do Bimestre '!I41</f>
        <v>11.5</v>
      </c>
      <c r="J37" s="46">
        <f>'2do Bimestre '!P41</f>
        <v>33.862499999999997</v>
      </c>
      <c r="K37" s="46">
        <f>'2do Bimestre '!X41</f>
        <v>25.55</v>
      </c>
      <c r="L37" s="46">
        <f>'2do Bimestre '!AD41+'2do Bimestre '!AC41</f>
        <v>11.866666666666667</v>
      </c>
      <c r="M37" s="131">
        <f>'2do Bimestre '!AE41</f>
        <v>82.779166666666669</v>
      </c>
      <c r="N37" s="55"/>
      <c r="O37" s="46">
        <f>'3er Bimestre '!J41+'3er Bimestre '!I41</f>
        <v>0</v>
      </c>
      <c r="P37" s="46">
        <f>'3er Bimestre '!P41</f>
        <v>35</v>
      </c>
      <c r="Q37" s="46">
        <f>'3er Bimestre '!W41</f>
        <v>30.8</v>
      </c>
      <c r="R37" s="46">
        <f>'3er Bimestre '!AC41+'3er Bimestre '!AB41</f>
        <v>0</v>
      </c>
      <c r="S37" s="133">
        <f>'3er Bimestre '!AD41</f>
        <v>65.8</v>
      </c>
      <c r="T37" s="55"/>
      <c r="U37" s="46">
        <f>'4to Bimestre'!J41+'4to Bimestre'!I41</f>
        <v>13.166666666666668</v>
      </c>
      <c r="V37" s="46">
        <f>'4to Bimestre'!P41</f>
        <v>28.262499999999999</v>
      </c>
      <c r="W37" s="46">
        <f>'4to Bimestre'!X41</f>
        <v>32.700000000000003</v>
      </c>
      <c r="X37" s="46">
        <f>'4to Bimestre'!AD41+'4to Bimestre'!AC41</f>
        <v>14.566666666666668</v>
      </c>
      <c r="Y37" s="135">
        <f>'4to Bimestre'!AE41</f>
        <v>88.69583333333334</v>
      </c>
      <c r="Z37" s="55"/>
      <c r="AA37" s="57">
        <f t="shared" si="0"/>
        <v>79.339583333333337</v>
      </c>
    </row>
    <row r="38" spans="1:27" ht="21" customHeight="1">
      <c r="A38" s="50">
        <v>31</v>
      </c>
      <c r="B38" s="45">
        <f>Filiación!C39</f>
        <v>0</v>
      </c>
      <c r="C38" s="46">
        <f>'1er Bimestre'!J42+'1er Bimestre'!I42</f>
        <v>7.7666666666666675</v>
      </c>
      <c r="D38" s="46">
        <f>'1er Bimestre'!P42</f>
        <v>20.533333333333331</v>
      </c>
      <c r="E38" s="46">
        <f>'1er Bimestre'!X42</f>
        <v>20.350000000000001</v>
      </c>
      <c r="F38" s="46">
        <f>'1er Bimestre'!AD42+'1er Bimestre'!AC42</f>
        <v>8.4666666666666668</v>
      </c>
      <c r="G38" s="129">
        <f>'1er Bimestre'!AE42</f>
        <v>57.116666666666667</v>
      </c>
      <c r="H38" s="55"/>
      <c r="I38" s="46">
        <f>'2do Bimestre '!J42+'2do Bimestre '!I42</f>
        <v>10.25</v>
      </c>
      <c r="J38" s="46">
        <f>'2do Bimestre '!P42</f>
        <v>25.287500000000001</v>
      </c>
      <c r="K38" s="46">
        <f>'2do Bimestre '!X42</f>
        <v>26.18</v>
      </c>
      <c r="L38" s="46">
        <f>'2do Bimestre '!AD42+'2do Bimestre '!AC42</f>
        <v>9.3666666666666671</v>
      </c>
      <c r="M38" s="131">
        <f>'2do Bimestre '!AE42</f>
        <v>71.084166666666675</v>
      </c>
      <c r="N38" s="55"/>
      <c r="O38" s="46">
        <f>'3er Bimestre '!J42+'3er Bimestre '!I42</f>
        <v>0</v>
      </c>
      <c r="P38" s="46">
        <f>'3er Bimestre '!P42</f>
        <v>35</v>
      </c>
      <c r="Q38" s="46">
        <f>'3er Bimestre '!W42</f>
        <v>35</v>
      </c>
      <c r="R38" s="46">
        <f>'3er Bimestre '!AC42+'3er Bimestre '!AB42</f>
        <v>0</v>
      </c>
      <c r="S38" s="133">
        <f>'3er Bimestre '!AD42</f>
        <v>70</v>
      </c>
      <c r="T38" s="55"/>
      <c r="U38" s="46">
        <f>'4to Bimestre'!J42+'4to Bimestre'!I42</f>
        <v>11.466666666666667</v>
      </c>
      <c r="V38" s="46">
        <f>'4to Bimestre'!P42</f>
        <v>30.012499999999999</v>
      </c>
      <c r="W38" s="46">
        <f>'4to Bimestre'!X42</f>
        <v>26.483333333333334</v>
      </c>
      <c r="X38" s="46">
        <f>'4to Bimestre'!AD42+'4to Bimestre'!AC42</f>
        <v>9</v>
      </c>
      <c r="Y38" s="135">
        <f>'4to Bimestre'!AE42</f>
        <v>76.962500000000006</v>
      </c>
      <c r="Z38" s="55"/>
      <c r="AA38" s="57">
        <f t="shared" si="0"/>
        <v>68.790833333333339</v>
      </c>
    </row>
    <row r="39" spans="1:27" ht="21" customHeight="1">
      <c r="A39" s="50">
        <v>32</v>
      </c>
      <c r="B39" s="45">
        <f>Filiación!C40</f>
        <v>0</v>
      </c>
      <c r="C39" s="46">
        <f>'1er Bimestre'!J43+'1er Bimestre'!I43</f>
        <v>10.933333333333334</v>
      </c>
      <c r="D39" s="46">
        <f>'1er Bimestre'!P43</f>
        <v>19.862500000000001</v>
      </c>
      <c r="E39" s="46">
        <f>'1er Bimestre'!X43</f>
        <v>24.15</v>
      </c>
      <c r="F39" s="46">
        <f>'1er Bimestre'!AD43+'1er Bimestre'!AC43</f>
        <v>10.199999999999999</v>
      </c>
      <c r="G39" s="129">
        <f>'1er Bimestre'!AE43</f>
        <v>65.145833333333314</v>
      </c>
      <c r="H39" s="55"/>
      <c r="I39" s="46">
        <f>'2do Bimestre '!J43+'2do Bimestre '!I43</f>
        <v>8.25</v>
      </c>
      <c r="J39" s="46">
        <f>'2do Bimestre '!P43</f>
        <v>20.824999999999999</v>
      </c>
      <c r="K39" s="46">
        <f>'2do Bimestre '!X43</f>
        <v>19.739999999999998</v>
      </c>
      <c r="L39" s="46">
        <f>'2do Bimestre '!AD43+'2do Bimestre '!AC43</f>
        <v>8.6</v>
      </c>
      <c r="M39" s="131">
        <f>'2do Bimestre '!AE43</f>
        <v>57.414999999999992</v>
      </c>
      <c r="N39" s="55"/>
      <c r="O39" s="46">
        <f>'3er Bimestre '!J43+'3er Bimestre '!I43</f>
        <v>0</v>
      </c>
      <c r="P39" s="46">
        <f>'3er Bimestre '!P43</f>
        <v>35</v>
      </c>
      <c r="Q39" s="46">
        <f>'3er Bimestre '!W43</f>
        <v>31.5</v>
      </c>
      <c r="R39" s="46">
        <f>'3er Bimestre '!AC43+'3er Bimestre '!AB43</f>
        <v>0</v>
      </c>
      <c r="S39" s="133">
        <f>'3er Bimestre '!AD43</f>
        <v>66.5</v>
      </c>
      <c r="T39" s="55"/>
      <c r="U39" s="46">
        <f>'4to Bimestre'!J43+'4to Bimestre'!I43</f>
        <v>9.1999999999999993</v>
      </c>
      <c r="V39" s="46">
        <f>'4to Bimestre'!P43</f>
        <v>24.0625</v>
      </c>
      <c r="W39" s="46">
        <f>'4to Bimestre'!X43</f>
        <v>21.75</v>
      </c>
      <c r="X39" s="46">
        <f>'4to Bimestre'!AD43+'4to Bimestre'!AC43</f>
        <v>9.4</v>
      </c>
      <c r="Y39" s="135">
        <f>'4to Bimestre'!AE43</f>
        <v>64.412499999999994</v>
      </c>
      <c r="Z39" s="55"/>
      <c r="AA39" s="57">
        <f t="shared" si="0"/>
        <v>63.368333333333325</v>
      </c>
    </row>
    <row r="40" spans="1:27" ht="21" customHeight="1">
      <c r="A40" s="50">
        <v>33</v>
      </c>
      <c r="B40" s="45">
        <f>Filiación!C41</f>
        <v>0</v>
      </c>
      <c r="C40" s="46">
        <f>'1er Bimestre'!J44+'1er Bimestre'!I44</f>
        <v>0</v>
      </c>
      <c r="D40" s="46">
        <f>'1er Bimestre'!P44</f>
        <v>0</v>
      </c>
      <c r="E40" s="46">
        <f>'1er Bimestre'!X44</f>
        <v>0</v>
      </c>
      <c r="F40" s="46">
        <f>'1er Bimestre'!AD44+'1er Bimestre'!AC44</f>
        <v>0</v>
      </c>
      <c r="G40" s="129">
        <f>'1er Bimestre'!AE44</f>
        <v>0</v>
      </c>
      <c r="H40" s="55"/>
      <c r="I40" s="46">
        <f>'2do Bimestre '!J44+'2do Bimestre '!I44</f>
        <v>8.1999999999999993</v>
      </c>
      <c r="J40" s="46">
        <f>'2do Bimestre '!P44</f>
        <v>15.4</v>
      </c>
      <c r="K40" s="46">
        <f>'2do Bimestre '!X44</f>
        <v>15.82</v>
      </c>
      <c r="L40" s="46">
        <f>'2do Bimestre '!AD44+'2do Bimestre '!AC44</f>
        <v>8.533333333333335</v>
      </c>
      <c r="M40" s="131">
        <f>'2do Bimestre '!AE44</f>
        <v>47.95333333333334</v>
      </c>
      <c r="N40" s="55"/>
      <c r="O40" s="46">
        <f>'3er Bimestre '!J44+'3er Bimestre '!I44</f>
        <v>0</v>
      </c>
      <c r="P40" s="46">
        <f>'3er Bimestre '!P44</f>
        <v>0</v>
      </c>
      <c r="Q40" s="46">
        <f>'3er Bimestre '!W44</f>
        <v>26.25</v>
      </c>
      <c r="R40" s="46">
        <f>'3er Bimestre '!AC44+'3er Bimestre '!AB44</f>
        <v>0</v>
      </c>
      <c r="S40" s="133">
        <f>'3er Bimestre '!AD44</f>
        <v>26.25</v>
      </c>
      <c r="T40" s="55"/>
      <c r="U40" s="46">
        <f>'4to Bimestre'!J44+'4to Bimestre'!I44</f>
        <v>11.2</v>
      </c>
      <c r="V40" s="46">
        <f>'4to Bimestre'!P44</f>
        <v>13.125</v>
      </c>
      <c r="W40" s="46">
        <f>'4to Bimestre'!X44</f>
        <v>15.516666666666667</v>
      </c>
      <c r="X40" s="46">
        <f>'4to Bimestre'!AD44+'4to Bimestre'!AC44</f>
        <v>8.3666666666666671</v>
      </c>
      <c r="Y40" s="135">
        <f>'4to Bimestre'!AE44</f>
        <v>48.208333333333329</v>
      </c>
      <c r="Z40" s="55"/>
      <c r="AA40" s="57">
        <f t="shared" si="0"/>
        <v>30.602916666666665</v>
      </c>
    </row>
    <row r="41" spans="1:27" ht="21" customHeight="1">
      <c r="A41" s="50">
        <v>34</v>
      </c>
      <c r="B41" s="45">
        <f>Filiación!C42</f>
        <v>0</v>
      </c>
      <c r="C41" s="46">
        <f>'1er Bimestre'!J45+'1er Bimestre'!I45</f>
        <v>0</v>
      </c>
      <c r="D41" s="46">
        <f>'1er Bimestre'!P45</f>
        <v>0</v>
      </c>
      <c r="E41" s="46">
        <f>'1er Bimestre'!X45</f>
        <v>0</v>
      </c>
      <c r="F41" s="46">
        <f>'1er Bimestre'!AD45+'1er Bimestre'!AC45</f>
        <v>0</v>
      </c>
      <c r="G41" s="129">
        <f>'1er Bimestre'!AE45</f>
        <v>0</v>
      </c>
      <c r="H41" s="55"/>
      <c r="I41" s="46">
        <f>'2do Bimestre '!J45+'2do Bimestre '!I45</f>
        <v>0</v>
      </c>
      <c r="J41" s="46">
        <f>'2do Bimestre '!P45</f>
        <v>0</v>
      </c>
      <c r="K41" s="46">
        <f>'2do Bimestre '!X45</f>
        <v>0</v>
      </c>
      <c r="L41" s="46">
        <f>'2do Bimestre '!AD45+'2do Bimestre '!AC45</f>
        <v>0</v>
      </c>
      <c r="M41" s="131">
        <f>'2do Bimestre '!AE45</f>
        <v>0</v>
      </c>
      <c r="N41" s="55"/>
      <c r="O41" s="46">
        <f>'3er Bimestre '!J45+'3er Bimestre '!I45</f>
        <v>0</v>
      </c>
      <c r="P41" s="46">
        <f>'3er Bimestre '!P45</f>
        <v>0</v>
      </c>
      <c r="Q41" s="46">
        <f>'3er Bimestre '!W45</f>
        <v>0</v>
      </c>
      <c r="R41" s="46">
        <f>'3er Bimestre '!AC45+'3er Bimestre '!AB45</f>
        <v>0</v>
      </c>
      <c r="S41" s="133">
        <f>'3er Bimestre '!AD45</f>
        <v>0</v>
      </c>
      <c r="T41" s="55"/>
      <c r="U41" s="46">
        <f>'4to Bimestre'!J45+'4to Bimestre'!I45</f>
        <v>4.4666666666666668</v>
      </c>
      <c r="V41" s="46">
        <f>'4to Bimestre'!P45</f>
        <v>15.75</v>
      </c>
      <c r="W41" s="46">
        <f>'4to Bimestre'!X45</f>
        <v>14.466666666666667</v>
      </c>
      <c r="X41" s="46">
        <f>'4to Bimestre'!AD45+'4to Bimestre'!AC45</f>
        <v>7.5</v>
      </c>
      <c r="Y41" s="135">
        <f>'4to Bimestre'!AE45</f>
        <v>42.183333333333337</v>
      </c>
      <c r="Z41" s="55"/>
      <c r="AA41" s="57">
        <f t="shared" si="0"/>
        <v>10.545833333333334</v>
      </c>
    </row>
    <row r="42" spans="1:27" ht="21" customHeight="1">
      <c r="A42" s="50">
        <v>35</v>
      </c>
      <c r="B42" s="45">
        <f>Filiación!C43</f>
        <v>0</v>
      </c>
      <c r="C42" s="46">
        <f>'1er Bimestre'!J46+'1er Bimestre'!I46</f>
        <v>0</v>
      </c>
      <c r="D42" s="46">
        <f>'1er Bimestre'!P46</f>
        <v>0</v>
      </c>
      <c r="E42" s="46">
        <f>'1er Bimestre'!X46</f>
        <v>0</v>
      </c>
      <c r="F42" s="46">
        <f>'1er Bimestre'!AD46+'1er Bimestre'!AC46</f>
        <v>0</v>
      </c>
      <c r="G42" s="129">
        <f>'1er Bimestre'!AE46</f>
        <v>0</v>
      </c>
      <c r="H42" s="55"/>
      <c r="I42" s="46">
        <f>'2do Bimestre '!J46+'2do Bimestre '!I46</f>
        <v>0</v>
      </c>
      <c r="J42" s="46">
        <f>'2do Bimestre '!P46</f>
        <v>0</v>
      </c>
      <c r="K42" s="46">
        <f>'2do Bimestre '!X46</f>
        <v>0</v>
      </c>
      <c r="L42" s="46">
        <f>'2do Bimestre '!AD46+'2do Bimestre '!AC46</f>
        <v>0</v>
      </c>
      <c r="M42" s="131">
        <f>'2do Bimestre '!AE46</f>
        <v>0</v>
      </c>
      <c r="N42" s="55"/>
      <c r="O42" s="46">
        <f>'3er Bimestre '!J46+'3er Bimestre '!I46</f>
        <v>0</v>
      </c>
      <c r="P42" s="46">
        <f>'3er Bimestre '!P46</f>
        <v>0</v>
      </c>
      <c r="Q42" s="46">
        <f>'3er Bimestre '!W46</f>
        <v>0</v>
      </c>
      <c r="R42" s="46">
        <f>'3er Bimestre '!AC46+'3er Bimestre '!AB46</f>
        <v>0</v>
      </c>
      <c r="S42" s="133">
        <f>'3er Bimestre '!AD46</f>
        <v>0</v>
      </c>
      <c r="T42" s="55"/>
      <c r="U42" s="46">
        <f>'4to Bimestre'!J46+'4to Bimestre'!I46</f>
        <v>0</v>
      </c>
      <c r="V42" s="46">
        <f>'4to Bimestre'!P46</f>
        <v>0</v>
      </c>
      <c r="W42" s="46">
        <f>'4to Bimestre'!X46</f>
        <v>0</v>
      </c>
      <c r="X42" s="46">
        <f>'4to Bimestre'!AD46+'4to Bimestre'!AC46</f>
        <v>0</v>
      </c>
      <c r="Y42" s="135">
        <f>'4to Bimestre'!AE46</f>
        <v>0</v>
      </c>
      <c r="Z42" s="55"/>
      <c r="AA42" s="57">
        <f t="shared" si="0"/>
        <v>0</v>
      </c>
    </row>
    <row r="43" spans="1:27" ht="21" customHeight="1">
      <c r="A43" s="50">
        <v>36</v>
      </c>
      <c r="B43" s="45">
        <f>Filiación!C44</f>
        <v>0</v>
      </c>
      <c r="C43" s="46">
        <f>'1er Bimestre'!J47+'1er Bimestre'!I47</f>
        <v>0</v>
      </c>
      <c r="D43" s="46">
        <f>'1er Bimestre'!P47</f>
        <v>0</v>
      </c>
      <c r="E43" s="46">
        <f>'1er Bimestre'!X47</f>
        <v>0</v>
      </c>
      <c r="F43" s="46">
        <f>'1er Bimestre'!AD47+'1er Bimestre'!AC47</f>
        <v>0</v>
      </c>
      <c r="G43" s="129">
        <f>'1er Bimestre'!AE47</f>
        <v>0</v>
      </c>
      <c r="H43" s="55"/>
      <c r="I43" s="46">
        <f>'2do Bimestre '!J47+'2do Bimestre '!I47</f>
        <v>0</v>
      </c>
      <c r="J43" s="46">
        <f>'2do Bimestre '!P47</f>
        <v>0</v>
      </c>
      <c r="K43" s="46">
        <f>'2do Bimestre '!X47</f>
        <v>0</v>
      </c>
      <c r="L43" s="46">
        <f>'2do Bimestre '!AD47+'2do Bimestre '!AC47</f>
        <v>0</v>
      </c>
      <c r="M43" s="131">
        <f>'2do Bimestre '!AE47</f>
        <v>0</v>
      </c>
      <c r="N43" s="55"/>
      <c r="O43" s="46">
        <f>'3er Bimestre '!J47+'3er Bimestre '!I47</f>
        <v>0</v>
      </c>
      <c r="P43" s="46">
        <f>'3er Bimestre '!P47</f>
        <v>0</v>
      </c>
      <c r="Q43" s="46">
        <f>'3er Bimestre '!W47</f>
        <v>0</v>
      </c>
      <c r="R43" s="46">
        <f>'3er Bimestre '!AC47+'3er Bimestre '!AB47</f>
        <v>0</v>
      </c>
      <c r="S43" s="133">
        <f>'3er Bimestre '!AD47</f>
        <v>0</v>
      </c>
      <c r="T43" s="55"/>
      <c r="U43" s="46">
        <f>'4to Bimestre'!J47+'4to Bimestre'!I47</f>
        <v>0</v>
      </c>
      <c r="V43" s="46">
        <f>'4to Bimestre'!P47</f>
        <v>0</v>
      </c>
      <c r="W43" s="46">
        <f>'4to Bimestre'!X47</f>
        <v>0</v>
      </c>
      <c r="X43" s="46">
        <f>'4to Bimestre'!AD47+'4to Bimestre'!AC47</f>
        <v>0</v>
      </c>
      <c r="Y43" s="135">
        <f>'4to Bimestre'!AE47</f>
        <v>0</v>
      </c>
      <c r="Z43" s="55"/>
      <c r="AA43" s="57">
        <f t="shared" si="0"/>
        <v>0</v>
      </c>
    </row>
    <row r="44" spans="1:27" ht="21" customHeight="1">
      <c r="A44" s="50">
        <v>37</v>
      </c>
      <c r="B44" s="45">
        <f>Filiación!C45</f>
        <v>0</v>
      </c>
      <c r="C44" s="46">
        <f>'1er Bimestre'!J48+'1er Bimestre'!I48</f>
        <v>0</v>
      </c>
      <c r="D44" s="46">
        <f>'1er Bimestre'!P48</f>
        <v>0</v>
      </c>
      <c r="E44" s="46">
        <f>'1er Bimestre'!X48</f>
        <v>0</v>
      </c>
      <c r="F44" s="46">
        <f>'1er Bimestre'!AD48+'1er Bimestre'!AC48</f>
        <v>0</v>
      </c>
      <c r="G44" s="129">
        <f>'1er Bimestre'!AE48</f>
        <v>0</v>
      </c>
      <c r="H44" s="55"/>
      <c r="I44" s="46">
        <f>'2do Bimestre '!J48+'2do Bimestre '!I48</f>
        <v>0</v>
      </c>
      <c r="J44" s="46">
        <f>'2do Bimestre '!P48</f>
        <v>0</v>
      </c>
      <c r="K44" s="46">
        <f>'2do Bimestre '!X48</f>
        <v>0</v>
      </c>
      <c r="L44" s="46">
        <f>'2do Bimestre '!AD48+'2do Bimestre '!AC48</f>
        <v>0</v>
      </c>
      <c r="M44" s="131">
        <f>'2do Bimestre '!AE48</f>
        <v>0</v>
      </c>
      <c r="N44" s="55"/>
      <c r="O44" s="46">
        <f>'3er Bimestre '!J48+'3er Bimestre '!I48</f>
        <v>0</v>
      </c>
      <c r="P44" s="46">
        <f>'3er Bimestre '!P48</f>
        <v>0</v>
      </c>
      <c r="Q44" s="46">
        <f>'3er Bimestre '!W48</f>
        <v>0</v>
      </c>
      <c r="R44" s="46">
        <f>'3er Bimestre '!AC48+'3er Bimestre '!AB48</f>
        <v>0</v>
      </c>
      <c r="S44" s="133">
        <f>'3er Bimestre '!AD48</f>
        <v>0</v>
      </c>
      <c r="T44" s="55"/>
      <c r="U44" s="46">
        <f>'4to Bimestre'!J48+'4to Bimestre'!I48</f>
        <v>0</v>
      </c>
      <c r="V44" s="46">
        <f>'4to Bimestre'!P48</f>
        <v>0</v>
      </c>
      <c r="W44" s="46">
        <f>'4to Bimestre'!X48</f>
        <v>0</v>
      </c>
      <c r="X44" s="46">
        <f>'4to Bimestre'!AD48+'4to Bimestre'!AC48</f>
        <v>0</v>
      </c>
      <c r="Y44" s="135">
        <f>'4to Bimestre'!AE48</f>
        <v>0</v>
      </c>
      <c r="Z44" s="55"/>
      <c r="AA44" s="57">
        <f t="shared" si="0"/>
        <v>0</v>
      </c>
    </row>
    <row r="45" spans="1:27" ht="21" customHeight="1">
      <c r="A45" s="50">
        <v>38</v>
      </c>
      <c r="B45" s="45">
        <f>Filiación!C46</f>
        <v>0</v>
      </c>
      <c r="C45" s="46">
        <f>'1er Bimestre'!J49+'1er Bimestre'!I49</f>
        <v>0</v>
      </c>
      <c r="D45" s="46">
        <f>'1er Bimestre'!P49</f>
        <v>0</v>
      </c>
      <c r="E45" s="46">
        <f>'1er Bimestre'!X49</f>
        <v>0</v>
      </c>
      <c r="F45" s="46">
        <f>'1er Bimestre'!AD49+'1er Bimestre'!AC49</f>
        <v>0</v>
      </c>
      <c r="G45" s="129">
        <f>'1er Bimestre'!AE49</f>
        <v>0</v>
      </c>
      <c r="H45" s="55"/>
      <c r="I45" s="46">
        <f>'2do Bimestre '!J49+'2do Bimestre '!I49</f>
        <v>0</v>
      </c>
      <c r="J45" s="46">
        <f>'2do Bimestre '!P49</f>
        <v>0</v>
      </c>
      <c r="K45" s="46">
        <f>'2do Bimestre '!X49</f>
        <v>0</v>
      </c>
      <c r="L45" s="46">
        <f>'2do Bimestre '!AD49+'2do Bimestre '!AC49</f>
        <v>0</v>
      </c>
      <c r="M45" s="131">
        <f>'2do Bimestre '!AE49</f>
        <v>0</v>
      </c>
      <c r="N45" s="55"/>
      <c r="O45" s="46">
        <f>'3er Bimestre '!J49+'3er Bimestre '!I49</f>
        <v>0</v>
      </c>
      <c r="P45" s="46">
        <f>'3er Bimestre '!P49</f>
        <v>0</v>
      </c>
      <c r="Q45" s="46">
        <f>'3er Bimestre '!W49</f>
        <v>0</v>
      </c>
      <c r="R45" s="46">
        <f>'3er Bimestre '!AC49+'3er Bimestre '!AB49</f>
        <v>0</v>
      </c>
      <c r="S45" s="133">
        <f>'3er Bimestre '!AD49</f>
        <v>0</v>
      </c>
      <c r="T45" s="55"/>
      <c r="U45" s="46">
        <f>'4to Bimestre'!J49+'4to Bimestre'!I49</f>
        <v>0</v>
      </c>
      <c r="V45" s="46">
        <f>'4to Bimestre'!P49</f>
        <v>0</v>
      </c>
      <c r="W45" s="46">
        <f>'4to Bimestre'!X49</f>
        <v>0</v>
      </c>
      <c r="X45" s="46">
        <f>'4to Bimestre'!AD49+'4to Bimestre'!AC49</f>
        <v>0</v>
      </c>
      <c r="Y45" s="135">
        <f>'4to Bimestre'!AE49</f>
        <v>0</v>
      </c>
      <c r="Z45" s="55"/>
      <c r="AA45" s="57">
        <f t="shared" si="0"/>
        <v>0</v>
      </c>
    </row>
    <row r="46" spans="1:27" ht="21" customHeight="1">
      <c r="A46" s="50">
        <v>39</v>
      </c>
      <c r="B46" s="45">
        <f>Filiación!C47</f>
        <v>0</v>
      </c>
      <c r="C46" s="46">
        <f>'1er Bimestre'!J50+'1er Bimestre'!I50</f>
        <v>0</v>
      </c>
      <c r="D46" s="46">
        <f>'1er Bimestre'!P50</f>
        <v>0</v>
      </c>
      <c r="E46" s="46">
        <f>'1er Bimestre'!X50</f>
        <v>0</v>
      </c>
      <c r="F46" s="46">
        <f>'1er Bimestre'!AD50+'1er Bimestre'!AC50</f>
        <v>0</v>
      </c>
      <c r="G46" s="129">
        <f>'1er Bimestre'!AE50</f>
        <v>0</v>
      </c>
      <c r="H46" s="55"/>
      <c r="I46" s="46">
        <f>'2do Bimestre '!J50+'2do Bimestre '!I50</f>
        <v>0</v>
      </c>
      <c r="J46" s="46">
        <f>'2do Bimestre '!P50</f>
        <v>0</v>
      </c>
      <c r="K46" s="46">
        <f>'2do Bimestre '!X50</f>
        <v>0</v>
      </c>
      <c r="L46" s="46">
        <f>'2do Bimestre '!AD50+'2do Bimestre '!AC50</f>
        <v>0</v>
      </c>
      <c r="M46" s="131">
        <f>'2do Bimestre '!AE50</f>
        <v>0</v>
      </c>
      <c r="N46" s="55"/>
      <c r="O46" s="46">
        <f>'3er Bimestre '!J50+'3er Bimestre '!I50</f>
        <v>0</v>
      </c>
      <c r="P46" s="46">
        <f>'3er Bimestre '!P50</f>
        <v>0</v>
      </c>
      <c r="Q46" s="46">
        <f>'3er Bimestre '!W50</f>
        <v>0</v>
      </c>
      <c r="R46" s="46">
        <f>'3er Bimestre '!AC50+'3er Bimestre '!AB50</f>
        <v>0</v>
      </c>
      <c r="S46" s="133">
        <f>'3er Bimestre '!AD50</f>
        <v>0</v>
      </c>
      <c r="T46" s="55"/>
      <c r="U46" s="46">
        <f>'4to Bimestre'!J50+'4to Bimestre'!I50</f>
        <v>0</v>
      </c>
      <c r="V46" s="46">
        <f>'4to Bimestre'!P50</f>
        <v>0</v>
      </c>
      <c r="W46" s="46">
        <f>'4to Bimestre'!X50</f>
        <v>0</v>
      </c>
      <c r="X46" s="46">
        <f>'4to Bimestre'!AD50+'4to Bimestre'!AC50</f>
        <v>0</v>
      </c>
      <c r="Y46" s="135">
        <f>'4to Bimestre'!AE50</f>
        <v>0</v>
      </c>
      <c r="Z46" s="55"/>
      <c r="AA46" s="57">
        <f t="shared" si="0"/>
        <v>0</v>
      </c>
    </row>
    <row r="47" spans="1:27" ht="21" customHeight="1">
      <c r="A47" s="50">
        <v>40</v>
      </c>
      <c r="B47" s="45">
        <f>Filiación!C48</f>
        <v>0</v>
      </c>
      <c r="C47" s="46">
        <f>'1er Bimestre'!J51+'1er Bimestre'!I51</f>
        <v>0</v>
      </c>
      <c r="D47" s="46">
        <f>'1er Bimestre'!P51</f>
        <v>0</v>
      </c>
      <c r="E47" s="46">
        <f>'1er Bimestre'!X51</f>
        <v>0</v>
      </c>
      <c r="F47" s="46">
        <f>'1er Bimestre'!AD51+'1er Bimestre'!AC51</f>
        <v>0</v>
      </c>
      <c r="G47" s="129">
        <f>'1er Bimestre'!AE51</f>
        <v>0</v>
      </c>
      <c r="H47" s="55"/>
      <c r="I47" s="46">
        <f>'2do Bimestre '!J51+'2do Bimestre '!I51</f>
        <v>0</v>
      </c>
      <c r="J47" s="46">
        <f>'2do Bimestre '!P51</f>
        <v>0</v>
      </c>
      <c r="K47" s="46">
        <f>'2do Bimestre '!X51</f>
        <v>0</v>
      </c>
      <c r="L47" s="46">
        <f>'2do Bimestre '!AD51+'2do Bimestre '!AC51</f>
        <v>0</v>
      </c>
      <c r="M47" s="131">
        <f>'2do Bimestre '!AE51</f>
        <v>0</v>
      </c>
      <c r="N47" s="55"/>
      <c r="O47" s="46">
        <f>'3er Bimestre '!J51+'3er Bimestre '!I51</f>
        <v>0</v>
      </c>
      <c r="P47" s="46">
        <f>'3er Bimestre '!P51</f>
        <v>0</v>
      </c>
      <c r="Q47" s="46">
        <f>'3er Bimestre '!W51</f>
        <v>0</v>
      </c>
      <c r="R47" s="46">
        <f>'3er Bimestre '!AC51+'3er Bimestre '!AB51</f>
        <v>0</v>
      </c>
      <c r="S47" s="133">
        <f>'3er Bimestre '!AD51</f>
        <v>0</v>
      </c>
      <c r="T47" s="55"/>
      <c r="U47" s="46">
        <f>'4to Bimestre'!J51+'4to Bimestre'!I51</f>
        <v>0</v>
      </c>
      <c r="V47" s="46">
        <f>'4to Bimestre'!P51</f>
        <v>0</v>
      </c>
      <c r="W47" s="46">
        <f>'4to Bimestre'!X51</f>
        <v>0</v>
      </c>
      <c r="X47" s="46">
        <f>'4to Bimestre'!AD51+'4to Bimestre'!AC51</f>
        <v>0</v>
      </c>
      <c r="Y47" s="135">
        <f>'4to Bimestre'!AE51</f>
        <v>0</v>
      </c>
      <c r="Z47" s="55"/>
      <c r="AA47" s="57">
        <f t="shared" si="0"/>
        <v>0</v>
      </c>
    </row>
    <row r="48" spans="1:27" ht="21" customHeight="1">
      <c r="A48" s="50">
        <v>41</v>
      </c>
      <c r="B48" s="45">
        <f>Filiación!C49</f>
        <v>0</v>
      </c>
      <c r="C48" s="46">
        <f>'1er Bimestre'!J52+'1er Bimestre'!I52</f>
        <v>0</v>
      </c>
      <c r="D48" s="46">
        <f>'1er Bimestre'!P52</f>
        <v>0</v>
      </c>
      <c r="E48" s="46">
        <f>'1er Bimestre'!X52</f>
        <v>0</v>
      </c>
      <c r="F48" s="46">
        <f>'1er Bimestre'!AD52+'1er Bimestre'!AC52</f>
        <v>0</v>
      </c>
      <c r="G48" s="129">
        <f>'1er Bimestre'!AE52</f>
        <v>0</v>
      </c>
      <c r="H48" s="55"/>
      <c r="I48" s="46">
        <f>'2do Bimestre '!J52+'2do Bimestre '!I52</f>
        <v>0</v>
      </c>
      <c r="J48" s="46">
        <f>'2do Bimestre '!P52</f>
        <v>0</v>
      </c>
      <c r="K48" s="46">
        <f>'2do Bimestre '!X52</f>
        <v>0</v>
      </c>
      <c r="L48" s="46">
        <f>'2do Bimestre '!AD52+'2do Bimestre '!AC52</f>
        <v>0</v>
      </c>
      <c r="M48" s="131">
        <f>'2do Bimestre '!AE52</f>
        <v>0</v>
      </c>
      <c r="N48" s="55"/>
      <c r="O48" s="46">
        <f>'3er Bimestre '!J52+'3er Bimestre '!I52</f>
        <v>0</v>
      </c>
      <c r="P48" s="46">
        <f>'3er Bimestre '!P52</f>
        <v>0</v>
      </c>
      <c r="Q48" s="46">
        <f>'3er Bimestre '!W52</f>
        <v>0</v>
      </c>
      <c r="R48" s="46">
        <f>'3er Bimestre '!AC52+'3er Bimestre '!AB52</f>
        <v>0</v>
      </c>
      <c r="S48" s="133">
        <f>'3er Bimestre '!AD52</f>
        <v>0</v>
      </c>
      <c r="T48" s="55"/>
      <c r="U48" s="46">
        <f>'4to Bimestre'!J52+'4to Bimestre'!I52</f>
        <v>0</v>
      </c>
      <c r="V48" s="46">
        <f>'4to Bimestre'!P52</f>
        <v>0</v>
      </c>
      <c r="W48" s="46">
        <f>'4to Bimestre'!X52</f>
        <v>0</v>
      </c>
      <c r="X48" s="46">
        <f>'4to Bimestre'!AD52+'4to Bimestre'!AC52</f>
        <v>0</v>
      </c>
      <c r="Y48" s="135">
        <f>'4to Bimestre'!AE52</f>
        <v>0</v>
      </c>
      <c r="Z48" s="55"/>
      <c r="AA48" s="57">
        <f t="shared" si="0"/>
        <v>0</v>
      </c>
    </row>
    <row r="49" spans="1:27" ht="21" customHeight="1">
      <c r="A49" s="50">
        <v>42</v>
      </c>
      <c r="B49" s="45">
        <f>Filiación!C50</f>
        <v>0</v>
      </c>
      <c r="C49" s="46">
        <f>'1er Bimestre'!J53+'1er Bimestre'!I53</f>
        <v>0</v>
      </c>
      <c r="D49" s="46">
        <f>'1er Bimestre'!P53</f>
        <v>0</v>
      </c>
      <c r="E49" s="46">
        <f>'1er Bimestre'!X53</f>
        <v>0</v>
      </c>
      <c r="F49" s="46">
        <f>'1er Bimestre'!AD53+'1er Bimestre'!AC53</f>
        <v>0</v>
      </c>
      <c r="G49" s="129">
        <f>'1er Bimestre'!AE53</f>
        <v>0</v>
      </c>
      <c r="H49" s="55"/>
      <c r="I49" s="46">
        <f>'2do Bimestre '!J53+'2do Bimestre '!I53</f>
        <v>0</v>
      </c>
      <c r="J49" s="46">
        <f>'2do Bimestre '!P53</f>
        <v>0</v>
      </c>
      <c r="K49" s="46">
        <f>'2do Bimestre '!X53</f>
        <v>0</v>
      </c>
      <c r="L49" s="46">
        <f>'2do Bimestre '!AD53+'2do Bimestre '!AC53</f>
        <v>0</v>
      </c>
      <c r="M49" s="131">
        <f>'2do Bimestre '!AE53</f>
        <v>0</v>
      </c>
      <c r="N49" s="55"/>
      <c r="O49" s="46">
        <f>'3er Bimestre '!J53+'3er Bimestre '!I53</f>
        <v>0</v>
      </c>
      <c r="P49" s="46">
        <f>'3er Bimestre '!P53</f>
        <v>0</v>
      </c>
      <c r="Q49" s="46">
        <f>'3er Bimestre '!W53</f>
        <v>0</v>
      </c>
      <c r="R49" s="46">
        <f>'3er Bimestre '!AC53+'3er Bimestre '!AB53</f>
        <v>0</v>
      </c>
      <c r="S49" s="133">
        <f>'3er Bimestre '!AD53</f>
        <v>0</v>
      </c>
      <c r="T49" s="55"/>
      <c r="U49" s="46">
        <f>'4to Bimestre'!J53+'4to Bimestre'!I53</f>
        <v>0</v>
      </c>
      <c r="V49" s="46">
        <f>'4to Bimestre'!P53</f>
        <v>0</v>
      </c>
      <c r="W49" s="46">
        <f>'4to Bimestre'!X53</f>
        <v>0</v>
      </c>
      <c r="X49" s="46">
        <f>'4to Bimestre'!AD53+'4to Bimestre'!AC53</f>
        <v>0</v>
      </c>
      <c r="Y49" s="135">
        <f>'4to Bimestre'!AE53</f>
        <v>0</v>
      </c>
      <c r="Z49" s="55"/>
      <c r="AA49" s="57">
        <f t="shared" si="0"/>
        <v>0</v>
      </c>
    </row>
    <row r="50" spans="1:27" ht="21" customHeight="1">
      <c r="A50" s="50">
        <v>43</v>
      </c>
      <c r="B50" s="45">
        <f>Filiación!C51</f>
        <v>0</v>
      </c>
      <c r="C50" s="46">
        <f>'1er Bimestre'!J54+'1er Bimestre'!I54</f>
        <v>0</v>
      </c>
      <c r="D50" s="46">
        <f>'1er Bimestre'!P54</f>
        <v>0</v>
      </c>
      <c r="E50" s="46">
        <f>'1er Bimestre'!X54</f>
        <v>0</v>
      </c>
      <c r="F50" s="46">
        <f>'1er Bimestre'!AD54+'1er Bimestre'!AC54</f>
        <v>0</v>
      </c>
      <c r="G50" s="129">
        <f>'1er Bimestre'!AE54</f>
        <v>0</v>
      </c>
      <c r="H50" s="55"/>
      <c r="I50" s="46">
        <f>'2do Bimestre '!J54+'2do Bimestre '!I54</f>
        <v>0</v>
      </c>
      <c r="J50" s="46">
        <f>'2do Bimestre '!P54</f>
        <v>0</v>
      </c>
      <c r="K50" s="46">
        <f>'2do Bimestre '!X54</f>
        <v>0</v>
      </c>
      <c r="L50" s="46">
        <f>'2do Bimestre '!AD54+'2do Bimestre '!AC54</f>
        <v>0</v>
      </c>
      <c r="M50" s="131">
        <f>'2do Bimestre '!AE54</f>
        <v>0</v>
      </c>
      <c r="N50" s="55"/>
      <c r="O50" s="46">
        <f>'3er Bimestre '!J54+'3er Bimestre '!I54</f>
        <v>0</v>
      </c>
      <c r="P50" s="46">
        <f>'3er Bimestre '!P54</f>
        <v>0</v>
      </c>
      <c r="Q50" s="46">
        <f>'3er Bimestre '!W54</f>
        <v>0</v>
      </c>
      <c r="R50" s="46">
        <f>'3er Bimestre '!AC54+'3er Bimestre '!AB54</f>
        <v>0</v>
      </c>
      <c r="S50" s="133">
        <f>'3er Bimestre '!AD54</f>
        <v>0</v>
      </c>
      <c r="T50" s="55"/>
      <c r="U50" s="46">
        <f>'4to Bimestre'!J54+'4to Bimestre'!I54</f>
        <v>0</v>
      </c>
      <c r="V50" s="46">
        <f>'4to Bimestre'!P54</f>
        <v>0</v>
      </c>
      <c r="W50" s="46">
        <f>'4to Bimestre'!X54</f>
        <v>0</v>
      </c>
      <c r="X50" s="46">
        <f>'4to Bimestre'!AD54+'4to Bimestre'!AC54</f>
        <v>0</v>
      </c>
      <c r="Y50" s="135">
        <f>'4to Bimestre'!AE54</f>
        <v>0</v>
      </c>
      <c r="Z50" s="55"/>
      <c r="AA50" s="57">
        <f t="shared" si="0"/>
        <v>0</v>
      </c>
    </row>
    <row r="51" spans="1:27" ht="21" customHeight="1">
      <c r="A51" s="50">
        <v>44</v>
      </c>
      <c r="B51" s="45">
        <f>Filiación!C52</f>
        <v>0</v>
      </c>
      <c r="C51" s="46">
        <f>'1er Bimestre'!J55+'1er Bimestre'!I55</f>
        <v>0</v>
      </c>
      <c r="D51" s="46">
        <f>'1er Bimestre'!P55</f>
        <v>0</v>
      </c>
      <c r="E51" s="46">
        <f>'1er Bimestre'!X55</f>
        <v>0</v>
      </c>
      <c r="F51" s="46">
        <f>'1er Bimestre'!AD55+'1er Bimestre'!AC55</f>
        <v>0</v>
      </c>
      <c r="G51" s="129">
        <f>'1er Bimestre'!AE55</f>
        <v>0</v>
      </c>
      <c r="H51" s="55"/>
      <c r="I51" s="46">
        <f>'2do Bimestre '!J55+'2do Bimestre '!I55</f>
        <v>0</v>
      </c>
      <c r="J51" s="46">
        <f>'2do Bimestre '!P55</f>
        <v>0</v>
      </c>
      <c r="K51" s="46">
        <f>'2do Bimestre '!X55</f>
        <v>0</v>
      </c>
      <c r="L51" s="46">
        <f>'2do Bimestre '!AD55+'2do Bimestre '!AC55</f>
        <v>0</v>
      </c>
      <c r="M51" s="131">
        <f>'2do Bimestre '!AE55</f>
        <v>0</v>
      </c>
      <c r="N51" s="55"/>
      <c r="O51" s="46">
        <f>'3er Bimestre '!J55+'3er Bimestre '!I55</f>
        <v>0</v>
      </c>
      <c r="P51" s="46">
        <f>'3er Bimestre '!P55</f>
        <v>0</v>
      </c>
      <c r="Q51" s="46">
        <f>'3er Bimestre '!W55</f>
        <v>0</v>
      </c>
      <c r="R51" s="46">
        <f>'3er Bimestre '!AC55+'3er Bimestre '!AB55</f>
        <v>0</v>
      </c>
      <c r="S51" s="133">
        <f>'3er Bimestre '!AD55</f>
        <v>0</v>
      </c>
      <c r="T51" s="55"/>
      <c r="U51" s="46">
        <f>'4to Bimestre'!J55+'4to Bimestre'!I55</f>
        <v>0</v>
      </c>
      <c r="V51" s="46">
        <f>'4to Bimestre'!P55</f>
        <v>0</v>
      </c>
      <c r="W51" s="46">
        <f>'4to Bimestre'!X55</f>
        <v>0</v>
      </c>
      <c r="X51" s="46">
        <f>'4to Bimestre'!AD55+'4to Bimestre'!AC55</f>
        <v>0</v>
      </c>
      <c r="Y51" s="135">
        <f>'4to Bimestre'!AE55</f>
        <v>0</v>
      </c>
      <c r="Z51" s="55"/>
      <c r="AA51" s="57">
        <f t="shared" si="0"/>
        <v>0</v>
      </c>
    </row>
    <row r="52" spans="1:27" ht="21" customHeight="1">
      <c r="A52" s="50">
        <v>45</v>
      </c>
      <c r="B52" s="45">
        <f>Filiación!C53</f>
        <v>0</v>
      </c>
      <c r="C52" s="46">
        <f>'1er Bimestre'!J56+'1er Bimestre'!I56</f>
        <v>0</v>
      </c>
      <c r="D52" s="46">
        <f>'1er Bimestre'!P56</f>
        <v>0</v>
      </c>
      <c r="E52" s="46">
        <f>'1er Bimestre'!X56</f>
        <v>0</v>
      </c>
      <c r="F52" s="46">
        <f>'1er Bimestre'!AD56+'1er Bimestre'!AC56</f>
        <v>0</v>
      </c>
      <c r="G52" s="129">
        <f>'1er Bimestre'!AE56</f>
        <v>0</v>
      </c>
      <c r="H52" s="55"/>
      <c r="I52" s="46">
        <f>'2do Bimestre '!J56+'2do Bimestre '!I56</f>
        <v>0</v>
      </c>
      <c r="J52" s="46">
        <f>'2do Bimestre '!P56</f>
        <v>0</v>
      </c>
      <c r="K52" s="46">
        <f>'2do Bimestre '!X56</f>
        <v>0</v>
      </c>
      <c r="L52" s="46">
        <f>'2do Bimestre '!AD56+'2do Bimestre '!AC56</f>
        <v>0</v>
      </c>
      <c r="M52" s="131">
        <f>'2do Bimestre '!AE56</f>
        <v>0</v>
      </c>
      <c r="N52" s="55"/>
      <c r="O52" s="46">
        <f>'3er Bimestre '!J56+'3er Bimestre '!I56</f>
        <v>0</v>
      </c>
      <c r="P52" s="46">
        <f>'3er Bimestre '!P56</f>
        <v>0</v>
      </c>
      <c r="Q52" s="46">
        <f>'3er Bimestre '!W56</f>
        <v>0</v>
      </c>
      <c r="R52" s="46">
        <f>'3er Bimestre '!AC56+'3er Bimestre '!AB56</f>
        <v>0</v>
      </c>
      <c r="S52" s="133">
        <f>'3er Bimestre '!AD56</f>
        <v>0</v>
      </c>
      <c r="T52" s="55"/>
      <c r="U52" s="46">
        <f>'4to Bimestre'!J56+'4to Bimestre'!I56</f>
        <v>0</v>
      </c>
      <c r="V52" s="46">
        <f>'4to Bimestre'!P56</f>
        <v>0</v>
      </c>
      <c r="W52" s="46">
        <f>'4to Bimestre'!X56</f>
        <v>0</v>
      </c>
      <c r="X52" s="46">
        <f>'4to Bimestre'!AD56+'4to Bimestre'!AC56</f>
        <v>0</v>
      </c>
      <c r="Y52" s="135">
        <f>'4to Bimestre'!AE56</f>
        <v>0</v>
      </c>
      <c r="Z52" s="55"/>
      <c r="AA52" s="57">
        <f t="shared" si="0"/>
        <v>0</v>
      </c>
    </row>
    <row r="53" spans="1:27" ht="21" customHeight="1">
      <c r="A53" s="50">
        <v>46</v>
      </c>
      <c r="B53" s="45">
        <f>Filiación!C54</f>
        <v>0</v>
      </c>
      <c r="C53" s="46">
        <f>'1er Bimestre'!J57+'1er Bimestre'!I57</f>
        <v>0</v>
      </c>
      <c r="D53" s="46">
        <f>'1er Bimestre'!P57</f>
        <v>0</v>
      </c>
      <c r="E53" s="46">
        <f>'1er Bimestre'!X57</f>
        <v>0</v>
      </c>
      <c r="F53" s="46">
        <f>'1er Bimestre'!AD57+'1er Bimestre'!AC57</f>
        <v>0</v>
      </c>
      <c r="G53" s="129">
        <f>'1er Bimestre'!AE57</f>
        <v>0</v>
      </c>
      <c r="H53" s="55"/>
      <c r="I53" s="46">
        <f>'2do Bimestre '!J57+'2do Bimestre '!I57</f>
        <v>0</v>
      </c>
      <c r="J53" s="46">
        <f>'2do Bimestre '!P57</f>
        <v>0</v>
      </c>
      <c r="K53" s="46">
        <f>'2do Bimestre '!X57</f>
        <v>0</v>
      </c>
      <c r="L53" s="46">
        <f>'2do Bimestre '!AD57+'2do Bimestre '!AC57</f>
        <v>0</v>
      </c>
      <c r="M53" s="131">
        <f>'2do Bimestre '!AE57</f>
        <v>0</v>
      </c>
      <c r="N53" s="55"/>
      <c r="O53" s="46">
        <f>'3er Bimestre '!J57+'3er Bimestre '!I57</f>
        <v>0</v>
      </c>
      <c r="P53" s="46">
        <f>'3er Bimestre '!P57</f>
        <v>0</v>
      </c>
      <c r="Q53" s="46">
        <f>'3er Bimestre '!W57</f>
        <v>0</v>
      </c>
      <c r="R53" s="46">
        <f>'3er Bimestre '!AC57+'3er Bimestre '!AB57</f>
        <v>0</v>
      </c>
      <c r="S53" s="133">
        <f>'3er Bimestre '!AD57</f>
        <v>0</v>
      </c>
      <c r="T53" s="55"/>
      <c r="U53" s="46">
        <f>'4to Bimestre'!J57+'4to Bimestre'!I57</f>
        <v>0</v>
      </c>
      <c r="V53" s="46">
        <f>'4to Bimestre'!P57</f>
        <v>0</v>
      </c>
      <c r="W53" s="46">
        <f>'4to Bimestre'!X57</f>
        <v>0</v>
      </c>
      <c r="X53" s="46">
        <f>'4to Bimestre'!AD57+'4to Bimestre'!AC57</f>
        <v>0</v>
      </c>
      <c r="Y53" s="135">
        <f>'4to Bimestre'!AE57</f>
        <v>0</v>
      </c>
      <c r="Z53" s="55"/>
      <c r="AA53" s="57">
        <f t="shared" si="0"/>
        <v>0</v>
      </c>
    </row>
    <row r="54" spans="1:27" ht="21" customHeight="1">
      <c r="A54" s="50">
        <v>47</v>
      </c>
      <c r="B54" s="45">
        <f>Filiación!C55</f>
        <v>0</v>
      </c>
      <c r="C54" s="46">
        <f>'1er Bimestre'!J58+'1er Bimestre'!I58</f>
        <v>0</v>
      </c>
      <c r="D54" s="46">
        <f>'1er Bimestre'!P58</f>
        <v>0</v>
      </c>
      <c r="E54" s="46">
        <f>'1er Bimestre'!X58</f>
        <v>0</v>
      </c>
      <c r="F54" s="46">
        <f>'1er Bimestre'!AD58+'1er Bimestre'!AC58</f>
        <v>0</v>
      </c>
      <c r="G54" s="129">
        <f>'1er Bimestre'!AE58</f>
        <v>0</v>
      </c>
      <c r="H54" s="55"/>
      <c r="I54" s="46">
        <f>'2do Bimestre '!J58+'2do Bimestre '!I58</f>
        <v>0</v>
      </c>
      <c r="J54" s="46">
        <f>'2do Bimestre '!P58</f>
        <v>0</v>
      </c>
      <c r="K54" s="46">
        <f>'2do Bimestre '!X58</f>
        <v>0</v>
      </c>
      <c r="L54" s="46">
        <f>'2do Bimestre '!AD58+'2do Bimestre '!AC58</f>
        <v>0</v>
      </c>
      <c r="M54" s="131">
        <f>'2do Bimestre '!AE58</f>
        <v>0</v>
      </c>
      <c r="N54" s="55"/>
      <c r="O54" s="46">
        <f>'3er Bimestre '!J58+'3er Bimestre '!I58</f>
        <v>0</v>
      </c>
      <c r="P54" s="46">
        <f>'3er Bimestre '!P58</f>
        <v>0</v>
      </c>
      <c r="Q54" s="46">
        <f>'3er Bimestre '!W58</f>
        <v>0</v>
      </c>
      <c r="R54" s="46">
        <f>'3er Bimestre '!AC58+'3er Bimestre '!AB58</f>
        <v>0</v>
      </c>
      <c r="S54" s="133">
        <f>'3er Bimestre '!AD58</f>
        <v>0</v>
      </c>
      <c r="T54" s="55"/>
      <c r="U54" s="46">
        <f>'4to Bimestre'!J58+'4to Bimestre'!I58</f>
        <v>0</v>
      </c>
      <c r="V54" s="46">
        <f>'4to Bimestre'!P58</f>
        <v>0</v>
      </c>
      <c r="W54" s="46">
        <f>'4to Bimestre'!X58</f>
        <v>0</v>
      </c>
      <c r="X54" s="46">
        <f>'4to Bimestre'!AD58+'4to Bimestre'!AC58</f>
        <v>0</v>
      </c>
      <c r="Y54" s="135">
        <f>'4to Bimestre'!AE58</f>
        <v>0</v>
      </c>
      <c r="Z54" s="55"/>
      <c r="AA54" s="57">
        <f t="shared" si="0"/>
        <v>0</v>
      </c>
    </row>
    <row r="55" spans="1:27" ht="21" customHeight="1">
      <c r="A55" s="50">
        <v>48</v>
      </c>
      <c r="B55" s="45">
        <f>Filiación!C56</f>
        <v>0</v>
      </c>
      <c r="C55" s="46">
        <f>'1er Bimestre'!J59+'1er Bimestre'!I59</f>
        <v>0</v>
      </c>
      <c r="D55" s="46">
        <f>'1er Bimestre'!P59</f>
        <v>0</v>
      </c>
      <c r="E55" s="46">
        <f>'1er Bimestre'!X59</f>
        <v>0</v>
      </c>
      <c r="F55" s="46">
        <f>'1er Bimestre'!AD59+'1er Bimestre'!AC59</f>
        <v>0</v>
      </c>
      <c r="G55" s="129">
        <f>'1er Bimestre'!AE59</f>
        <v>0</v>
      </c>
      <c r="H55" s="55"/>
      <c r="I55" s="46">
        <f>'2do Bimestre '!J59+'2do Bimestre '!I59</f>
        <v>0</v>
      </c>
      <c r="J55" s="46">
        <f>'2do Bimestre '!P59</f>
        <v>0</v>
      </c>
      <c r="K55" s="46">
        <f>'2do Bimestre '!X59</f>
        <v>0</v>
      </c>
      <c r="L55" s="46">
        <f>'2do Bimestre '!AD59+'2do Bimestre '!AC59</f>
        <v>0</v>
      </c>
      <c r="M55" s="131">
        <f>'2do Bimestre '!AE59</f>
        <v>0</v>
      </c>
      <c r="N55" s="55"/>
      <c r="O55" s="46">
        <f>'3er Bimestre '!J59+'3er Bimestre '!I59</f>
        <v>0</v>
      </c>
      <c r="P55" s="46">
        <f>'3er Bimestre '!P59</f>
        <v>0</v>
      </c>
      <c r="Q55" s="46">
        <f>'3er Bimestre '!W59</f>
        <v>0</v>
      </c>
      <c r="R55" s="46">
        <f>'3er Bimestre '!AC59+'3er Bimestre '!AB59</f>
        <v>0</v>
      </c>
      <c r="S55" s="133">
        <f>'3er Bimestre '!AD59</f>
        <v>0</v>
      </c>
      <c r="T55" s="55"/>
      <c r="U55" s="46">
        <f>'4to Bimestre'!J59+'4to Bimestre'!I59</f>
        <v>0</v>
      </c>
      <c r="V55" s="46">
        <f>'4to Bimestre'!P59</f>
        <v>0</v>
      </c>
      <c r="W55" s="46">
        <f>'4to Bimestre'!X59</f>
        <v>0</v>
      </c>
      <c r="X55" s="46">
        <f>'4to Bimestre'!AD59+'4to Bimestre'!AC59</f>
        <v>0</v>
      </c>
      <c r="Y55" s="135">
        <f>'4to Bimestre'!AE59</f>
        <v>0</v>
      </c>
      <c r="Z55" s="55"/>
      <c r="AA55" s="57">
        <f t="shared" si="0"/>
        <v>0</v>
      </c>
    </row>
    <row r="56" spans="1:27" ht="21" customHeight="1">
      <c r="A56" s="50">
        <v>49</v>
      </c>
      <c r="B56" s="45">
        <f>Filiación!C57</f>
        <v>0</v>
      </c>
      <c r="C56" s="46">
        <f>'1er Bimestre'!J60+'1er Bimestre'!I60</f>
        <v>0</v>
      </c>
      <c r="D56" s="46">
        <f>'1er Bimestre'!P60</f>
        <v>0</v>
      </c>
      <c r="E56" s="46">
        <f>'1er Bimestre'!X60</f>
        <v>0</v>
      </c>
      <c r="F56" s="46">
        <f>'1er Bimestre'!AD60+'1er Bimestre'!AC60</f>
        <v>0</v>
      </c>
      <c r="G56" s="129">
        <f>'1er Bimestre'!AE60</f>
        <v>0</v>
      </c>
      <c r="H56" s="55"/>
      <c r="I56" s="46">
        <f>'2do Bimestre '!J60+'2do Bimestre '!I60</f>
        <v>0</v>
      </c>
      <c r="J56" s="46">
        <f>'2do Bimestre '!P60</f>
        <v>0</v>
      </c>
      <c r="K56" s="46">
        <f>'2do Bimestre '!X60</f>
        <v>0</v>
      </c>
      <c r="L56" s="46">
        <f>'2do Bimestre '!AD60+'2do Bimestre '!AC60</f>
        <v>0</v>
      </c>
      <c r="M56" s="131">
        <f>'2do Bimestre '!AE60</f>
        <v>0</v>
      </c>
      <c r="N56" s="55"/>
      <c r="O56" s="46">
        <f>'3er Bimestre '!J60+'3er Bimestre '!I60</f>
        <v>0</v>
      </c>
      <c r="P56" s="46">
        <f>'3er Bimestre '!P60</f>
        <v>0</v>
      </c>
      <c r="Q56" s="46">
        <f>'3er Bimestre '!W60</f>
        <v>0</v>
      </c>
      <c r="R56" s="46">
        <f>'3er Bimestre '!AC60+'3er Bimestre '!AB60</f>
        <v>0</v>
      </c>
      <c r="S56" s="133">
        <f>'3er Bimestre '!AD60</f>
        <v>0</v>
      </c>
      <c r="T56" s="55"/>
      <c r="U56" s="46">
        <f>'4to Bimestre'!J60+'4to Bimestre'!I60</f>
        <v>0</v>
      </c>
      <c r="V56" s="46">
        <f>'4to Bimestre'!P60</f>
        <v>0</v>
      </c>
      <c r="W56" s="46">
        <f>'4to Bimestre'!X60</f>
        <v>0</v>
      </c>
      <c r="X56" s="46">
        <f>'4to Bimestre'!AD60+'4to Bimestre'!AC60</f>
        <v>0</v>
      </c>
      <c r="Y56" s="135">
        <f>'4to Bimestre'!AE60</f>
        <v>0</v>
      </c>
      <c r="Z56" s="55"/>
      <c r="AA56" s="57">
        <f t="shared" si="0"/>
        <v>0</v>
      </c>
    </row>
    <row r="57" spans="1:27" ht="21" customHeight="1">
      <c r="A57" s="50">
        <v>50</v>
      </c>
      <c r="B57" s="45">
        <f>Filiación!C58</f>
        <v>0</v>
      </c>
      <c r="C57" s="46">
        <f>'1er Bimestre'!J61+'1er Bimestre'!I61</f>
        <v>0</v>
      </c>
      <c r="D57" s="46">
        <f>'1er Bimestre'!P61</f>
        <v>0</v>
      </c>
      <c r="E57" s="46">
        <f>'1er Bimestre'!X61</f>
        <v>0</v>
      </c>
      <c r="F57" s="46">
        <f>'1er Bimestre'!AD61+'1er Bimestre'!AC61</f>
        <v>0</v>
      </c>
      <c r="G57" s="129">
        <f>'1er Bimestre'!AE61</f>
        <v>0</v>
      </c>
      <c r="H57" s="55"/>
      <c r="I57" s="46">
        <f>'2do Bimestre '!J61+'2do Bimestre '!I61</f>
        <v>0</v>
      </c>
      <c r="J57" s="46">
        <f>'2do Bimestre '!P61</f>
        <v>0</v>
      </c>
      <c r="K57" s="46">
        <f>'2do Bimestre '!X61</f>
        <v>0</v>
      </c>
      <c r="L57" s="46">
        <f>'2do Bimestre '!AD61+'2do Bimestre '!AC61</f>
        <v>0</v>
      </c>
      <c r="M57" s="131">
        <f>'2do Bimestre '!AE61</f>
        <v>0</v>
      </c>
      <c r="N57" s="55"/>
      <c r="O57" s="46">
        <f>'3er Bimestre '!J61+'3er Bimestre '!I61</f>
        <v>0</v>
      </c>
      <c r="P57" s="46">
        <f>'3er Bimestre '!P61</f>
        <v>0</v>
      </c>
      <c r="Q57" s="46">
        <f>'3er Bimestre '!W61</f>
        <v>0</v>
      </c>
      <c r="R57" s="46">
        <f>'3er Bimestre '!AC61+'3er Bimestre '!AB61</f>
        <v>0</v>
      </c>
      <c r="S57" s="133">
        <f>'3er Bimestre '!AD61</f>
        <v>0</v>
      </c>
      <c r="T57" s="55"/>
      <c r="U57" s="46">
        <f>'4to Bimestre'!J61+'4to Bimestre'!I61</f>
        <v>0</v>
      </c>
      <c r="V57" s="46">
        <f>'4to Bimestre'!P61</f>
        <v>0</v>
      </c>
      <c r="W57" s="46">
        <f>'4to Bimestre'!X61</f>
        <v>0</v>
      </c>
      <c r="X57" s="46">
        <f>'4to Bimestre'!AD61+'4to Bimestre'!AC61</f>
        <v>0</v>
      </c>
      <c r="Y57" s="135">
        <f>'4to Bimestre'!AE61</f>
        <v>0</v>
      </c>
      <c r="Z57" s="55"/>
      <c r="AA57" s="57">
        <f t="shared" si="0"/>
        <v>0</v>
      </c>
    </row>
  </sheetData>
  <sheetProtection password="CE89" sheet="1" objects="1" scenarios="1"/>
  <mergeCells count="9">
    <mergeCell ref="AA6:AA7"/>
    <mergeCell ref="A2:AA2"/>
    <mergeCell ref="C4:F4"/>
    <mergeCell ref="C6:H6"/>
    <mergeCell ref="B6:B7"/>
    <mergeCell ref="A6:A7"/>
    <mergeCell ref="I6:N6"/>
    <mergeCell ref="O6:T6"/>
    <mergeCell ref="U6:Z6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BP61"/>
  <sheetViews>
    <sheetView zoomScale="57" zoomScaleNormal="57" zoomScaleSheetLayoutView="70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baseColWidth="10" defaultRowHeight="14.2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17" style="59" customWidth="1"/>
    <col min="9" max="12" width="5.28515625" style="23" customWidth="1"/>
    <col min="13" max="13" width="3.7109375" style="23" bestFit="1" customWidth="1"/>
    <col min="14" max="17" width="5.28515625" style="19" customWidth="1"/>
    <col min="18" max="18" width="4" style="66" customWidth="1"/>
    <col min="19" max="22" width="5.28515625" style="19" customWidth="1"/>
    <col min="23" max="23" width="4" style="66" customWidth="1"/>
    <col min="24" max="27" width="5.28515625" style="19" customWidth="1"/>
    <col min="28" max="28" width="4" style="66" customWidth="1"/>
    <col min="29" max="32" width="5.28515625" style="19" customWidth="1"/>
    <col min="33" max="33" width="4" style="66" customWidth="1"/>
    <col min="34" max="37" width="5.28515625" style="19" customWidth="1"/>
    <col min="38" max="38" width="4" style="66" customWidth="1"/>
    <col min="39" max="42" width="5.28515625" style="19" customWidth="1"/>
    <col min="43" max="43" width="4" style="66" customWidth="1"/>
    <col min="44" max="47" width="5.28515625" style="19" customWidth="1"/>
    <col min="48" max="48" width="4" style="66" customWidth="1"/>
    <col min="49" max="52" width="5.28515625" style="19" customWidth="1"/>
    <col min="53" max="53" width="4" style="66" customWidth="1"/>
    <col min="54" max="57" width="5.28515625" style="19" customWidth="1"/>
    <col min="58" max="58" width="4" style="66" customWidth="1"/>
    <col min="59" max="62" width="5.28515625" style="19" customWidth="1"/>
    <col min="63" max="63" width="4" style="66" customWidth="1"/>
    <col min="64" max="67" width="5.28515625" style="19" customWidth="1"/>
    <col min="68" max="68" width="4" style="66" customWidth="1"/>
    <col min="69" max="16384" width="11.42578125" style="19"/>
  </cols>
  <sheetData>
    <row r="1" spans="1:68" s="66" customFormat="1" ht="23.25" customHeight="1">
      <c r="A1" s="314" t="s">
        <v>115</v>
      </c>
      <c r="B1" s="314"/>
      <c r="C1" s="314"/>
      <c r="D1" s="314"/>
      <c r="E1" s="312" t="s">
        <v>159</v>
      </c>
      <c r="F1" s="312" t="s">
        <v>160</v>
      </c>
      <c r="G1" s="312" t="s">
        <v>161</v>
      </c>
      <c r="H1" s="312" t="s">
        <v>162</v>
      </c>
      <c r="I1" s="311" t="s">
        <v>121</v>
      </c>
      <c r="J1" s="311"/>
      <c r="K1" s="311"/>
      <c r="L1" s="311"/>
      <c r="M1" s="308" t="s">
        <v>120</v>
      </c>
      <c r="N1" s="309" t="s">
        <v>122</v>
      </c>
      <c r="O1" s="309"/>
      <c r="P1" s="309"/>
      <c r="Q1" s="309"/>
      <c r="R1" s="310" t="s">
        <v>120</v>
      </c>
      <c r="S1" s="300" t="s">
        <v>123</v>
      </c>
      <c r="T1" s="300"/>
      <c r="U1" s="300"/>
      <c r="V1" s="300"/>
      <c r="W1" s="301" t="s">
        <v>120</v>
      </c>
      <c r="X1" s="306" t="s">
        <v>124</v>
      </c>
      <c r="Y1" s="306"/>
      <c r="Z1" s="306"/>
      <c r="AA1" s="306"/>
      <c r="AB1" s="307" t="s">
        <v>120</v>
      </c>
      <c r="AC1" s="303" t="s">
        <v>125</v>
      </c>
      <c r="AD1" s="303"/>
      <c r="AE1" s="303"/>
      <c r="AF1" s="303"/>
      <c r="AG1" s="304" t="s">
        <v>120</v>
      </c>
      <c r="AH1" s="305" t="s">
        <v>126</v>
      </c>
      <c r="AI1" s="305"/>
      <c r="AJ1" s="305"/>
      <c r="AK1" s="305"/>
      <c r="AL1" s="302" t="s">
        <v>120</v>
      </c>
      <c r="AM1" s="287" t="s">
        <v>127</v>
      </c>
      <c r="AN1" s="287"/>
      <c r="AO1" s="287"/>
      <c r="AP1" s="287"/>
      <c r="AQ1" s="288" t="s">
        <v>120</v>
      </c>
      <c r="AR1" s="289" t="s">
        <v>128</v>
      </c>
      <c r="AS1" s="289"/>
      <c r="AT1" s="289"/>
      <c r="AU1" s="289"/>
      <c r="AV1" s="290" t="s">
        <v>120</v>
      </c>
      <c r="AW1" s="298" t="s">
        <v>129</v>
      </c>
      <c r="AX1" s="298"/>
      <c r="AY1" s="298"/>
      <c r="AZ1" s="298"/>
      <c r="BA1" s="299" t="s">
        <v>120</v>
      </c>
      <c r="BB1" s="296" t="s">
        <v>158</v>
      </c>
      <c r="BC1" s="296"/>
      <c r="BD1" s="296"/>
      <c r="BE1" s="296"/>
      <c r="BF1" s="297" t="s">
        <v>120</v>
      </c>
      <c r="BG1" s="292" t="s">
        <v>131</v>
      </c>
      <c r="BH1" s="292"/>
      <c r="BI1" s="292"/>
      <c r="BJ1" s="292"/>
      <c r="BK1" s="293" t="s">
        <v>120</v>
      </c>
      <c r="BL1" s="294" t="s">
        <v>132</v>
      </c>
      <c r="BM1" s="294"/>
      <c r="BN1" s="294"/>
      <c r="BO1" s="294"/>
      <c r="BP1" s="295" t="s">
        <v>120</v>
      </c>
    </row>
    <row r="2" spans="1:68" s="66" customFormat="1" ht="15" customHeight="1">
      <c r="A2" s="137"/>
      <c r="B2" s="137"/>
      <c r="C2" s="138"/>
      <c r="D2" s="138"/>
      <c r="E2" s="312"/>
      <c r="F2" s="312"/>
      <c r="G2" s="312"/>
      <c r="H2" s="312"/>
      <c r="I2" s="311"/>
      <c r="J2" s="311"/>
      <c r="K2" s="311"/>
      <c r="L2" s="311"/>
      <c r="M2" s="308"/>
      <c r="N2" s="309"/>
      <c r="O2" s="309"/>
      <c r="P2" s="309"/>
      <c r="Q2" s="309"/>
      <c r="R2" s="310"/>
      <c r="S2" s="300"/>
      <c r="T2" s="300"/>
      <c r="U2" s="300"/>
      <c r="V2" s="300"/>
      <c r="W2" s="301"/>
      <c r="X2" s="306"/>
      <c r="Y2" s="306"/>
      <c r="Z2" s="306"/>
      <c r="AA2" s="306"/>
      <c r="AB2" s="307"/>
      <c r="AC2" s="303"/>
      <c r="AD2" s="303"/>
      <c r="AE2" s="303"/>
      <c r="AF2" s="303"/>
      <c r="AG2" s="304"/>
      <c r="AH2" s="305"/>
      <c r="AI2" s="305"/>
      <c r="AJ2" s="305"/>
      <c r="AK2" s="305"/>
      <c r="AL2" s="302"/>
      <c r="AM2" s="287"/>
      <c r="AN2" s="287"/>
      <c r="AO2" s="287"/>
      <c r="AP2" s="287"/>
      <c r="AQ2" s="288"/>
      <c r="AR2" s="289"/>
      <c r="AS2" s="289"/>
      <c r="AT2" s="289"/>
      <c r="AU2" s="289"/>
      <c r="AV2" s="290"/>
      <c r="AW2" s="298"/>
      <c r="AX2" s="298"/>
      <c r="AY2" s="298"/>
      <c r="AZ2" s="298"/>
      <c r="BA2" s="299"/>
      <c r="BB2" s="296"/>
      <c r="BC2" s="296"/>
      <c r="BD2" s="296"/>
      <c r="BE2" s="296"/>
      <c r="BF2" s="297"/>
      <c r="BG2" s="292"/>
      <c r="BH2" s="292"/>
      <c r="BI2" s="292"/>
      <c r="BJ2" s="292"/>
      <c r="BK2" s="293"/>
      <c r="BL2" s="294"/>
      <c r="BM2" s="294"/>
      <c r="BN2" s="294"/>
      <c r="BO2" s="294"/>
      <c r="BP2" s="295"/>
    </row>
    <row r="3" spans="1:68" s="66" customFormat="1" ht="15" customHeight="1">
      <c r="A3" s="316" t="s">
        <v>22</v>
      </c>
      <c r="B3" s="316"/>
      <c r="C3" s="315" t="str">
        <f>Filiación!H2</f>
        <v>1° "A" DE SECUNDARIA COMUNITARIA PROD.</v>
      </c>
      <c r="D3" s="315"/>
      <c r="E3" s="312"/>
      <c r="F3" s="312"/>
      <c r="G3" s="312"/>
      <c r="H3" s="312"/>
      <c r="I3" s="311"/>
      <c r="J3" s="311"/>
      <c r="K3" s="311"/>
      <c r="L3" s="311"/>
      <c r="M3" s="308"/>
      <c r="N3" s="309"/>
      <c r="O3" s="309"/>
      <c r="P3" s="309"/>
      <c r="Q3" s="309"/>
      <c r="R3" s="310"/>
      <c r="S3" s="300"/>
      <c r="T3" s="300"/>
      <c r="U3" s="300"/>
      <c r="V3" s="300"/>
      <c r="W3" s="301"/>
      <c r="X3" s="306"/>
      <c r="Y3" s="306"/>
      <c r="Z3" s="306"/>
      <c r="AA3" s="306"/>
      <c r="AB3" s="307"/>
      <c r="AC3" s="303"/>
      <c r="AD3" s="303"/>
      <c r="AE3" s="303"/>
      <c r="AF3" s="303"/>
      <c r="AG3" s="304"/>
      <c r="AH3" s="305"/>
      <c r="AI3" s="305"/>
      <c r="AJ3" s="305"/>
      <c r="AK3" s="305"/>
      <c r="AL3" s="302"/>
      <c r="AM3" s="287"/>
      <c r="AN3" s="287"/>
      <c r="AO3" s="287"/>
      <c r="AP3" s="287"/>
      <c r="AQ3" s="288"/>
      <c r="AR3" s="289"/>
      <c r="AS3" s="289"/>
      <c r="AT3" s="289"/>
      <c r="AU3" s="289"/>
      <c r="AV3" s="290"/>
      <c r="AW3" s="298"/>
      <c r="AX3" s="298"/>
      <c r="AY3" s="298"/>
      <c r="AZ3" s="298"/>
      <c r="BA3" s="299"/>
      <c r="BB3" s="296"/>
      <c r="BC3" s="296"/>
      <c r="BD3" s="296"/>
      <c r="BE3" s="296"/>
      <c r="BF3" s="297"/>
      <c r="BG3" s="292"/>
      <c r="BH3" s="292"/>
      <c r="BI3" s="292"/>
      <c r="BJ3" s="292"/>
      <c r="BK3" s="293"/>
      <c r="BL3" s="294"/>
      <c r="BM3" s="294"/>
      <c r="BN3" s="294"/>
      <c r="BO3" s="294"/>
      <c r="BP3" s="295"/>
    </row>
    <row r="4" spans="1:68" s="66" customFormat="1" ht="15" customHeight="1">
      <c r="A4" s="316" t="s">
        <v>23</v>
      </c>
      <c r="B4" s="316"/>
      <c r="C4" s="315" t="str">
        <f>Filiación!H3</f>
        <v>FANNY CHACON CALLEJAS</v>
      </c>
      <c r="D4" s="315"/>
      <c r="E4" s="312"/>
      <c r="F4" s="312"/>
      <c r="G4" s="312"/>
      <c r="H4" s="312"/>
      <c r="I4" s="291" t="s">
        <v>116</v>
      </c>
      <c r="J4" s="291" t="s">
        <v>117</v>
      </c>
      <c r="K4" s="291" t="s">
        <v>118</v>
      </c>
      <c r="L4" s="291" t="s">
        <v>119</v>
      </c>
      <c r="M4" s="308"/>
      <c r="N4" s="291" t="s">
        <v>116</v>
      </c>
      <c r="O4" s="291" t="s">
        <v>117</v>
      </c>
      <c r="P4" s="291" t="s">
        <v>118</v>
      </c>
      <c r="Q4" s="291" t="s">
        <v>119</v>
      </c>
      <c r="R4" s="310"/>
      <c r="S4" s="291" t="s">
        <v>116</v>
      </c>
      <c r="T4" s="291" t="s">
        <v>117</v>
      </c>
      <c r="U4" s="291" t="s">
        <v>118</v>
      </c>
      <c r="V4" s="291" t="s">
        <v>119</v>
      </c>
      <c r="W4" s="301"/>
      <c r="X4" s="291" t="s">
        <v>116</v>
      </c>
      <c r="Y4" s="291" t="s">
        <v>117</v>
      </c>
      <c r="Z4" s="291" t="s">
        <v>118</v>
      </c>
      <c r="AA4" s="291" t="s">
        <v>119</v>
      </c>
      <c r="AB4" s="307"/>
      <c r="AC4" s="291" t="s">
        <v>116</v>
      </c>
      <c r="AD4" s="291" t="s">
        <v>117</v>
      </c>
      <c r="AE4" s="291" t="s">
        <v>118</v>
      </c>
      <c r="AF4" s="291" t="s">
        <v>119</v>
      </c>
      <c r="AG4" s="304"/>
      <c r="AH4" s="291" t="s">
        <v>116</v>
      </c>
      <c r="AI4" s="291" t="s">
        <v>117</v>
      </c>
      <c r="AJ4" s="291" t="s">
        <v>118</v>
      </c>
      <c r="AK4" s="291" t="s">
        <v>119</v>
      </c>
      <c r="AL4" s="302"/>
      <c r="AM4" s="291" t="s">
        <v>116</v>
      </c>
      <c r="AN4" s="291" t="s">
        <v>117</v>
      </c>
      <c r="AO4" s="291" t="s">
        <v>118</v>
      </c>
      <c r="AP4" s="291" t="s">
        <v>119</v>
      </c>
      <c r="AQ4" s="288"/>
      <c r="AR4" s="291" t="s">
        <v>116</v>
      </c>
      <c r="AS4" s="291" t="s">
        <v>117</v>
      </c>
      <c r="AT4" s="291" t="s">
        <v>118</v>
      </c>
      <c r="AU4" s="291" t="s">
        <v>119</v>
      </c>
      <c r="AV4" s="290"/>
      <c r="AW4" s="291" t="s">
        <v>116</v>
      </c>
      <c r="AX4" s="291" t="s">
        <v>117</v>
      </c>
      <c r="AY4" s="291" t="s">
        <v>118</v>
      </c>
      <c r="AZ4" s="291" t="s">
        <v>119</v>
      </c>
      <c r="BA4" s="299"/>
      <c r="BB4" s="291" t="s">
        <v>116</v>
      </c>
      <c r="BC4" s="291" t="s">
        <v>117</v>
      </c>
      <c r="BD4" s="291" t="s">
        <v>118</v>
      </c>
      <c r="BE4" s="291" t="s">
        <v>119</v>
      </c>
      <c r="BF4" s="297"/>
      <c r="BG4" s="291" t="s">
        <v>116</v>
      </c>
      <c r="BH4" s="291" t="s">
        <v>117</v>
      </c>
      <c r="BI4" s="291" t="s">
        <v>118</v>
      </c>
      <c r="BJ4" s="291" t="s">
        <v>119</v>
      </c>
      <c r="BK4" s="293"/>
      <c r="BL4" s="291" t="s">
        <v>116</v>
      </c>
      <c r="BM4" s="291" t="s">
        <v>117</v>
      </c>
      <c r="BN4" s="291" t="s">
        <v>118</v>
      </c>
      <c r="BO4" s="291" t="s">
        <v>119</v>
      </c>
      <c r="BP4" s="295"/>
    </row>
    <row r="5" spans="1:68" s="66" customFormat="1" ht="15">
      <c r="A5" s="316" t="s">
        <v>25</v>
      </c>
      <c r="B5" s="316"/>
      <c r="C5" s="315" t="str">
        <f>Filiación!H4</f>
        <v xml:space="preserve">CIENCIA TECNOLOGIA Y PRODUCCION </v>
      </c>
      <c r="D5" s="315"/>
      <c r="E5" s="312"/>
      <c r="F5" s="312"/>
      <c r="G5" s="312"/>
      <c r="H5" s="312"/>
      <c r="I5" s="291"/>
      <c r="J5" s="291"/>
      <c r="K5" s="291"/>
      <c r="L5" s="291"/>
      <c r="M5" s="308"/>
      <c r="N5" s="291"/>
      <c r="O5" s="291"/>
      <c r="P5" s="291"/>
      <c r="Q5" s="291"/>
      <c r="R5" s="310"/>
      <c r="S5" s="291"/>
      <c r="T5" s="291"/>
      <c r="U5" s="291"/>
      <c r="V5" s="291"/>
      <c r="W5" s="301"/>
      <c r="X5" s="291"/>
      <c r="Y5" s="291"/>
      <c r="Z5" s="291"/>
      <c r="AA5" s="291"/>
      <c r="AB5" s="307"/>
      <c r="AC5" s="291"/>
      <c r="AD5" s="291"/>
      <c r="AE5" s="291"/>
      <c r="AF5" s="291"/>
      <c r="AG5" s="304"/>
      <c r="AH5" s="291"/>
      <c r="AI5" s="291"/>
      <c r="AJ5" s="291"/>
      <c r="AK5" s="291"/>
      <c r="AL5" s="302"/>
      <c r="AM5" s="291"/>
      <c r="AN5" s="291"/>
      <c r="AO5" s="291"/>
      <c r="AP5" s="291"/>
      <c r="AQ5" s="288"/>
      <c r="AR5" s="291"/>
      <c r="AS5" s="291"/>
      <c r="AT5" s="291"/>
      <c r="AU5" s="291"/>
      <c r="AV5" s="290"/>
      <c r="AW5" s="291"/>
      <c r="AX5" s="291"/>
      <c r="AY5" s="291"/>
      <c r="AZ5" s="291"/>
      <c r="BA5" s="299"/>
      <c r="BB5" s="291"/>
      <c r="BC5" s="291"/>
      <c r="BD5" s="291"/>
      <c r="BE5" s="291"/>
      <c r="BF5" s="297"/>
      <c r="BG5" s="291"/>
      <c r="BH5" s="291"/>
      <c r="BI5" s="291"/>
      <c r="BJ5" s="291"/>
      <c r="BK5" s="293"/>
      <c r="BL5" s="291"/>
      <c r="BM5" s="291"/>
      <c r="BN5" s="291"/>
      <c r="BO5" s="291"/>
      <c r="BP5" s="295"/>
    </row>
    <row r="6" spans="1:68" s="66" customFormat="1" ht="15">
      <c r="A6" s="316" t="s">
        <v>24</v>
      </c>
      <c r="B6" s="316"/>
      <c r="C6" s="315" t="str">
        <f>Filiación!H5</f>
        <v xml:space="preserve">TECNICA TECNOLOGICA </v>
      </c>
      <c r="D6" s="315"/>
      <c r="E6" s="312"/>
      <c r="F6" s="312"/>
      <c r="G6" s="312"/>
      <c r="H6" s="312"/>
      <c r="I6" s="291"/>
      <c r="J6" s="291"/>
      <c r="K6" s="291"/>
      <c r="L6" s="291"/>
      <c r="M6" s="308"/>
      <c r="N6" s="291"/>
      <c r="O6" s="291"/>
      <c r="P6" s="291"/>
      <c r="Q6" s="291"/>
      <c r="R6" s="310"/>
      <c r="S6" s="291"/>
      <c r="T6" s="291"/>
      <c r="U6" s="291"/>
      <c r="V6" s="291"/>
      <c r="W6" s="301"/>
      <c r="X6" s="291"/>
      <c r="Y6" s="291"/>
      <c r="Z6" s="291"/>
      <c r="AA6" s="291"/>
      <c r="AB6" s="307"/>
      <c r="AC6" s="291"/>
      <c r="AD6" s="291"/>
      <c r="AE6" s="291"/>
      <c r="AF6" s="291"/>
      <c r="AG6" s="304"/>
      <c r="AH6" s="291"/>
      <c r="AI6" s="291"/>
      <c r="AJ6" s="291"/>
      <c r="AK6" s="291"/>
      <c r="AL6" s="302"/>
      <c r="AM6" s="291"/>
      <c r="AN6" s="291"/>
      <c r="AO6" s="291"/>
      <c r="AP6" s="291"/>
      <c r="AQ6" s="288"/>
      <c r="AR6" s="291"/>
      <c r="AS6" s="291"/>
      <c r="AT6" s="291"/>
      <c r="AU6" s="291"/>
      <c r="AV6" s="290"/>
      <c r="AW6" s="291"/>
      <c r="AX6" s="291"/>
      <c r="AY6" s="291"/>
      <c r="AZ6" s="291"/>
      <c r="BA6" s="299"/>
      <c r="BB6" s="291"/>
      <c r="BC6" s="291"/>
      <c r="BD6" s="291"/>
      <c r="BE6" s="291"/>
      <c r="BF6" s="297"/>
      <c r="BG6" s="291"/>
      <c r="BH6" s="291"/>
      <c r="BI6" s="291"/>
      <c r="BJ6" s="291"/>
      <c r="BK6" s="293"/>
      <c r="BL6" s="291"/>
      <c r="BM6" s="291"/>
      <c r="BN6" s="291"/>
      <c r="BO6" s="291"/>
      <c r="BP6" s="295"/>
    </row>
    <row r="7" spans="1:68" s="66" customFormat="1" ht="15">
      <c r="A7" s="316" t="s">
        <v>27</v>
      </c>
      <c r="B7" s="316"/>
      <c r="C7" s="315">
        <f>Filiación!H6</f>
        <v>2018</v>
      </c>
      <c r="D7" s="315"/>
      <c r="E7" s="312"/>
      <c r="F7" s="312"/>
      <c r="G7" s="312"/>
      <c r="H7" s="312"/>
      <c r="I7" s="291"/>
      <c r="J7" s="291"/>
      <c r="K7" s="291"/>
      <c r="L7" s="291"/>
      <c r="M7" s="308"/>
      <c r="N7" s="291"/>
      <c r="O7" s="291"/>
      <c r="P7" s="291"/>
      <c r="Q7" s="291"/>
      <c r="R7" s="310"/>
      <c r="S7" s="291"/>
      <c r="T7" s="291"/>
      <c r="U7" s="291"/>
      <c r="V7" s="291"/>
      <c r="W7" s="301"/>
      <c r="X7" s="291"/>
      <c r="Y7" s="291"/>
      <c r="Z7" s="291"/>
      <c r="AA7" s="291"/>
      <c r="AB7" s="307"/>
      <c r="AC7" s="291"/>
      <c r="AD7" s="291"/>
      <c r="AE7" s="291"/>
      <c r="AF7" s="291"/>
      <c r="AG7" s="304"/>
      <c r="AH7" s="291"/>
      <c r="AI7" s="291"/>
      <c r="AJ7" s="291"/>
      <c r="AK7" s="291"/>
      <c r="AL7" s="302"/>
      <c r="AM7" s="291"/>
      <c r="AN7" s="291"/>
      <c r="AO7" s="291"/>
      <c r="AP7" s="291"/>
      <c r="AQ7" s="288"/>
      <c r="AR7" s="291"/>
      <c r="AS7" s="291"/>
      <c r="AT7" s="291"/>
      <c r="AU7" s="291"/>
      <c r="AV7" s="290"/>
      <c r="AW7" s="291"/>
      <c r="AX7" s="291"/>
      <c r="AY7" s="291"/>
      <c r="AZ7" s="291"/>
      <c r="BA7" s="299"/>
      <c r="BB7" s="291"/>
      <c r="BC7" s="291"/>
      <c r="BD7" s="291"/>
      <c r="BE7" s="291"/>
      <c r="BF7" s="297"/>
      <c r="BG7" s="291"/>
      <c r="BH7" s="291"/>
      <c r="BI7" s="291"/>
      <c r="BJ7" s="291"/>
      <c r="BK7" s="293"/>
      <c r="BL7" s="291"/>
      <c r="BM7" s="291"/>
      <c r="BN7" s="291"/>
      <c r="BO7" s="291"/>
      <c r="BP7" s="295"/>
    </row>
    <row r="8" spans="1:68" s="66" customFormat="1" ht="23.25" customHeight="1">
      <c r="A8" s="137"/>
      <c r="B8" s="137"/>
      <c r="C8" s="138"/>
      <c r="D8" s="138"/>
      <c r="E8" s="312"/>
      <c r="F8" s="312"/>
      <c r="G8" s="312"/>
      <c r="H8" s="312"/>
      <c r="I8" s="291"/>
      <c r="J8" s="291"/>
      <c r="K8" s="291"/>
      <c r="L8" s="291"/>
      <c r="M8" s="308"/>
      <c r="N8" s="291"/>
      <c r="O8" s="291"/>
      <c r="P8" s="291"/>
      <c r="Q8" s="291"/>
      <c r="R8" s="310"/>
      <c r="S8" s="291"/>
      <c r="T8" s="291"/>
      <c r="U8" s="291"/>
      <c r="V8" s="291"/>
      <c r="W8" s="301"/>
      <c r="X8" s="291"/>
      <c r="Y8" s="291"/>
      <c r="Z8" s="291"/>
      <c r="AA8" s="291"/>
      <c r="AB8" s="307"/>
      <c r="AC8" s="291"/>
      <c r="AD8" s="291"/>
      <c r="AE8" s="291"/>
      <c r="AF8" s="291"/>
      <c r="AG8" s="304"/>
      <c r="AH8" s="291"/>
      <c r="AI8" s="291"/>
      <c r="AJ8" s="291"/>
      <c r="AK8" s="291"/>
      <c r="AL8" s="302"/>
      <c r="AM8" s="291"/>
      <c r="AN8" s="291"/>
      <c r="AO8" s="291"/>
      <c r="AP8" s="291"/>
      <c r="AQ8" s="288"/>
      <c r="AR8" s="291"/>
      <c r="AS8" s="291"/>
      <c r="AT8" s="291"/>
      <c r="AU8" s="291"/>
      <c r="AV8" s="290"/>
      <c r="AW8" s="291"/>
      <c r="AX8" s="291"/>
      <c r="AY8" s="291"/>
      <c r="AZ8" s="291"/>
      <c r="BA8" s="299"/>
      <c r="BB8" s="291"/>
      <c r="BC8" s="291"/>
      <c r="BD8" s="291"/>
      <c r="BE8" s="291"/>
      <c r="BF8" s="297"/>
      <c r="BG8" s="291"/>
      <c r="BH8" s="291"/>
      <c r="BI8" s="291"/>
      <c r="BJ8" s="291"/>
      <c r="BK8" s="293"/>
      <c r="BL8" s="291"/>
      <c r="BM8" s="291"/>
      <c r="BN8" s="291"/>
      <c r="BO8" s="291"/>
      <c r="BP8" s="295"/>
    </row>
    <row r="9" spans="1:68" s="66" customFormat="1" ht="15.75" thickBot="1">
      <c r="A9" s="139" t="s">
        <v>7</v>
      </c>
      <c r="B9" s="317" t="s">
        <v>9</v>
      </c>
      <c r="C9" s="317"/>
      <c r="D9" s="318"/>
      <c r="E9" s="312"/>
      <c r="F9" s="312"/>
      <c r="G9" s="312"/>
      <c r="H9" s="312"/>
      <c r="I9" s="291"/>
      <c r="J9" s="291"/>
      <c r="K9" s="291"/>
      <c r="L9" s="291"/>
      <c r="M9" s="308"/>
      <c r="N9" s="291"/>
      <c r="O9" s="291"/>
      <c r="P9" s="291"/>
      <c r="Q9" s="291"/>
      <c r="R9" s="310"/>
      <c r="S9" s="291"/>
      <c r="T9" s="291"/>
      <c r="U9" s="291"/>
      <c r="V9" s="291"/>
      <c r="W9" s="301"/>
      <c r="X9" s="291"/>
      <c r="Y9" s="291"/>
      <c r="Z9" s="291"/>
      <c r="AA9" s="291"/>
      <c r="AB9" s="307"/>
      <c r="AC9" s="291"/>
      <c r="AD9" s="291"/>
      <c r="AE9" s="291"/>
      <c r="AF9" s="291"/>
      <c r="AG9" s="304"/>
      <c r="AH9" s="291"/>
      <c r="AI9" s="291"/>
      <c r="AJ9" s="291"/>
      <c r="AK9" s="291"/>
      <c r="AL9" s="302"/>
      <c r="AM9" s="291"/>
      <c r="AN9" s="291"/>
      <c r="AO9" s="291"/>
      <c r="AP9" s="291"/>
      <c r="AQ9" s="288"/>
      <c r="AR9" s="291"/>
      <c r="AS9" s="291"/>
      <c r="AT9" s="291"/>
      <c r="AU9" s="291"/>
      <c r="AV9" s="290"/>
      <c r="AW9" s="291"/>
      <c r="AX9" s="291"/>
      <c r="AY9" s="291"/>
      <c r="AZ9" s="291"/>
      <c r="BA9" s="299"/>
      <c r="BB9" s="291"/>
      <c r="BC9" s="291"/>
      <c r="BD9" s="291"/>
      <c r="BE9" s="291"/>
      <c r="BF9" s="297"/>
      <c r="BG9" s="291"/>
      <c r="BH9" s="291"/>
      <c r="BI9" s="291"/>
      <c r="BJ9" s="291"/>
      <c r="BK9" s="293"/>
      <c r="BL9" s="291"/>
      <c r="BM9" s="291"/>
      <c r="BN9" s="291"/>
      <c r="BO9" s="291"/>
      <c r="BP9" s="295"/>
    </row>
    <row r="10" spans="1:68" ht="1.5" customHeight="1">
      <c r="A10" s="27"/>
      <c r="B10" s="28"/>
      <c r="C10" s="28"/>
      <c r="D10" s="28"/>
      <c r="E10" s="58"/>
      <c r="F10" s="58"/>
      <c r="G10" s="58"/>
      <c r="H10" s="58"/>
      <c r="I10" s="40"/>
      <c r="J10" s="40"/>
      <c r="K10" s="40"/>
      <c r="L10" s="40"/>
      <c r="M10" s="60"/>
      <c r="R10" s="67"/>
      <c r="W10" s="68"/>
      <c r="AB10" s="69"/>
    </row>
    <row r="11" spans="1:68" s="64" customFormat="1" ht="28.5" customHeight="1">
      <c r="A11" s="61">
        <v>1</v>
      </c>
      <c r="B11" s="313" t="str">
        <f>Filiación!C9</f>
        <v>ALIAGA MENDOZA ELIANA SALOME</v>
      </c>
      <c r="C11" s="313"/>
      <c r="D11" s="313"/>
      <c r="E11" s="62" t="s">
        <v>171</v>
      </c>
      <c r="F11" s="62" t="s">
        <v>164</v>
      </c>
      <c r="G11" s="62" t="s">
        <v>165</v>
      </c>
      <c r="H11" s="62" t="s">
        <v>166</v>
      </c>
      <c r="I11" s="63">
        <v>100</v>
      </c>
      <c r="J11" s="63">
        <v>100</v>
      </c>
      <c r="K11" s="63">
        <v>80</v>
      </c>
      <c r="L11" s="63">
        <v>100</v>
      </c>
      <c r="M11" s="140">
        <f t="shared" ref="M11:M60" si="0">IF(ISERROR(AVERAGE(I11:L11)),0,AVERAGE(I11:L11))</f>
        <v>95</v>
      </c>
      <c r="N11" s="65">
        <v>5</v>
      </c>
      <c r="O11" s="65">
        <v>6</v>
      </c>
      <c r="P11" s="65">
        <v>7</v>
      </c>
      <c r="Q11" s="65">
        <v>8</v>
      </c>
      <c r="R11" s="70">
        <f>IF(ISERROR(AVERAGE(N11:Q11)),0,AVERAGE(N11:Q11))</f>
        <v>6.5</v>
      </c>
      <c r="S11" s="65">
        <v>6</v>
      </c>
      <c r="T11" s="65">
        <v>7</v>
      </c>
      <c r="U11" s="65">
        <v>8</v>
      </c>
      <c r="V11" s="65">
        <v>9</v>
      </c>
      <c r="W11" s="141">
        <f>IF(ISERROR(AVERAGE(S11:V11)),0,AVERAGE(S11:V11))</f>
        <v>7.5</v>
      </c>
      <c r="X11" s="65">
        <v>6</v>
      </c>
      <c r="Y11" s="65">
        <v>7</v>
      </c>
      <c r="Z11" s="65">
        <v>8</v>
      </c>
      <c r="AA11" s="65">
        <v>9</v>
      </c>
      <c r="AB11" s="142">
        <f>IF(ISERROR(AVERAGE(X11:AA11)),0,AVERAGE(X11:AA11))</f>
        <v>7.5</v>
      </c>
      <c r="AC11" s="65">
        <v>6</v>
      </c>
      <c r="AD11" s="65">
        <v>7</v>
      </c>
      <c r="AE11" s="65">
        <v>8</v>
      </c>
      <c r="AF11" s="65">
        <v>9</v>
      </c>
      <c r="AG11" s="143">
        <f>IF(ISERROR(AVERAGE(AC11:AF11)),0,AVERAGE(AC11:AF11))</f>
        <v>7.5</v>
      </c>
      <c r="AH11" s="65">
        <v>6</v>
      </c>
      <c r="AI11" s="65">
        <v>7</v>
      </c>
      <c r="AJ11" s="65">
        <v>8</v>
      </c>
      <c r="AK11" s="65">
        <v>9</v>
      </c>
      <c r="AL11" s="144">
        <f>IF(ISERROR(AVERAGE(AH11:AK11)),0,AVERAGE(AH11:AK11))</f>
        <v>7.5</v>
      </c>
      <c r="AM11" s="65">
        <v>6</v>
      </c>
      <c r="AN11" s="65">
        <v>7</v>
      </c>
      <c r="AO11" s="65">
        <v>8</v>
      </c>
      <c r="AP11" s="65">
        <v>9</v>
      </c>
      <c r="AQ11" s="145">
        <f>IF(ISERROR(AVERAGE(AM11:AP11)),0,AVERAGE(AM11:AP11))</f>
        <v>7.5</v>
      </c>
      <c r="AR11" s="65">
        <v>6</v>
      </c>
      <c r="AS11" s="65">
        <v>7</v>
      </c>
      <c r="AT11" s="65">
        <v>8</v>
      </c>
      <c r="AU11" s="65">
        <v>9</v>
      </c>
      <c r="AV11" s="146">
        <f>IF(ISERROR(AVERAGE(AR11:AU11)),0,AVERAGE(AR11:AU11))</f>
        <v>7.5</v>
      </c>
      <c r="AW11" s="65">
        <v>6</v>
      </c>
      <c r="AX11" s="65">
        <v>7</v>
      </c>
      <c r="AY11" s="65">
        <v>8</v>
      </c>
      <c r="AZ11" s="65">
        <v>9</v>
      </c>
      <c r="BA11" s="147">
        <f>IF(ISERROR(AVERAGE(AW11:AZ11)),0,AVERAGE(AW11:AZ11))</f>
        <v>7.5</v>
      </c>
      <c r="BB11" s="65">
        <v>6</v>
      </c>
      <c r="BC11" s="65">
        <v>7</v>
      </c>
      <c r="BD11" s="65">
        <v>8</v>
      </c>
      <c r="BE11" s="65">
        <v>9</v>
      </c>
      <c r="BF11" s="148">
        <f>IF(ISERROR(AVERAGE(BB11:BE11)),0,AVERAGE(BB11:BE11))</f>
        <v>7.5</v>
      </c>
      <c r="BG11" s="65">
        <v>6</v>
      </c>
      <c r="BH11" s="65">
        <v>7</v>
      </c>
      <c r="BI11" s="65">
        <v>8</v>
      </c>
      <c r="BJ11" s="65">
        <v>9</v>
      </c>
      <c r="BK11" s="149">
        <f>IF(ISERROR(AVERAGE(BG11:BJ11)),0,AVERAGE(BG11:BJ11))</f>
        <v>7.5</v>
      </c>
      <c r="BL11" s="65">
        <v>90</v>
      </c>
      <c r="BM11" s="65">
        <v>90</v>
      </c>
      <c r="BN11" s="65">
        <v>100</v>
      </c>
      <c r="BO11" s="65">
        <v>90</v>
      </c>
      <c r="BP11" s="150">
        <f>IF(ISERROR(AVERAGE(BL11:BO11)),0,AVERAGE(BL11:BO11))</f>
        <v>92.5</v>
      </c>
    </row>
    <row r="12" spans="1:68" s="64" customFormat="1" ht="28.5" customHeight="1">
      <c r="A12" s="61">
        <v>2</v>
      </c>
      <c r="B12" s="313" t="str">
        <f>Filiación!C10</f>
        <v>BURGOA  MOLLO KAMIL JHAHIRO</v>
      </c>
      <c r="C12" s="313"/>
      <c r="D12" s="313"/>
      <c r="E12" s="62" t="s">
        <v>167</v>
      </c>
      <c r="F12" s="62" t="s">
        <v>168</v>
      </c>
      <c r="G12" s="62" t="s">
        <v>169</v>
      </c>
      <c r="H12" s="62" t="s">
        <v>170</v>
      </c>
      <c r="I12" s="63"/>
      <c r="J12" s="63"/>
      <c r="K12" s="63"/>
      <c r="L12" s="63"/>
      <c r="M12" s="140">
        <f t="shared" si="0"/>
        <v>0</v>
      </c>
      <c r="N12" s="65"/>
      <c r="O12" s="65"/>
      <c r="P12" s="65"/>
      <c r="Q12" s="65"/>
      <c r="R12" s="70">
        <f t="shared" ref="R12:R60" si="1">IF(ISERROR(AVERAGE(N12:Q12)),0,AVERAGE(N12:Q12))</f>
        <v>0</v>
      </c>
      <c r="S12" s="65"/>
      <c r="T12" s="65"/>
      <c r="U12" s="65"/>
      <c r="V12" s="65"/>
      <c r="W12" s="141">
        <f t="shared" ref="W12:W60" si="2">IF(ISERROR(AVERAGE(S12:V12)),0,AVERAGE(S12:V12))</f>
        <v>0</v>
      </c>
      <c r="X12" s="65">
        <v>8</v>
      </c>
      <c r="Y12" s="65">
        <v>8</v>
      </c>
      <c r="Z12" s="65">
        <v>8</v>
      </c>
      <c r="AA12" s="65">
        <v>8</v>
      </c>
      <c r="AB12" s="142">
        <f t="shared" ref="AB12:AB60" si="3">IF(ISERROR(AVERAGE(X12:AA12)),0,AVERAGE(X12:AA12))</f>
        <v>8</v>
      </c>
      <c r="AC12" s="63"/>
      <c r="AD12" s="63"/>
      <c r="AE12" s="63"/>
      <c r="AF12" s="63"/>
      <c r="AG12" s="143">
        <f t="shared" ref="AG12:AG60" si="4">IF(ISERROR(AVERAGE(AC12:AF12)),0,AVERAGE(AC12:AF12))</f>
        <v>0</v>
      </c>
      <c r="AH12" s="65"/>
      <c r="AI12" s="65"/>
      <c r="AJ12" s="65"/>
      <c r="AK12" s="65"/>
      <c r="AL12" s="144">
        <f t="shared" ref="AL12:AL60" si="5">IF(ISERROR(AVERAGE(AH12:AK12)),0,AVERAGE(AH12:AK12))</f>
        <v>0</v>
      </c>
      <c r="AM12" s="65"/>
      <c r="AN12" s="65"/>
      <c r="AO12" s="65"/>
      <c r="AP12" s="65"/>
      <c r="AQ12" s="145">
        <f t="shared" ref="AQ12:AQ60" si="6">IF(ISERROR(AVERAGE(AM12:AP12)),0,AVERAGE(AM12:AP12))</f>
        <v>0</v>
      </c>
      <c r="AR12" s="65"/>
      <c r="AS12" s="65"/>
      <c r="AT12" s="65"/>
      <c r="AU12" s="65"/>
      <c r="AV12" s="146">
        <f t="shared" ref="AV12:AV60" si="7">IF(ISERROR(AVERAGE(AR12:AU12)),0,AVERAGE(AR12:AU12))</f>
        <v>0</v>
      </c>
      <c r="AW12" s="63"/>
      <c r="AX12" s="63"/>
      <c r="AY12" s="63"/>
      <c r="AZ12" s="63"/>
      <c r="BA12" s="147">
        <f t="shared" ref="BA12:BA60" si="8">IF(ISERROR(AVERAGE(AW12:AZ12)),0,AVERAGE(AW12:AZ12))</f>
        <v>0</v>
      </c>
      <c r="BB12" s="65"/>
      <c r="BC12" s="65"/>
      <c r="BD12" s="65"/>
      <c r="BE12" s="65"/>
      <c r="BF12" s="148">
        <f t="shared" ref="BF12:BF60" si="9">IF(ISERROR(AVERAGE(BB12:BE12)),0,AVERAGE(BB12:BE12))</f>
        <v>0</v>
      </c>
      <c r="BG12" s="65"/>
      <c r="BH12" s="65"/>
      <c r="BI12" s="65"/>
      <c r="BJ12" s="65"/>
      <c r="BK12" s="149">
        <f t="shared" ref="BK12:BK60" si="10">IF(ISERROR(AVERAGE(BG12:BJ12)),0,AVERAGE(BG12:BJ12))</f>
        <v>0</v>
      </c>
      <c r="BL12" s="65">
        <v>6</v>
      </c>
      <c r="BM12" s="65">
        <v>7</v>
      </c>
      <c r="BN12" s="65">
        <v>8</v>
      </c>
      <c r="BO12" s="65">
        <v>9</v>
      </c>
      <c r="BP12" s="150">
        <f t="shared" ref="BP12:BP60" si="11">IF(ISERROR(AVERAGE(BL12:BO12)),0,AVERAGE(BL12:BO12))</f>
        <v>7.5</v>
      </c>
    </row>
    <row r="13" spans="1:68" s="64" customFormat="1" ht="28.5" customHeight="1">
      <c r="A13" s="61">
        <v>3</v>
      </c>
      <c r="B13" s="313" t="str">
        <f>Filiación!C11</f>
        <v>CALANI MAMANI ANA VALERIA</v>
      </c>
      <c r="C13" s="313"/>
      <c r="D13" s="313"/>
      <c r="E13" s="62">
        <v>444</v>
      </c>
      <c r="F13" s="62"/>
      <c r="G13" s="62"/>
      <c r="H13" s="62"/>
      <c r="I13" s="63"/>
      <c r="J13" s="63"/>
      <c r="K13" s="63"/>
      <c r="L13" s="63"/>
      <c r="M13" s="140">
        <f t="shared" si="0"/>
        <v>0</v>
      </c>
      <c r="N13" s="65"/>
      <c r="O13" s="65"/>
      <c r="P13" s="65"/>
      <c r="Q13" s="65"/>
      <c r="R13" s="70">
        <f t="shared" si="1"/>
        <v>0</v>
      </c>
      <c r="S13" s="65"/>
      <c r="T13" s="65"/>
      <c r="U13" s="65"/>
      <c r="V13" s="65"/>
      <c r="W13" s="141">
        <f t="shared" si="2"/>
        <v>0</v>
      </c>
      <c r="X13" s="65"/>
      <c r="Y13" s="65"/>
      <c r="Z13" s="65"/>
      <c r="AA13" s="65"/>
      <c r="AB13" s="142">
        <f t="shared" si="3"/>
        <v>0</v>
      </c>
      <c r="AC13" s="63"/>
      <c r="AD13" s="63"/>
      <c r="AE13" s="63"/>
      <c r="AF13" s="63"/>
      <c r="AG13" s="143">
        <f t="shared" si="4"/>
        <v>0</v>
      </c>
      <c r="AH13" s="65"/>
      <c r="AI13" s="65"/>
      <c r="AJ13" s="65"/>
      <c r="AK13" s="65"/>
      <c r="AL13" s="144">
        <f t="shared" si="5"/>
        <v>0</v>
      </c>
      <c r="AM13" s="65"/>
      <c r="AN13" s="65"/>
      <c r="AO13" s="65"/>
      <c r="AP13" s="65"/>
      <c r="AQ13" s="145">
        <f t="shared" si="6"/>
        <v>0</v>
      </c>
      <c r="AR13" s="65"/>
      <c r="AS13" s="65"/>
      <c r="AT13" s="65"/>
      <c r="AU13" s="65"/>
      <c r="AV13" s="146">
        <f t="shared" si="7"/>
        <v>0</v>
      </c>
      <c r="AW13" s="63"/>
      <c r="AX13" s="63"/>
      <c r="AY13" s="63"/>
      <c r="AZ13" s="63"/>
      <c r="BA13" s="147">
        <f t="shared" si="8"/>
        <v>0</v>
      </c>
      <c r="BB13" s="65"/>
      <c r="BC13" s="65"/>
      <c r="BD13" s="65"/>
      <c r="BE13" s="65"/>
      <c r="BF13" s="148">
        <f t="shared" si="9"/>
        <v>0</v>
      </c>
      <c r="BG13" s="65"/>
      <c r="BH13" s="65"/>
      <c r="BI13" s="65"/>
      <c r="BJ13" s="65"/>
      <c r="BK13" s="149">
        <f t="shared" si="10"/>
        <v>0</v>
      </c>
      <c r="BL13" s="65"/>
      <c r="BM13" s="65"/>
      <c r="BN13" s="65"/>
      <c r="BO13" s="65"/>
      <c r="BP13" s="150">
        <f t="shared" si="11"/>
        <v>0</v>
      </c>
    </row>
    <row r="14" spans="1:68" s="64" customFormat="1" ht="28.5" customHeight="1">
      <c r="A14" s="61">
        <v>4</v>
      </c>
      <c r="B14" s="313" t="str">
        <f>Filiación!C12</f>
        <v>CANAVIRI HERRADA KATHERINE</v>
      </c>
      <c r="C14" s="313"/>
      <c r="D14" s="313"/>
      <c r="E14" s="62"/>
      <c r="F14" s="65"/>
      <c r="G14" s="62"/>
      <c r="H14" s="62"/>
      <c r="I14" s="63"/>
      <c r="J14" s="63"/>
      <c r="K14" s="63"/>
      <c r="L14" s="63"/>
      <c r="M14" s="140">
        <f t="shared" si="0"/>
        <v>0</v>
      </c>
      <c r="N14" s="65"/>
      <c r="O14" s="65"/>
      <c r="P14" s="65"/>
      <c r="Q14" s="65"/>
      <c r="R14" s="70">
        <f t="shared" si="1"/>
        <v>0</v>
      </c>
      <c r="S14" s="65"/>
      <c r="T14" s="65"/>
      <c r="U14" s="65"/>
      <c r="V14" s="65"/>
      <c r="W14" s="141">
        <f t="shared" si="2"/>
        <v>0</v>
      </c>
      <c r="X14" s="65"/>
      <c r="Y14" s="65"/>
      <c r="Z14" s="65"/>
      <c r="AA14" s="65"/>
      <c r="AB14" s="142">
        <f t="shared" si="3"/>
        <v>0</v>
      </c>
      <c r="AC14" s="63"/>
      <c r="AD14" s="63"/>
      <c r="AE14" s="63"/>
      <c r="AF14" s="63"/>
      <c r="AG14" s="143">
        <f t="shared" si="4"/>
        <v>0</v>
      </c>
      <c r="AH14" s="65"/>
      <c r="AI14" s="65"/>
      <c r="AJ14" s="65"/>
      <c r="AK14" s="65"/>
      <c r="AL14" s="144">
        <f t="shared" si="5"/>
        <v>0</v>
      </c>
      <c r="AM14" s="65"/>
      <c r="AN14" s="65"/>
      <c r="AO14" s="65"/>
      <c r="AP14" s="65"/>
      <c r="AQ14" s="145">
        <f t="shared" si="6"/>
        <v>0</v>
      </c>
      <c r="AR14" s="65"/>
      <c r="AS14" s="65"/>
      <c r="AT14" s="65"/>
      <c r="AU14" s="65"/>
      <c r="AV14" s="146">
        <f t="shared" si="7"/>
        <v>0</v>
      </c>
      <c r="AW14" s="63"/>
      <c r="AX14" s="63"/>
      <c r="AY14" s="63"/>
      <c r="AZ14" s="63"/>
      <c r="BA14" s="147">
        <f t="shared" si="8"/>
        <v>0</v>
      </c>
      <c r="BB14" s="65"/>
      <c r="BC14" s="65"/>
      <c r="BD14" s="65"/>
      <c r="BE14" s="65"/>
      <c r="BF14" s="148">
        <f t="shared" si="9"/>
        <v>0</v>
      </c>
      <c r="BG14" s="65"/>
      <c r="BH14" s="65"/>
      <c r="BI14" s="65"/>
      <c r="BJ14" s="65"/>
      <c r="BK14" s="149">
        <f t="shared" si="10"/>
        <v>0</v>
      </c>
      <c r="BL14" s="65"/>
      <c r="BM14" s="65"/>
      <c r="BN14" s="65"/>
      <c r="BO14" s="65"/>
      <c r="BP14" s="150">
        <f t="shared" si="11"/>
        <v>0</v>
      </c>
    </row>
    <row r="15" spans="1:68" s="64" customFormat="1" ht="28.5" customHeight="1">
      <c r="A15" s="61">
        <v>5</v>
      </c>
      <c r="B15" s="313" t="str">
        <f>Filiación!C13</f>
        <v xml:space="preserve">CANAVIRI ROJAS RUTH AMBAR </v>
      </c>
      <c r="C15" s="313"/>
      <c r="D15" s="313"/>
      <c r="E15" s="62"/>
      <c r="F15" s="62"/>
      <c r="G15" s="62" t="s">
        <v>163</v>
      </c>
      <c r="H15" s="62"/>
      <c r="I15" s="63"/>
      <c r="J15" s="63"/>
      <c r="K15" s="63"/>
      <c r="L15" s="63"/>
      <c r="M15" s="140">
        <f t="shared" si="0"/>
        <v>0</v>
      </c>
      <c r="N15" s="65"/>
      <c r="O15" s="65"/>
      <c r="P15" s="65"/>
      <c r="Q15" s="65"/>
      <c r="R15" s="70">
        <f t="shared" si="1"/>
        <v>0</v>
      </c>
      <c r="S15" s="65"/>
      <c r="T15" s="65"/>
      <c r="U15" s="65"/>
      <c r="V15" s="65"/>
      <c r="W15" s="141">
        <f t="shared" si="2"/>
        <v>0</v>
      </c>
      <c r="X15" s="65"/>
      <c r="Y15" s="65"/>
      <c r="Z15" s="65"/>
      <c r="AA15" s="65"/>
      <c r="AB15" s="142">
        <f t="shared" si="3"/>
        <v>0</v>
      </c>
      <c r="AC15" s="63"/>
      <c r="AD15" s="63"/>
      <c r="AE15" s="63"/>
      <c r="AF15" s="63"/>
      <c r="AG15" s="143">
        <f t="shared" si="4"/>
        <v>0</v>
      </c>
      <c r="AH15" s="65"/>
      <c r="AI15" s="65"/>
      <c r="AJ15" s="65"/>
      <c r="AK15" s="65"/>
      <c r="AL15" s="144">
        <f t="shared" si="5"/>
        <v>0</v>
      </c>
      <c r="AM15" s="65"/>
      <c r="AN15" s="65"/>
      <c r="AO15" s="65"/>
      <c r="AP15" s="65"/>
      <c r="AQ15" s="145">
        <f t="shared" si="6"/>
        <v>0</v>
      </c>
      <c r="AR15" s="65"/>
      <c r="AS15" s="65"/>
      <c r="AT15" s="65"/>
      <c r="AU15" s="65"/>
      <c r="AV15" s="146">
        <f t="shared" si="7"/>
        <v>0</v>
      </c>
      <c r="AW15" s="63"/>
      <c r="AX15" s="63"/>
      <c r="AY15" s="63"/>
      <c r="AZ15" s="63"/>
      <c r="BA15" s="147">
        <f t="shared" si="8"/>
        <v>0</v>
      </c>
      <c r="BB15" s="65"/>
      <c r="BC15" s="65"/>
      <c r="BD15" s="65"/>
      <c r="BE15" s="65"/>
      <c r="BF15" s="148">
        <f t="shared" si="9"/>
        <v>0</v>
      </c>
      <c r="BG15" s="65"/>
      <c r="BH15" s="65"/>
      <c r="BI15" s="65"/>
      <c r="BJ15" s="65"/>
      <c r="BK15" s="149">
        <f t="shared" si="10"/>
        <v>0</v>
      </c>
      <c r="BL15" s="65"/>
      <c r="BM15" s="65"/>
      <c r="BN15" s="65"/>
      <c r="BO15" s="65"/>
      <c r="BP15" s="150">
        <f t="shared" si="11"/>
        <v>0</v>
      </c>
    </row>
    <row r="16" spans="1:68" s="64" customFormat="1" ht="28.5" customHeight="1">
      <c r="A16" s="61">
        <v>6</v>
      </c>
      <c r="B16" s="313" t="str">
        <f>Filiación!C14</f>
        <v>CARRION MARGUAY CAMILA SAMARA</v>
      </c>
      <c r="C16" s="313"/>
      <c r="D16" s="313"/>
      <c r="E16" s="62"/>
      <c r="F16" s="62"/>
      <c r="G16" s="62"/>
      <c r="H16" s="62"/>
      <c r="I16" s="63"/>
      <c r="J16" s="63"/>
      <c r="K16" s="63"/>
      <c r="L16" s="63"/>
      <c r="M16" s="140">
        <f t="shared" si="0"/>
        <v>0</v>
      </c>
      <c r="N16" s="65"/>
      <c r="O16" s="65"/>
      <c r="P16" s="65"/>
      <c r="Q16" s="65"/>
      <c r="R16" s="70">
        <f t="shared" si="1"/>
        <v>0</v>
      </c>
      <c r="S16" s="65"/>
      <c r="T16" s="65"/>
      <c r="U16" s="65"/>
      <c r="V16" s="65"/>
      <c r="W16" s="141">
        <f t="shared" si="2"/>
        <v>0</v>
      </c>
      <c r="X16" s="65"/>
      <c r="Y16" s="65"/>
      <c r="Z16" s="65"/>
      <c r="AA16" s="65"/>
      <c r="AB16" s="142">
        <f t="shared" si="3"/>
        <v>0</v>
      </c>
      <c r="AC16" s="63"/>
      <c r="AD16" s="63"/>
      <c r="AE16" s="63"/>
      <c r="AF16" s="63"/>
      <c r="AG16" s="143">
        <f t="shared" si="4"/>
        <v>0</v>
      </c>
      <c r="AH16" s="65"/>
      <c r="AI16" s="65"/>
      <c r="AJ16" s="65"/>
      <c r="AK16" s="65"/>
      <c r="AL16" s="144">
        <f t="shared" si="5"/>
        <v>0</v>
      </c>
      <c r="AM16" s="65"/>
      <c r="AN16" s="65"/>
      <c r="AO16" s="65"/>
      <c r="AP16" s="65"/>
      <c r="AQ16" s="145">
        <f t="shared" si="6"/>
        <v>0</v>
      </c>
      <c r="AR16" s="65"/>
      <c r="AS16" s="65"/>
      <c r="AT16" s="65"/>
      <c r="AU16" s="65"/>
      <c r="AV16" s="146">
        <f t="shared" si="7"/>
        <v>0</v>
      </c>
      <c r="AW16" s="63"/>
      <c r="AX16" s="63"/>
      <c r="AY16" s="63"/>
      <c r="AZ16" s="63"/>
      <c r="BA16" s="147">
        <f t="shared" si="8"/>
        <v>0</v>
      </c>
      <c r="BB16" s="65"/>
      <c r="BC16" s="65"/>
      <c r="BD16" s="65"/>
      <c r="BE16" s="65"/>
      <c r="BF16" s="148">
        <f t="shared" si="9"/>
        <v>0</v>
      </c>
      <c r="BG16" s="65"/>
      <c r="BH16" s="65"/>
      <c r="BI16" s="65"/>
      <c r="BJ16" s="65"/>
      <c r="BK16" s="149">
        <f t="shared" si="10"/>
        <v>0</v>
      </c>
      <c r="BL16" s="65"/>
      <c r="BM16" s="65"/>
      <c r="BN16" s="65"/>
      <c r="BO16" s="65"/>
      <c r="BP16" s="150">
        <f t="shared" si="11"/>
        <v>0</v>
      </c>
    </row>
    <row r="17" spans="1:68" s="64" customFormat="1" ht="28.5" customHeight="1">
      <c r="A17" s="61">
        <v>7</v>
      </c>
      <c r="B17" s="313" t="str">
        <f>Filiación!C15</f>
        <v xml:space="preserve">CHEJO CAMACHO NOEMI MILDRED </v>
      </c>
      <c r="C17" s="313"/>
      <c r="D17" s="313"/>
      <c r="E17" s="62"/>
      <c r="F17" s="62"/>
      <c r="G17" s="62"/>
      <c r="H17" s="62"/>
      <c r="I17" s="63"/>
      <c r="J17" s="63"/>
      <c r="K17" s="63"/>
      <c r="L17" s="63"/>
      <c r="M17" s="140">
        <f t="shared" si="0"/>
        <v>0</v>
      </c>
      <c r="N17" s="65"/>
      <c r="O17" s="65"/>
      <c r="P17" s="65"/>
      <c r="Q17" s="65"/>
      <c r="R17" s="70">
        <f t="shared" si="1"/>
        <v>0</v>
      </c>
      <c r="S17" s="65"/>
      <c r="T17" s="65"/>
      <c r="U17" s="65"/>
      <c r="V17" s="65"/>
      <c r="W17" s="141">
        <f t="shared" si="2"/>
        <v>0</v>
      </c>
      <c r="X17" s="65"/>
      <c r="Y17" s="65"/>
      <c r="Z17" s="65"/>
      <c r="AA17" s="65"/>
      <c r="AB17" s="142">
        <f t="shared" si="3"/>
        <v>0</v>
      </c>
      <c r="AC17" s="63"/>
      <c r="AD17" s="63"/>
      <c r="AE17" s="63"/>
      <c r="AF17" s="63"/>
      <c r="AG17" s="143">
        <f t="shared" si="4"/>
        <v>0</v>
      </c>
      <c r="AH17" s="65"/>
      <c r="AI17" s="65"/>
      <c r="AJ17" s="65"/>
      <c r="AK17" s="65"/>
      <c r="AL17" s="144">
        <f t="shared" si="5"/>
        <v>0</v>
      </c>
      <c r="AM17" s="65"/>
      <c r="AN17" s="65"/>
      <c r="AO17" s="65"/>
      <c r="AP17" s="65"/>
      <c r="AQ17" s="145">
        <f t="shared" si="6"/>
        <v>0</v>
      </c>
      <c r="AR17" s="65"/>
      <c r="AS17" s="65"/>
      <c r="AT17" s="65"/>
      <c r="AU17" s="65"/>
      <c r="AV17" s="146">
        <f t="shared" si="7"/>
        <v>0</v>
      </c>
      <c r="AW17" s="63"/>
      <c r="AX17" s="63"/>
      <c r="AY17" s="63"/>
      <c r="AZ17" s="63"/>
      <c r="BA17" s="147">
        <f t="shared" si="8"/>
        <v>0</v>
      </c>
      <c r="BB17" s="65"/>
      <c r="BC17" s="65"/>
      <c r="BD17" s="65"/>
      <c r="BE17" s="65"/>
      <c r="BF17" s="148">
        <f t="shared" si="9"/>
        <v>0</v>
      </c>
      <c r="BG17" s="65"/>
      <c r="BH17" s="65"/>
      <c r="BI17" s="65"/>
      <c r="BJ17" s="65"/>
      <c r="BK17" s="149">
        <f t="shared" si="10"/>
        <v>0</v>
      </c>
      <c r="BL17" s="65"/>
      <c r="BM17" s="65"/>
      <c r="BN17" s="65"/>
      <c r="BO17" s="65"/>
      <c r="BP17" s="150">
        <f t="shared" si="11"/>
        <v>0</v>
      </c>
    </row>
    <row r="18" spans="1:68" s="64" customFormat="1" ht="28.5" customHeight="1">
      <c r="A18" s="61">
        <v>8</v>
      </c>
      <c r="B18" s="313" t="str">
        <f>Filiación!C16</f>
        <v>DELGADO APAZA JHAMYL</v>
      </c>
      <c r="C18" s="313"/>
      <c r="D18" s="313"/>
      <c r="E18" s="62"/>
      <c r="F18" s="62"/>
      <c r="G18" s="62"/>
      <c r="H18" s="62"/>
      <c r="I18" s="63"/>
      <c r="J18" s="63"/>
      <c r="K18" s="63"/>
      <c r="L18" s="63"/>
      <c r="M18" s="140">
        <f t="shared" si="0"/>
        <v>0</v>
      </c>
      <c r="N18" s="65"/>
      <c r="O18" s="65"/>
      <c r="P18" s="65"/>
      <c r="Q18" s="65"/>
      <c r="R18" s="70">
        <f t="shared" si="1"/>
        <v>0</v>
      </c>
      <c r="S18" s="65"/>
      <c r="T18" s="65"/>
      <c r="U18" s="65"/>
      <c r="V18" s="65"/>
      <c r="W18" s="141">
        <f t="shared" si="2"/>
        <v>0</v>
      </c>
      <c r="X18" s="65"/>
      <c r="Y18" s="65"/>
      <c r="Z18" s="65"/>
      <c r="AA18" s="65"/>
      <c r="AB18" s="142">
        <f t="shared" si="3"/>
        <v>0</v>
      </c>
      <c r="AC18" s="63"/>
      <c r="AD18" s="63"/>
      <c r="AE18" s="63"/>
      <c r="AF18" s="63"/>
      <c r="AG18" s="143">
        <f t="shared" si="4"/>
        <v>0</v>
      </c>
      <c r="AH18" s="65"/>
      <c r="AI18" s="65"/>
      <c r="AJ18" s="65"/>
      <c r="AK18" s="65"/>
      <c r="AL18" s="144">
        <f t="shared" si="5"/>
        <v>0</v>
      </c>
      <c r="AM18" s="65"/>
      <c r="AN18" s="65"/>
      <c r="AO18" s="65"/>
      <c r="AP18" s="65"/>
      <c r="AQ18" s="145">
        <f t="shared" si="6"/>
        <v>0</v>
      </c>
      <c r="AR18" s="65"/>
      <c r="AS18" s="65"/>
      <c r="AT18" s="65"/>
      <c r="AU18" s="65"/>
      <c r="AV18" s="146">
        <f t="shared" si="7"/>
        <v>0</v>
      </c>
      <c r="AW18" s="63"/>
      <c r="AX18" s="63"/>
      <c r="AY18" s="63"/>
      <c r="AZ18" s="63"/>
      <c r="BA18" s="147">
        <f t="shared" si="8"/>
        <v>0</v>
      </c>
      <c r="BB18" s="65"/>
      <c r="BC18" s="65"/>
      <c r="BD18" s="65"/>
      <c r="BE18" s="65"/>
      <c r="BF18" s="148">
        <f t="shared" si="9"/>
        <v>0</v>
      </c>
      <c r="BG18" s="65"/>
      <c r="BH18" s="65"/>
      <c r="BI18" s="65"/>
      <c r="BJ18" s="65"/>
      <c r="BK18" s="149">
        <f t="shared" si="10"/>
        <v>0</v>
      </c>
      <c r="BL18" s="65">
        <v>100</v>
      </c>
      <c r="BM18" s="65">
        <v>100</v>
      </c>
      <c r="BN18" s="65">
        <v>100</v>
      </c>
      <c r="BO18" s="65">
        <v>100</v>
      </c>
      <c r="BP18" s="150">
        <f t="shared" si="11"/>
        <v>100</v>
      </c>
    </row>
    <row r="19" spans="1:68" s="64" customFormat="1" ht="28.5" customHeight="1">
      <c r="A19" s="61">
        <v>9</v>
      </c>
      <c r="B19" s="313" t="str">
        <f>Filiación!C17</f>
        <v>DORADO CHOQUE FRANCO ANIBAL</v>
      </c>
      <c r="C19" s="313"/>
      <c r="D19" s="313"/>
      <c r="E19" s="62"/>
      <c r="F19" s="62"/>
      <c r="G19" s="62"/>
      <c r="H19" s="62"/>
      <c r="I19" s="63"/>
      <c r="J19" s="63"/>
      <c r="K19" s="63"/>
      <c r="L19" s="63"/>
      <c r="M19" s="140">
        <f t="shared" si="0"/>
        <v>0</v>
      </c>
      <c r="N19" s="65"/>
      <c r="O19" s="65"/>
      <c r="P19" s="65"/>
      <c r="Q19" s="65"/>
      <c r="R19" s="70">
        <f t="shared" si="1"/>
        <v>0</v>
      </c>
      <c r="S19" s="65"/>
      <c r="T19" s="65"/>
      <c r="U19" s="65"/>
      <c r="V19" s="65"/>
      <c r="W19" s="141">
        <f t="shared" si="2"/>
        <v>0</v>
      </c>
      <c r="X19" s="65"/>
      <c r="Y19" s="65"/>
      <c r="Z19" s="65"/>
      <c r="AA19" s="65"/>
      <c r="AB19" s="142">
        <f t="shared" si="3"/>
        <v>0</v>
      </c>
      <c r="AC19" s="63"/>
      <c r="AD19" s="63"/>
      <c r="AE19" s="63"/>
      <c r="AF19" s="63"/>
      <c r="AG19" s="143">
        <f t="shared" si="4"/>
        <v>0</v>
      </c>
      <c r="AH19" s="65"/>
      <c r="AI19" s="65"/>
      <c r="AJ19" s="65"/>
      <c r="AK19" s="65"/>
      <c r="AL19" s="144">
        <f t="shared" si="5"/>
        <v>0</v>
      </c>
      <c r="AM19" s="65"/>
      <c r="AN19" s="65"/>
      <c r="AO19" s="65"/>
      <c r="AP19" s="65"/>
      <c r="AQ19" s="145">
        <f t="shared" si="6"/>
        <v>0</v>
      </c>
      <c r="AR19" s="65"/>
      <c r="AS19" s="65"/>
      <c r="AT19" s="65"/>
      <c r="AU19" s="65"/>
      <c r="AV19" s="146">
        <f t="shared" si="7"/>
        <v>0</v>
      </c>
      <c r="AW19" s="63"/>
      <c r="AX19" s="63"/>
      <c r="AY19" s="63"/>
      <c r="AZ19" s="63"/>
      <c r="BA19" s="147">
        <f t="shared" si="8"/>
        <v>0</v>
      </c>
      <c r="BB19" s="65"/>
      <c r="BC19" s="65"/>
      <c r="BD19" s="65"/>
      <c r="BE19" s="65"/>
      <c r="BF19" s="148">
        <f t="shared" si="9"/>
        <v>0</v>
      </c>
      <c r="BG19" s="65"/>
      <c r="BH19" s="65"/>
      <c r="BI19" s="65"/>
      <c r="BJ19" s="65"/>
      <c r="BK19" s="149">
        <f t="shared" si="10"/>
        <v>0</v>
      </c>
      <c r="BL19" s="65"/>
      <c r="BM19" s="65"/>
      <c r="BN19" s="65"/>
      <c r="BO19" s="65"/>
      <c r="BP19" s="150">
        <f t="shared" si="11"/>
        <v>0</v>
      </c>
    </row>
    <row r="20" spans="1:68" s="64" customFormat="1" ht="28.5" customHeight="1">
      <c r="A20" s="61">
        <v>10</v>
      </c>
      <c r="B20" s="313" t="str">
        <f>Filiación!C18</f>
        <v>EYZAGUIRRE CUSSI CRISTIAN  ROMMEL</v>
      </c>
      <c r="C20" s="313"/>
      <c r="D20" s="313"/>
      <c r="E20" s="62"/>
      <c r="F20" s="62"/>
      <c r="G20" s="62"/>
      <c r="H20" s="62"/>
      <c r="I20" s="63"/>
      <c r="J20" s="63"/>
      <c r="K20" s="63"/>
      <c r="L20" s="63"/>
      <c r="M20" s="140">
        <f t="shared" si="0"/>
        <v>0</v>
      </c>
      <c r="N20" s="65"/>
      <c r="O20" s="65"/>
      <c r="P20" s="65"/>
      <c r="Q20" s="65"/>
      <c r="R20" s="70">
        <f t="shared" si="1"/>
        <v>0</v>
      </c>
      <c r="S20" s="65"/>
      <c r="T20" s="65"/>
      <c r="U20" s="65"/>
      <c r="V20" s="65"/>
      <c r="W20" s="141">
        <f t="shared" si="2"/>
        <v>0</v>
      </c>
      <c r="X20" s="65"/>
      <c r="Y20" s="65"/>
      <c r="Z20" s="65"/>
      <c r="AA20" s="65"/>
      <c r="AB20" s="142">
        <f t="shared" si="3"/>
        <v>0</v>
      </c>
      <c r="AC20" s="63"/>
      <c r="AD20" s="63"/>
      <c r="AE20" s="63"/>
      <c r="AF20" s="63"/>
      <c r="AG20" s="143">
        <f t="shared" si="4"/>
        <v>0</v>
      </c>
      <c r="AH20" s="65"/>
      <c r="AI20" s="65"/>
      <c r="AJ20" s="65"/>
      <c r="AK20" s="65"/>
      <c r="AL20" s="144">
        <f t="shared" si="5"/>
        <v>0</v>
      </c>
      <c r="AM20" s="65"/>
      <c r="AN20" s="65"/>
      <c r="AO20" s="65"/>
      <c r="AP20" s="65"/>
      <c r="AQ20" s="145">
        <f t="shared" si="6"/>
        <v>0</v>
      </c>
      <c r="AR20" s="65"/>
      <c r="AS20" s="65"/>
      <c r="AT20" s="65"/>
      <c r="AU20" s="65"/>
      <c r="AV20" s="146">
        <f t="shared" si="7"/>
        <v>0</v>
      </c>
      <c r="AW20" s="63"/>
      <c r="AX20" s="63"/>
      <c r="AY20" s="63"/>
      <c r="AZ20" s="63"/>
      <c r="BA20" s="147">
        <f t="shared" si="8"/>
        <v>0</v>
      </c>
      <c r="BB20" s="65"/>
      <c r="BC20" s="65"/>
      <c r="BD20" s="65"/>
      <c r="BE20" s="65"/>
      <c r="BF20" s="148">
        <f t="shared" si="9"/>
        <v>0</v>
      </c>
      <c r="BG20" s="65"/>
      <c r="BH20" s="65"/>
      <c r="BI20" s="65"/>
      <c r="BJ20" s="65"/>
      <c r="BK20" s="149">
        <f t="shared" si="10"/>
        <v>0</v>
      </c>
      <c r="BL20" s="65"/>
      <c r="BM20" s="65"/>
      <c r="BN20" s="65"/>
      <c r="BO20" s="65"/>
      <c r="BP20" s="150">
        <f t="shared" si="11"/>
        <v>0</v>
      </c>
    </row>
    <row r="21" spans="1:68" s="64" customFormat="1" ht="28.5" customHeight="1">
      <c r="A21" s="61">
        <v>11</v>
      </c>
      <c r="B21" s="313" t="str">
        <f>Filiación!C19</f>
        <v>FORONDA FLORES GREACE ANGELA</v>
      </c>
      <c r="C21" s="313"/>
      <c r="D21" s="313"/>
      <c r="E21" s="62"/>
      <c r="F21" s="62"/>
      <c r="G21" s="62"/>
      <c r="H21" s="62"/>
      <c r="I21" s="63"/>
      <c r="J21" s="63"/>
      <c r="K21" s="63"/>
      <c r="L21" s="63"/>
      <c r="M21" s="140">
        <f t="shared" si="0"/>
        <v>0</v>
      </c>
      <c r="N21" s="65"/>
      <c r="O21" s="65"/>
      <c r="P21" s="65"/>
      <c r="Q21" s="65"/>
      <c r="R21" s="70">
        <f t="shared" si="1"/>
        <v>0</v>
      </c>
      <c r="S21" s="65"/>
      <c r="T21" s="65"/>
      <c r="U21" s="65"/>
      <c r="V21" s="65"/>
      <c r="W21" s="141">
        <f t="shared" si="2"/>
        <v>0</v>
      </c>
      <c r="X21" s="65"/>
      <c r="Y21" s="65"/>
      <c r="Z21" s="65"/>
      <c r="AA21" s="65"/>
      <c r="AB21" s="142">
        <f t="shared" si="3"/>
        <v>0</v>
      </c>
      <c r="AC21" s="63"/>
      <c r="AD21" s="63"/>
      <c r="AE21" s="63"/>
      <c r="AF21" s="63"/>
      <c r="AG21" s="143">
        <f t="shared" si="4"/>
        <v>0</v>
      </c>
      <c r="AH21" s="65"/>
      <c r="AI21" s="65"/>
      <c r="AJ21" s="65"/>
      <c r="AK21" s="65"/>
      <c r="AL21" s="144">
        <f t="shared" si="5"/>
        <v>0</v>
      </c>
      <c r="AM21" s="65"/>
      <c r="AN21" s="65"/>
      <c r="AO21" s="65"/>
      <c r="AP21" s="65"/>
      <c r="AQ21" s="145">
        <f t="shared" si="6"/>
        <v>0</v>
      </c>
      <c r="AR21" s="65"/>
      <c r="AS21" s="65"/>
      <c r="AT21" s="65"/>
      <c r="AU21" s="65"/>
      <c r="AV21" s="146">
        <f t="shared" si="7"/>
        <v>0</v>
      </c>
      <c r="AW21" s="63"/>
      <c r="AX21" s="63"/>
      <c r="AY21" s="63"/>
      <c r="AZ21" s="63"/>
      <c r="BA21" s="147">
        <f t="shared" si="8"/>
        <v>0</v>
      </c>
      <c r="BB21" s="65"/>
      <c r="BC21" s="65"/>
      <c r="BD21" s="65"/>
      <c r="BE21" s="65"/>
      <c r="BF21" s="148">
        <f t="shared" si="9"/>
        <v>0</v>
      </c>
      <c r="BG21" s="65"/>
      <c r="BH21" s="65"/>
      <c r="BI21" s="65"/>
      <c r="BJ21" s="65"/>
      <c r="BK21" s="149">
        <f t="shared" si="10"/>
        <v>0</v>
      </c>
      <c r="BL21" s="65"/>
      <c r="BM21" s="65"/>
      <c r="BN21" s="65"/>
      <c r="BO21" s="65"/>
      <c r="BP21" s="150">
        <f t="shared" si="11"/>
        <v>0</v>
      </c>
    </row>
    <row r="22" spans="1:68" s="64" customFormat="1" ht="28.5" customHeight="1">
      <c r="A22" s="61">
        <v>12</v>
      </c>
      <c r="B22" s="313" t="str">
        <f>Filiación!C20</f>
        <v>GAMBOA MEDINA GIULIANNA INES</v>
      </c>
      <c r="C22" s="313"/>
      <c r="D22" s="313"/>
      <c r="E22" s="62"/>
      <c r="F22" s="62"/>
      <c r="G22" s="62"/>
      <c r="H22" s="62"/>
      <c r="I22" s="63"/>
      <c r="J22" s="63"/>
      <c r="K22" s="63"/>
      <c r="L22" s="63"/>
      <c r="M22" s="140">
        <f t="shared" si="0"/>
        <v>0</v>
      </c>
      <c r="N22" s="65"/>
      <c r="O22" s="65"/>
      <c r="P22" s="65"/>
      <c r="Q22" s="65"/>
      <c r="R22" s="70">
        <f t="shared" si="1"/>
        <v>0</v>
      </c>
      <c r="S22" s="65"/>
      <c r="T22" s="65"/>
      <c r="U22" s="65"/>
      <c r="V22" s="65"/>
      <c r="W22" s="141">
        <f t="shared" si="2"/>
        <v>0</v>
      </c>
      <c r="X22" s="65"/>
      <c r="Y22" s="65"/>
      <c r="Z22" s="65"/>
      <c r="AA22" s="65"/>
      <c r="AB22" s="142">
        <f t="shared" si="3"/>
        <v>0</v>
      </c>
      <c r="AC22" s="63"/>
      <c r="AD22" s="63"/>
      <c r="AE22" s="63"/>
      <c r="AF22" s="63"/>
      <c r="AG22" s="143">
        <f t="shared" si="4"/>
        <v>0</v>
      </c>
      <c r="AH22" s="65"/>
      <c r="AI22" s="65"/>
      <c r="AJ22" s="65"/>
      <c r="AK22" s="65"/>
      <c r="AL22" s="144">
        <f t="shared" si="5"/>
        <v>0</v>
      </c>
      <c r="AM22" s="65"/>
      <c r="AN22" s="65"/>
      <c r="AO22" s="65"/>
      <c r="AP22" s="65"/>
      <c r="AQ22" s="145">
        <f t="shared" si="6"/>
        <v>0</v>
      </c>
      <c r="AR22" s="65"/>
      <c r="AS22" s="65"/>
      <c r="AT22" s="65"/>
      <c r="AU22" s="65"/>
      <c r="AV22" s="146">
        <f t="shared" si="7"/>
        <v>0</v>
      </c>
      <c r="AW22" s="63"/>
      <c r="AX22" s="63"/>
      <c r="AY22" s="63"/>
      <c r="AZ22" s="63"/>
      <c r="BA22" s="147">
        <f t="shared" si="8"/>
        <v>0</v>
      </c>
      <c r="BB22" s="65"/>
      <c r="BC22" s="65"/>
      <c r="BD22" s="65"/>
      <c r="BE22" s="65"/>
      <c r="BF22" s="148">
        <f t="shared" si="9"/>
        <v>0</v>
      </c>
      <c r="BG22" s="65"/>
      <c r="BH22" s="65"/>
      <c r="BI22" s="65"/>
      <c r="BJ22" s="65"/>
      <c r="BK22" s="149">
        <f t="shared" si="10"/>
        <v>0</v>
      </c>
      <c r="BL22" s="65"/>
      <c r="BM22" s="65"/>
      <c r="BN22" s="65"/>
      <c r="BO22" s="65"/>
      <c r="BP22" s="150">
        <f t="shared" si="11"/>
        <v>0</v>
      </c>
    </row>
    <row r="23" spans="1:68" s="64" customFormat="1" ht="28.5" customHeight="1">
      <c r="A23" s="61">
        <v>13</v>
      </c>
      <c r="B23" s="313" t="str">
        <f>Filiación!C21</f>
        <v xml:space="preserve">HUANCA HERRERA SEBASTIAN  NAIN </v>
      </c>
      <c r="C23" s="313"/>
      <c r="D23" s="313"/>
      <c r="E23" s="62"/>
      <c r="F23" s="62"/>
      <c r="G23" s="62"/>
      <c r="H23" s="62"/>
      <c r="I23" s="63"/>
      <c r="J23" s="63"/>
      <c r="K23" s="63"/>
      <c r="L23" s="63"/>
      <c r="M23" s="140">
        <f t="shared" si="0"/>
        <v>0</v>
      </c>
      <c r="N23" s="65"/>
      <c r="O23" s="65"/>
      <c r="P23" s="65"/>
      <c r="Q23" s="65"/>
      <c r="R23" s="70">
        <f t="shared" si="1"/>
        <v>0</v>
      </c>
      <c r="S23" s="65"/>
      <c r="T23" s="65"/>
      <c r="U23" s="65"/>
      <c r="V23" s="65"/>
      <c r="W23" s="141">
        <f t="shared" si="2"/>
        <v>0</v>
      </c>
      <c r="X23" s="65"/>
      <c r="Y23" s="65"/>
      <c r="Z23" s="65"/>
      <c r="AA23" s="65"/>
      <c r="AB23" s="142">
        <f t="shared" si="3"/>
        <v>0</v>
      </c>
      <c r="AC23" s="63"/>
      <c r="AD23" s="63"/>
      <c r="AE23" s="63"/>
      <c r="AF23" s="63"/>
      <c r="AG23" s="143">
        <f t="shared" si="4"/>
        <v>0</v>
      </c>
      <c r="AH23" s="65"/>
      <c r="AI23" s="65"/>
      <c r="AJ23" s="65"/>
      <c r="AK23" s="65"/>
      <c r="AL23" s="144">
        <f t="shared" si="5"/>
        <v>0</v>
      </c>
      <c r="AM23" s="65"/>
      <c r="AN23" s="65"/>
      <c r="AO23" s="65"/>
      <c r="AP23" s="65"/>
      <c r="AQ23" s="145">
        <f t="shared" si="6"/>
        <v>0</v>
      </c>
      <c r="AR23" s="65"/>
      <c r="AS23" s="65"/>
      <c r="AT23" s="65"/>
      <c r="AU23" s="65"/>
      <c r="AV23" s="146">
        <f t="shared" si="7"/>
        <v>0</v>
      </c>
      <c r="AW23" s="63"/>
      <c r="AX23" s="63"/>
      <c r="AY23" s="63"/>
      <c r="AZ23" s="63"/>
      <c r="BA23" s="147">
        <f t="shared" si="8"/>
        <v>0</v>
      </c>
      <c r="BB23" s="65"/>
      <c r="BC23" s="65"/>
      <c r="BD23" s="65"/>
      <c r="BE23" s="65"/>
      <c r="BF23" s="148">
        <f t="shared" si="9"/>
        <v>0</v>
      </c>
      <c r="BG23" s="65"/>
      <c r="BH23" s="65"/>
      <c r="BI23" s="65"/>
      <c r="BJ23" s="65"/>
      <c r="BK23" s="149">
        <f t="shared" si="10"/>
        <v>0</v>
      </c>
      <c r="BL23" s="65"/>
      <c r="BM23" s="65"/>
      <c r="BN23" s="65"/>
      <c r="BO23" s="65"/>
      <c r="BP23" s="150">
        <f t="shared" si="11"/>
        <v>0</v>
      </c>
    </row>
    <row r="24" spans="1:68" s="64" customFormat="1" ht="28.5" customHeight="1">
      <c r="A24" s="61">
        <v>14</v>
      </c>
      <c r="B24" s="313" t="str">
        <f>Filiación!C22</f>
        <v>LAURA CHAMBILLA JOSE MISHAEL</v>
      </c>
      <c r="C24" s="313"/>
      <c r="D24" s="313"/>
      <c r="E24" s="62"/>
      <c r="F24" s="62"/>
      <c r="G24" s="62"/>
      <c r="H24" s="62"/>
      <c r="I24" s="63"/>
      <c r="J24" s="63"/>
      <c r="K24" s="63"/>
      <c r="L24" s="63"/>
      <c r="M24" s="140">
        <f t="shared" si="0"/>
        <v>0</v>
      </c>
      <c r="N24" s="65"/>
      <c r="O24" s="65"/>
      <c r="P24" s="65"/>
      <c r="Q24" s="65"/>
      <c r="R24" s="70">
        <f t="shared" si="1"/>
        <v>0</v>
      </c>
      <c r="S24" s="65"/>
      <c r="T24" s="65"/>
      <c r="U24" s="65"/>
      <c r="V24" s="65"/>
      <c r="W24" s="141">
        <f t="shared" si="2"/>
        <v>0</v>
      </c>
      <c r="X24" s="65"/>
      <c r="Y24" s="65"/>
      <c r="Z24" s="65"/>
      <c r="AA24" s="65"/>
      <c r="AB24" s="142">
        <f t="shared" si="3"/>
        <v>0</v>
      </c>
      <c r="AC24" s="63"/>
      <c r="AD24" s="63"/>
      <c r="AE24" s="63"/>
      <c r="AF24" s="63"/>
      <c r="AG24" s="143">
        <f t="shared" si="4"/>
        <v>0</v>
      </c>
      <c r="AH24" s="65"/>
      <c r="AI24" s="65"/>
      <c r="AJ24" s="65"/>
      <c r="AK24" s="65"/>
      <c r="AL24" s="144">
        <f t="shared" si="5"/>
        <v>0</v>
      </c>
      <c r="AM24" s="65"/>
      <c r="AN24" s="65"/>
      <c r="AO24" s="65"/>
      <c r="AP24" s="65"/>
      <c r="AQ24" s="145">
        <f t="shared" si="6"/>
        <v>0</v>
      </c>
      <c r="AR24" s="65"/>
      <c r="AS24" s="65"/>
      <c r="AT24" s="65"/>
      <c r="AU24" s="65"/>
      <c r="AV24" s="146">
        <f t="shared" si="7"/>
        <v>0</v>
      </c>
      <c r="AW24" s="63"/>
      <c r="AX24" s="63"/>
      <c r="AY24" s="63"/>
      <c r="AZ24" s="63"/>
      <c r="BA24" s="147">
        <f t="shared" si="8"/>
        <v>0</v>
      </c>
      <c r="BB24" s="65"/>
      <c r="BC24" s="65"/>
      <c r="BD24" s="65"/>
      <c r="BE24" s="65"/>
      <c r="BF24" s="148">
        <f t="shared" si="9"/>
        <v>0</v>
      </c>
      <c r="BG24" s="65"/>
      <c r="BH24" s="65"/>
      <c r="BI24" s="65"/>
      <c r="BJ24" s="65"/>
      <c r="BK24" s="149">
        <f t="shared" si="10"/>
        <v>0</v>
      </c>
      <c r="BL24" s="65"/>
      <c r="BM24" s="65"/>
      <c r="BN24" s="65"/>
      <c r="BO24" s="65"/>
      <c r="BP24" s="150">
        <f t="shared" si="11"/>
        <v>0</v>
      </c>
    </row>
    <row r="25" spans="1:68" s="64" customFormat="1" ht="28.5" customHeight="1">
      <c r="A25" s="61">
        <v>15</v>
      </c>
      <c r="B25" s="313" t="str">
        <f>Filiación!C23</f>
        <v>MAMANI BUSTILLOS DANNA  SHARLYN</v>
      </c>
      <c r="C25" s="313"/>
      <c r="D25" s="313"/>
      <c r="E25" s="62"/>
      <c r="F25" s="62"/>
      <c r="G25" s="62"/>
      <c r="H25" s="62"/>
      <c r="I25" s="63"/>
      <c r="J25" s="63"/>
      <c r="K25" s="63"/>
      <c r="L25" s="63"/>
      <c r="M25" s="140">
        <f t="shared" si="0"/>
        <v>0</v>
      </c>
      <c r="N25" s="65"/>
      <c r="O25" s="65"/>
      <c r="P25" s="65"/>
      <c r="Q25" s="65"/>
      <c r="R25" s="70">
        <f t="shared" si="1"/>
        <v>0</v>
      </c>
      <c r="S25" s="65"/>
      <c r="T25" s="65"/>
      <c r="U25" s="65"/>
      <c r="V25" s="65"/>
      <c r="W25" s="141">
        <f t="shared" si="2"/>
        <v>0</v>
      </c>
      <c r="X25" s="65"/>
      <c r="Y25" s="65"/>
      <c r="Z25" s="65"/>
      <c r="AA25" s="65"/>
      <c r="AB25" s="142">
        <f t="shared" si="3"/>
        <v>0</v>
      </c>
      <c r="AC25" s="63"/>
      <c r="AD25" s="63"/>
      <c r="AE25" s="63"/>
      <c r="AF25" s="63"/>
      <c r="AG25" s="143">
        <f t="shared" si="4"/>
        <v>0</v>
      </c>
      <c r="AH25" s="65"/>
      <c r="AI25" s="65"/>
      <c r="AJ25" s="65"/>
      <c r="AK25" s="65"/>
      <c r="AL25" s="144">
        <f t="shared" si="5"/>
        <v>0</v>
      </c>
      <c r="AM25" s="65"/>
      <c r="AN25" s="65"/>
      <c r="AO25" s="65"/>
      <c r="AP25" s="65"/>
      <c r="AQ25" s="145">
        <f t="shared" si="6"/>
        <v>0</v>
      </c>
      <c r="AR25" s="65"/>
      <c r="AS25" s="65"/>
      <c r="AT25" s="65"/>
      <c r="AU25" s="65"/>
      <c r="AV25" s="146">
        <f t="shared" si="7"/>
        <v>0</v>
      </c>
      <c r="AW25" s="63"/>
      <c r="AX25" s="63"/>
      <c r="AY25" s="63"/>
      <c r="AZ25" s="63"/>
      <c r="BA25" s="147">
        <f t="shared" si="8"/>
        <v>0</v>
      </c>
      <c r="BB25" s="65"/>
      <c r="BC25" s="65"/>
      <c r="BD25" s="65"/>
      <c r="BE25" s="65"/>
      <c r="BF25" s="148">
        <f t="shared" si="9"/>
        <v>0</v>
      </c>
      <c r="BG25" s="65"/>
      <c r="BH25" s="65"/>
      <c r="BI25" s="65"/>
      <c r="BJ25" s="65"/>
      <c r="BK25" s="149">
        <f t="shared" si="10"/>
        <v>0</v>
      </c>
      <c r="BL25" s="65"/>
      <c r="BM25" s="65"/>
      <c r="BN25" s="65"/>
      <c r="BO25" s="65"/>
      <c r="BP25" s="150">
        <f t="shared" si="11"/>
        <v>0</v>
      </c>
    </row>
    <row r="26" spans="1:68" s="64" customFormat="1" ht="28.5" customHeight="1">
      <c r="A26" s="61">
        <v>16</v>
      </c>
      <c r="B26" s="313" t="str">
        <f>Filiación!C24</f>
        <v xml:space="preserve">MAMANI CACERES JHONATAN RAINER </v>
      </c>
      <c r="C26" s="313"/>
      <c r="D26" s="313"/>
      <c r="E26" s="62"/>
      <c r="F26" s="62"/>
      <c r="G26" s="62"/>
      <c r="H26" s="62"/>
      <c r="I26" s="63"/>
      <c r="J26" s="63"/>
      <c r="K26" s="63"/>
      <c r="L26" s="63"/>
      <c r="M26" s="140">
        <f t="shared" si="0"/>
        <v>0</v>
      </c>
      <c r="N26" s="65"/>
      <c r="O26" s="65"/>
      <c r="P26" s="65"/>
      <c r="Q26" s="65"/>
      <c r="R26" s="70">
        <f t="shared" si="1"/>
        <v>0</v>
      </c>
      <c r="S26" s="65"/>
      <c r="T26" s="65"/>
      <c r="U26" s="65"/>
      <c r="V26" s="65"/>
      <c r="W26" s="141">
        <f t="shared" si="2"/>
        <v>0</v>
      </c>
      <c r="X26" s="65"/>
      <c r="Y26" s="65"/>
      <c r="Z26" s="65"/>
      <c r="AA26" s="65"/>
      <c r="AB26" s="142">
        <f t="shared" si="3"/>
        <v>0</v>
      </c>
      <c r="AC26" s="63"/>
      <c r="AD26" s="63"/>
      <c r="AE26" s="63"/>
      <c r="AF26" s="63"/>
      <c r="AG26" s="143">
        <f t="shared" si="4"/>
        <v>0</v>
      </c>
      <c r="AH26" s="65"/>
      <c r="AI26" s="65"/>
      <c r="AJ26" s="65"/>
      <c r="AK26" s="65"/>
      <c r="AL26" s="144">
        <f t="shared" si="5"/>
        <v>0</v>
      </c>
      <c r="AM26" s="65"/>
      <c r="AN26" s="65"/>
      <c r="AO26" s="65"/>
      <c r="AP26" s="65"/>
      <c r="AQ26" s="145">
        <f t="shared" si="6"/>
        <v>0</v>
      </c>
      <c r="AR26" s="65"/>
      <c r="AS26" s="65"/>
      <c r="AT26" s="65"/>
      <c r="AU26" s="65"/>
      <c r="AV26" s="146">
        <f t="shared" si="7"/>
        <v>0</v>
      </c>
      <c r="AW26" s="63"/>
      <c r="AX26" s="63"/>
      <c r="AY26" s="63"/>
      <c r="AZ26" s="63"/>
      <c r="BA26" s="147">
        <f t="shared" si="8"/>
        <v>0</v>
      </c>
      <c r="BB26" s="65"/>
      <c r="BC26" s="65"/>
      <c r="BD26" s="65"/>
      <c r="BE26" s="65"/>
      <c r="BF26" s="148">
        <f t="shared" si="9"/>
        <v>0</v>
      </c>
      <c r="BG26" s="65"/>
      <c r="BH26" s="65"/>
      <c r="BI26" s="65"/>
      <c r="BJ26" s="65"/>
      <c r="BK26" s="149">
        <f t="shared" si="10"/>
        <v>0</v>
      </c>
      <c r="BL26" s="65"/>
      <c r="BM26" s="65"/>
      <c r="BN26" s="65"/>
      <c r="BO26" s="65"/>
      <c r="BP26" s="150">
        <f t="shared" si="11"/>
        <v>0</v>
      </c>
    </row>
    <row r="27" spans="1:68" s="64" customFormat="1" ht="28.5" customHeight="1">
      <c r="A27" s="61">
        <v>17</v>
      </c>
      <c r="B27" s="313" t="str">
        <f>Filiación!C25</f>
        <v xml:space="preserve">MEJILLONES CHAYÑA JAQUELIN KEYLA </v>
      </c>
      <c r="C27" s="313"/>
      <c r="D27" s="313"/>
      <c r="E27" s="62"/>
      <c r="F27" s="62"/>
      <c r="G27" s="62"/>
      <c r="H27" s="62"/>
      <c r="I27" s="63"/>
      <c r="J27" s="63"/>
      <c r="K27" s="63"/>
      <c r="L27" s="63"/>
      <c r="M27" s="140">
        <f t="shared" si="0"/>
        <v>0</v>
      </c>
      <c r="N27" s="65"/>
      <c r="O27" s="65"/>
      <c r="P27" s="65"/>
      <c r="Q27" s="65"/>
      <c r="R27" s="70">
        <f t="shared" si="1"/>
        <v>0</v>
      </c>
      <c r="S27" s="65"/>
      <c r="T27" s="65"/>
      <c r="U27" s="65"/>
      <c r="V27" s="65"/>
      <c r="W27" s="141">
        <f t="shared" si="2"/>
        <v>0</v>
      </c>
      <c r="X27" s="65"/>
      <c r="Y27" s="65"/>
      <c r="Z27" s="65"/>
      <c r="AA27" s="65"/>
      <c r="AB27" s="142">
        <f t="shared" si="3"/>
        <v>0</v>
      </c>
      <c r="AC27" s="63"/>
      <c r="AD27" s="63"/>
      <c r="AE27" s="63"/>
      <c r="AF27" s="63"/>
      <c r="AG27" s="143">
        <f t="shared" si="4"/>
        <v>0</v>
      </c>
      <c r="AH27" s="65"/>
      <c r="AI27" s="65"/>
      <c r="AJ27" s="65"/>
      <c r="AK27" s="65"/>
      <c r="AL27" s="144">
        <f t="shared" si="5"/>
        <v>0</v>
      </c>
      <c r="AM27" s="65"/>
      <c r="AN27" s="65"/>
      <c r="AO27" s="65"/>
      <c r="AP27" s="65"/>
      <c r="AQ27" s="145">
        <f t="shared" si="6"/>
        <v>0</v>
      </c>
      <c r="AR27" s="65"/>
      <c r="AS27" s="65"/>
      <c r="AT27" s="65"/>
      <c r="AU27" s="65"/>
      <c r="AV27" s="146">
        <f t="shared" si="7"/>
        <v>0</v>
      </c>
      <c r="AW27" s="63"/>
      <c r="AX27" s="63"/>
      <c r="AY27" s="63"/>
      <c r="AZ27" s="63"/>
      <c r="BA27" s="147">
        <f t="shared" si="8"/>
        <v>0</v>
      </c>
      <c r="BB27" s="65"/>
      <c r="BC27" s="65"/>
      <c r="BD27" s="65"/>
      <c r="BE27" s="65"/>
      <c r="BF27" s="148">
        <f t="shared" si="9"/>
        <v>0</v>
      </c>
      <c r="BG27" s="65"/>
      <c r="BH27" s="65"/>
      <c r="BI27" s="65"/>
      <c r="BJ27" s="65"/>
      <c r="BK27" s="149">
        <f t="shared" si="10"/>
        <v>0</v>
      </c>
      <c r="BL27" s="65"/>
      <c r="BM27" s="65"/>
      <c r="BN27" s="65"/>
      <c r="BO27" s="65"/>
      <c r="BP27" s="150">
        <f t="shared" si="11"/>
        <v>0</v>
      </c>
    </row>
    <row r="28" spans="1:68" s="64" customFormat="1" ht="28.5" customHeight="1">
      <c r="A28" s="61">
        <v>18</v>
      </c>
      <c r="B28" s="313" t="str">
        <f>Filiación!C26</f>
        <v>NISTAUZ COAQUIRA  CRISTIAN  ARIEL</v>
      </c>
      <c r="C28" s="313"/>
      <c r="D28" s="313"/>
      <c r="E28" s="62"/>
      <c r="F28" s="62"/>
      <c r="G28" s="62"/>
      <c r="H28" s="62"/>
      <c r="I28" s="63"/>
      <c r="J28" s="63"/>
      <c r="K28" s="63"/>
      <c r="L28" s="63"/>
      <c r="M28" s="140">
        <f t="shared" si="0"/>
        <v>0</v>
      </c>
      <c r="N28" s="65"/>
      <c r="O28" s="65"/>
      <c r="P28" s="65"/>
      <c r="Q28" s="65"/>
      <c r="R28" s="70">
        <f t="shared" si="1"/>
        <v>0</v>
      </c>
      <c r="S28" s="65"/>
      <c r="T28" s="65"/>
      <c r="U28" s="65"/>
      <c r="V28" s="65"/>
      <c r="W28" s="141">
        <f t="shared" si="2"/>
        <v>0</v>
      </c>
      <c r="X28" s="65"/>
      <c r="Y28" s="65"/>
      <c r="Z28" s="65"/>
      <c r="AA28" s="65"/>
      <c r="AB28" s="142">
        <f t="shared" si="3"/>
        <v>0</v>
      </c>
      <c r="AC28" s="63"/>
      <c r="AD28" s="63"/>
      <c r="AE28" s="63"/>
      <c r="AF28" s="63"/>
      <c r="AG28" s="143">
        <f t="shared" si="4"/>
        <v>0</v>
      </c>
      <c r="AH28" s="65"/>
      <c r="AI28" s="65"/>
      <c r="AJ28" s="65"/>
      <c r="AK28" s="65"/>
      <c r="AL28" s="144">
        <f t="shared" si="5"/>
        <v>0</v>
      </c>
      <c r="AM28" s="65"/>
      <c r="AN28" s="65"/>
      <c r="AO28" s="65"/>
      <c r="AP28" s="65"/>
      <c r="AQ28" s="145">
        <f t="shared" si="6"/>
        <v>0</v>
      </c>
      <c r="AR28" s="65"/>
      <c r="AS28" s="65"/>
      <c r="AT28" s="65"/>
      <c r="AU28" s="65"/>
      <c r="AV28" s="146">
        <f t="shared" si="7"/>
        <v>0</v>
      </c>
      <c r="AW28" s="63"/>
      <c r="AX28" s="63"/>
      <c r="AY28" s="63"/>
      <c r="AZ28" s="63"/>
      <c r="BA28" s="147">
        <f t="shared" si="8"/>
        <v>0</v>
      </c>
      <c r="BB28" s="65"/>
      <c r="BC28" s="65"/>
      <c r="BD28" s="65"/>
      <c r="BE28" s="65"/>
      <c r="BF28" s="148">
        <f t="shared" si="9"/>
        <v>0</v>
      </c>
      <c r="BG28" s="65"/>
      <c r="BH28" s="65"/>
      <c r="BI28" s="65"/>
      <c r="BJ28" s="65"/>
      <c r="BK28" s="149">
        <f t="shared" si="10"/>
        <v>0</v>
      </c>
      <c r="BL28" s="65"/>
      <c r="BM28" s="65"/>
      <c r="BN28" s="65"/>
      <c r="BO28" s="65"/>
      <c r="BP28" s="150">
        <f t="shared" si="11"/>
        <v>0</v>
      </c>
    </row>
    <row r="29" spans="1:68" s="64" customFormat="1" ht="28.5" customHeight="1">
      <c r="A29" s="61">
        <v>19</v>
      </c>
      <c r="B29" s="313" t="str">
        <f>Filiación!C27</f>
        <v xml:space="preserve">OJALVO VEIZAN YULIANA </v>
      </c>
      <c r="C29" s="313"/>
      <c r="D29" s="313"/>
      <c r="E29" s="62"/>
      <c r="F29" s="62"/>
      <c r="G29" s="62"/>
      <c r="H29" s="62"/>
      <c r="I29" s="63"/>
      <c r="J29" s="63"/>
      <c r="K29" s="63"/>
      <c r="L29" s="63"/>
      <c r="M29" s="140">
        <f t="shared" si="0"/>
        <v>0</v>
      </c>
      <c r="N29" s="65"/>
      <c r="O29" s="65"/>
      <c r="P29" s="65"/>
      <c r="Q29" s="65"/>
      <c r="R29" s="70">
        <f t="shared" si="1"/>
        <v>0</v>
      </c>
      <c r="S29" s="65"/>
      <c r="T29" s="65"/>
      <c r="U29" s="65"/>
      <c r="V29" s="65"/>
      <c r="W29" s="141">
        <f t="shared" si="2"/>
        <v>0</v>
      </c>
      <c r="X29" s="65"/>
      <c r="Y29" s="65"/>
      <c r="Z29" s="65"/>
      <c r="AA29" s="65"/>
      <c r="AB29" s="142">
        <f t="shared" si="3"/>
        <v>0</v>
      </c>
      <c r="AC29" s="63"/>
      <c r="AD29" s="63"/>
      <c r="AE29" s="63"/>
      <c r="AF29" s="63"/>
      <c r="AG29" s="143">
        <f t="shared" si="4"/>
        <v>0</v>
      </c>
      <c r="AH29" s="65"/>
      <c r="AI29" s="65"/>
      <c r="AJ29" s="65"/>
      <c r="AK29" s="65"/>
      <c r="AL29" s="144">
        <f t="shared" si="5"/>
        <v>0</v>
      </c>
      <c r="AM29" s="65"/>
      <c r="AN29" s="65"/>
      <c r="AO29" s="65"/>
      <c r="AP29" s="65"/>
      <c r="AQ29" s="145">
        <f t="shared" si="6"/>
        <v>0</v>
      </c>
      <c r="AR29" s="65"/>
      <c r="AS29" s="65"/>
      <c r="AT29" s="65"/>
      <c r="AU29" s="65"/>
      <c r="AV29" s="146">
        <f t="shared" si="7"/>
        <v>0</v>
      </c>
      <c r="AW29" s="63"/>
      <c r="AX29" s="63"/>
      <c r="AY29" s="63"/>
      <c r="AZ29" s="63"/>
      <c r="BA29" s="147">
        <f t="shared" si="8"/>
        <v>0</v>
      </c>
      <c r="BB29" s="65"/>
      <c r="BC29" s="65"/>
      <c r="BD29" s="65"/>
      <c r="BE29" s="65"/>
      <c r="BF29" s="148">
        <f t="shared" si="9"/>
        <v>0</v>
      </c>
      <c r="BG29" s="65"/>
      <c r="BH29" s="65"/>
      <c r="BI29" s="65"/>
      <c r="BJ29" s="65"/>
      <c r="BK29" s="149">
        <f t="shared" si="10"/>
        <v>0</v>
      </c>
      <c r="BL29" s="65"/>
      <c r="BM29" s="65"/>
      <c r="BN29" s="65"/>
      <c r="BO29" s="65"/>
      <c r="BP29" s="150">
        <f t="shared" si="11"/>
        <v>0</v>
      </c>
    </row>
    <row r="30" spans="1:68" s="64" customFormat="1" ht="28.5" customHeight="1">
      <c r="A30" s="61">
        <v>20</v>
      </c>
      <c r="B30" s="313" t="str">
        <f>Filiación!C28</f>
        <v>OVANDO AGUIRRE GABRIELA ANDREA</v>
      </c>
      <c r="C30" s="313"/>
      <c r="D30" s="313"/>
      <c r="E30" s="62"/>
      <c r="F30" s="62"/>
      <c r="G30" s="62"/>
      <c r="H30" s="62"/>
      <c r="I30" s="63"/>
      <c r="J30" s="63"/>
      <c r="K30" s="63"/>
      <c r="L30" s="63"/>
      <c r="M30" s="140">
        <f t="shared" si="0"/>
        <v>0</v>
      </c>
      <c r="N30" s="65"/>
      <c r="O30" s="65"/>
      <c r="P30" s="65"/>
      <c r="Q30" s="65"/>
      <c r="R30" s="70">
        <f t="shared" si="1"/>
        <v>0</v>
      </c>
      <c r="S30" s="65"/>
      <c r="T30" s="65"/>
      <c r="U30" s="65"/>
      <c r="V30" s="65"/>
      <c r="W30" s="141">
        <f t="shared" si="2"/>
        <v>0</v>
      </c>
      <c r="X30" s="65"/>
      <c r="Y30" s="65"/>
      <c r="Z30" s="65"/>
      <c r="AA30" s="65"/>
      <c r="AB30" s="142">
        <f t="shared" si="3"/>
        <v>0</v>
      </c>
      <c r="AC30" s="63"/>
      <c r="AD30" s="63"/>
      <c r="AE30" s="63"/>
      <c r="AF30" s="63"/>
      <c r="AG30" s="143">
        <f t="shared" si="4"/>
        <v>0</v>
      </c>
      <c r="AH30" s="65"/>
      <c r="AI30" s="65"/>
      <c r="AJ30" s="65"/>
      <c r="AK30" s="65"/>
      <c r="AL30" s="144">
        <f t="shared" si="5"/>
        <v>0</v>
      </c>
      <c r="AM30" s="65"/>
      <c r="AN30" s="65"/>
      <c r="AO30" s="65"/>
      <c r="AP30" s="65"/>
      <c r="AQ30" s="145">
        <f t="shared" si="6"/>
        <v>0</v>
      </c>
      <c r="AR30" s="65"/>
      <c r="AS30" s="65"/>
      <c r="AT30" s="65"/>
      <c r="AU30" s="65"/>
      <c r="AV30" s="146">
        <f t="shared" si="7"/>
        <v>0</v>
      </c>
      <c r="AW30" s="63"/>
      <c r="AX30" s="63"/>
      <c r="AY30" s="63"/>
      <c r="AZ30" s="63"/>
      <c r="BA30" s="147">
        <f t="shared" si="8"/>
        <v>0</v>
      </c>
      <c r="BB30" s="65"/>
      <c r="BC30" s="65"/>
      <c r="BD30" s="65"/>
      <c r="BE30" s="65"/>
      <c r="BF30" s="148">
        <f t="shared" si="9"/>
        <v>0</v>
      </c>
      <c r="BG30" s="65"/>
      <c r="BH30" s="65"/>
      <c r="BI30" s="65"/>
      <c r="BJ30" s="65"/>
      <c r="BK30" s="149">
        <f t="shared" si="10"/>
        <v>0</v>
      </c>
      <c r="BL30" s="65"/>
      <c r="BM30" s="65"/>
      <c r="BN30" s="65"/>
      <c r="BO30" s="65"/>
      <c r="BP30" s="150">
        <f t="shared" si="11"/>
        <v>0</v>
      </c>
    </row>
    <row r="31" spans="1:68" s="64" customFormat="1" ht="28.5" customHeight="1">
      <c r="A31" s="61">
        <v>21</v>
      </c>
      <c r="B31" s="313" t="str">
        <f>Filiación!C29</f>
        <v xml:space="preserve">PATANA MAMANI ROBERTO CARLOS </v>
      </c>
      <c r="C31" s="313"/>
      <c r="D31" s="313"/>
      <c r="E31" s="62"/>
      <c r="F31" s="62"/>
      <c r="G31" s="62"/>
      <c r="H31" s="62"/>
      <c r="I31" s="63"/>
      <c r="J31" s="63"/>
      <c r="K31" s="63"/>
      <c r="L31" s="63"/>
      <c r="M31" s="140">
        <f t="shared" si="0"/>
        <v>0</v>
      </c>
      <c r="N31" s="65"/>
      <c r="O31" s="65"/>
      <c r="P31" s="65"/>
      <c r="Q31" s="65"/>
      <c r="R31" s="70">
        <f t="shared" si="1"/>
        <v>0</v>
      </c>
      <c r="S31" s="65"/>
      <c r="T31" s="65"/>
      <c r="U31" s="65"/>
      <c r="V31" s="65"/>
      <c r="W31" s="141">
        <f t="shared" si="2"/>
        <v>0</v>
      </c>
      <c r="X31" s="65"/>
      <c r="Y31" s="65"/>
      <c r="Z31" s="65"/>
      <c r="AA31" s="65"/>
      <c r="AB31" s="142">
        <f t="shared" si="3"/>
        <v>0</v>
      </c>
      <c r="AC31" s="63"/>
      <c r="AD31" s="63"/>
      <c r="AE31" s="63"/>
      <c r="AF31" s="63"/>
      <c r="AG31" s="143">
        <f t="shared" si="4"/>
        <v>0</v>
      </c>
      <c r="AH31" s="65"/>
      <c r="AI31" s="65"/>
      <c r="AJ31" s="65"/>
      <c r="AK31" s="65"/>
      <c r="AL31" s="144">
        <f t="shared" si="5"/>
        <v>0</v>
      </c>
      <c r="AM31" s="65"/>
      <c r="AN31" s="65"/>
      <c r="AO31" s="65"/>
      <c r="AP31" s="65"/>
      <c r="AQ31" s="145">
        <f t="shared" si="6"/>
        <v>0</v>
      </c>
      <c r="AR31" s="65"/>
      <c r="AS31" s="65"/>
      <c r="AT31" s="65"/>
      <c r="AU31" s="65"/>
      <c r="AV31" s="146">
        <f t="shared" si="7"/>
        <v>0</v>
      </c>
      <c r="AW31" s="63"/>
      <c r="AX31" s="63"/>
      <c r="AY31" s="63"/>
      <c r="AZ31" s="63"/>
      <c r="BA31" s="147">
        <f t="shared" si="8"/>
        <v>0</v>
      </c>
      <c r="BB31" s="65"/>
      <c r="BC31" s="65"/>
      <c r="BD31" s="65"/>
      <c r="BE31" s="65"/>
      <c r="BF31" s="148">
        <f t="shared" si="9"/>
        <v>0</v>
      </c>
      <c r="BG31" s="65"/>
      <c r="BH31" s="65"/>
      <c r="BI31" s="65"/>
      <c r="BJ31" s="65"/>
      <c r="BK31" s="149">
        <f t="shared" si="10"/>
        <v>0</v>
      </c>
      <c r="BL31" s="65"/>
      <c r="BM31" s="65"/>
      <c r="BN31" s="65"/>
      <c r="BO31" s="65"/>
      <c r="BP31" s="150">
        <f t="shared" si="11"/>
        <v>0</v>
      </c>
    </row>
    <row r="32" spans="1:68" s="64" customFormat="1" ht="28.5" customHeight="1">
      <c r="A32" s="61">
        <v>22</v>
      </c>
      <c r="B32" s="313" t="str">
        <f>Filiación!C30</f>
        <v>PAUCARA GUTIERREZ ALEJANDRO ANDREI</v>
      </c>
      <c r="C32" s="313"/>
      <c r="D32" s="313"/>
      <c r="E32" s="62"/>
      <c r="F32" s="62"/>
      <c r="G32" s="62"/>
      <c r="H32" s="62"/>
      <c r="I32" s="63"/>
      <c r="J32" s="63"/>
      <c r="K32" s="63"/>
      <c r="L32" s="63"/>
      <c r="M32" s="140">
        <f t="shared" si="0"/>
        <v>0</v>
      </c>
      <c r="N32" s="65"/>
      <c r="O32" s="65"/>
      <c r="P32" s="65"/>
      <c r="Q32" s="65"/>
      <c r="R32" s="70">
        <f t="shared" si="1"/>
        <v>0</v>
      </c>
      <c r="S32" s="65"/>
      <c r="T32" s="65"/>
      <c r="U32" s="65"/>
      <c r="V32" s="65"/>
      <c r="W32" s="141">
        <f t="shared" si="2"/>
        <v>0</v>
      </c>
      <c r="X32" s="65"/>
      <c r="Y32" s="65"/>
      <c r="Z32" s="65"/>
      <c r="AA32" s="65"/>
      <c r="AB32" s="142">
        <f t="shared" si="3"/>
        <v>0</v>
      </c>
      <c r="AC32" s="63"/>
      <c r="AD32" s="63"/>
      <c r="AE32" s="63"/>
      <c r="AF32" s="63"/>
      <c r="AG32" s="143">
        <f t="shared" si="4"/>
        <v>0</v>
      </c>
      <c r="AH32" s="65"/>
      <c r="AI32" s="65"/>
      <c r="AJ32" s="65"/>
      <c r="AK32" s="65"/>
      <c r="AL32" s="144">
        <f t="shared" si="5"/>
        <v>0</v>
      </c>
      <c r="AM32" s="65"/>
      <c r="AN32" s="65"/>
      <c r="AO32" s="65"/>
      <c r="AP32" s="65"/>
      <c r="AQ32" s="145">
        <f t="shared" si="6"/>
        <v>0</v>
      </c>
      <c r="AR32" s="65"/>
      <c r="AS32" s="65"/>
      <c r="AT32" s="65"/>
      <c r="AU32" s="65"/>
      <c r="AV32" s="146">
        <f t="shared" si="7"/>
        <v>0</v>
      </c>
      <c r="AW32" s="63"/>
      <c r="AX32" s="63"/>
      <c r="AY32" s="63"/>
      <c r="AZ32" s="63"/>
      <c r="BA32" s="147">
        <f t="shared" si="8"/>
        <v>0</v>
      </c>
      <c r="BB32" s="65"/>
      <c r="BC32" s="65"/>
      <c r="BD32" s="65"/>
      <c r="BE32" s="65"/>
      <c r="BF32" s="148">
        <f t="shared" si="9"/>
        <v>0</v>
      </c>
      <c r="BG32" s="65"/>
      <c r="BH32" s="65"/>
      <c r="BI32" s="65"/>
      <c r="BJ32" s="65"/>
      <c r="BK32" s="149">
        <f t="shared" si="10"/>
        <v>0</v>
      </c>
      <c r="BL32" s="65"/>
      <c r="BM32" s="65"/>
      <c r="BN32" s="65"/>
      <c r="BO32" s="65"/>
      <c r="BP32" s="150">
        <f t="shared" si="11"/>
        <v>0</v>
      </c>
    </row>
    <row r="33" spans="1:68" s="64" customFormat="1" ht="28.5" customHeight="1">
      <c r="A33" s="61">
        <v>23</v>
      </c>
      <c r="B33" s="313" t="str">
        <f>Filiación!C31</f>
        <v xml:space="preserve">RAMOS MEJIA ROSSY ALEJANDRA </v>
      </c>
      <c r="C33" s="313"/>
      <c r="D33" s="313"/>
      <c r="E33" s="62"/>
      <c r="F33" s="62"/>
      <c r="G33" s="62"/>
      <c r="H33" s="62"/>
      <c r="I33" s="63"/>
      <c r="J33" s="63"/>
      <c r="K33" s="63"/>
      <c r="L33" s="63"/>
      <c r="M33" s="140">
        <f t="shared" si="0"/>
        <v>0</v>
      </c>
      <c r="N33" s="65"/>
      <c r="O33" s="65"/>
      <c r="P33" s="65"/>
      <c r="Q33" s="65"/>
      <c r="R33" s="70">
        <f t="shared" si="1"/>
        <v>0</v>
      </c>
      <c r="S33" s="65"/>
      <c r="T33" s="65"/>
      <c r="U33" s="65"/>
      <c r="V33" s="65"/>
      <c r="W33" s="141">
        <f t="shared" si="2"/>
        <v>0</v>
      </c>
      <c r="X33" s="65"/>
      <c r="Y33" s="65"/>
      <c r="Z33" s="65"/>
      <c r="AA33" s="65"/>
      <c r="AB33" s="142">
        <f t="shared" si="3"/>
        <v>0</v>
      </c>
      <c r="AC33" s="63"/>
      <c r="AD33" s="63"/>
      <c r="AE33" s="63"/>
      <c r="AF33" s="63"/>
      <c r="AG33" s="143">
        <f t="shared" si="4"/>
        <v>0</v>
      </c>
      <c r="AH33" s="65"/>
      <c r="AI33" s="65"/>
      <c r="AJ33" s="65"/>
      <c r="AK33" s="65"/>
      <c r="AL33" s="144">
        <f t="shared" si="5"/>
        <v>0</v>
      </c>
      <c r="AM33" s="65"/>
      <c r="AN33" s="65"/>
      <c r="AO33" s="65"/>
      <c r="AP33" s="65"/>
      <c r="AQ33" s="145">
        <f t="shared" si="6"/>
        <v>0</v>
      </c>
      <c r="AR33" s="65"/>
      <c r="AS33" s="65"/>
      <c r="AT33" s="65"/>
      <c r="AU33" s="65"/>
      <c r="AV33" s="146">
        <f t="shared" si="7"/>
        <v>0</v>
      </c>
      <c r="AW33" s="63"/>
      <c r="AX33" s="63"/>
      <c r="AY33" s="63"/>
      <c r="AZ33" s="63"/>
      <c r="BA33" s="147">
        <f t="shared" si="8"/>
        <v>0</v>
      </c>
      <c r="BB33" s="65"/>
      <c r="BC33" s="65"/>
      <c r="BD33" s="65"/>
      <c r="BE33" s="65"/>
      <c r="BF33" s="148">
        <f t="shared" si="9"/>
        <v>0</v>
      </c>
      <c r="BG33" s="65"/>
      <c r="BH33" s="65"/>
      <c r="BI33" s="65"/>
      <c r="BJ33" s="65"/>
      <c r="BK33" s="149">
        <f t="shared" si="10"/>
        <v>0</v>
      </c>
      <c r="BL33" s="65"/>
      <c r="BM33" s="65"/>
      <c r="BN33" s="65"/>
      <c r="BO33" s="65"/>
      <c r="BP33" s="150">
        <f t="shared" si="11"/>
        <v>0</v>
      </c>
    </row>
    <row r="34" spans="1:68" s="64" customFormat="1" ht="28.5" customHeight="1">
      <c r="A34" s="61">
        <v>24</v>
      </c>
      <c r="B34" s="313" t="str">
        <f>Filiación!C32</f>
        <v>ROJAS PABLO ROSS MIRELIA</v>
      </c>
      <c r="C34" s="313"/>
      <c r="D34" s="313"/>
      <c r="E34" s="62"/>
      <c r="F34" s="62"/>
      <c r="G34" s="62"/>
      <c r="H34" s="62"/>
      <c r="I34" s="63"/>
      <c r="J34" s="63"/>
      <c r="K34" s="63"/>
      <c r="L34" s="63"/>
      <c r="M34" s="140">
        <f t="shared" si="0"/>
        <v>0</v>
      </c>
      <c r="N34" s="65"/>
      <c r="O34" s="65"/>
      <c r="P34" s="65"/>
      <c r="Q34" s="65"/>
      <c r="R34" s="70">
        <f t="shared" si="1"/>
        <v>0</v>
      </c>
      <c r="S34" s="65"/>
      <c r="T34" s="65"/>
      <c r="U34" s="65"/>
      <c r="V34" s="65"/>
      <c r="W34" s="141">
        <f t="shared" si="2"/>
        <v>0</v>
      </c>
      <c r="X34" s="65"/>
      <c r="Y34" s="65"/>
      <c r="Z34" s="65"/>
      <c r="AA34" s="65"/>
      <c r="AB34" s="142">
        <f t="shared" si="3"/>
        <v>0</v>
      </c>
      <c r="AC34" s="63"/>
      <c r="AD34" s="63"/>
      <c r="AE34" s="63"/>
      <c r="AF34" s="63"/>
      <c r="AG34" s="143">
        <f t="shared" si="4"/>
        <v>0</v>
      </c>
      <c r="AH34" s="65"/>
      <c r="AI34" s="65"/>
      <c r="AJ34" s="65"/>
      <c r="AK34" s="65"/>
      <c r="AL34" s="144">
        <f t="shared" si="5"/>
        <v>0</v>
      </c>
      <c r="AM34" s="65"/>
      <c r="AN34" s="65"/>
      <c r="AO34" s="65"/>
      <c r="AP34" s="65"/>
      <c r="AQ34" s="145">
        <f t="shared" si="6"/>
        <v>0</v>
      </c>
      <c r="AR34" s="65"/>
      <c r="AS34" s="65"/>
      <c r="AT34" s="65"/>
      <c r="AU34" s="65"/>
      <c r="AV34" s="146">
        <f t="shared" si="7"/>
        <v>0</v>
      </c>
      <c r="AW34" s="63"/>
      <c r="AX34" s="63"/>
      <c r="AY34" s="63"/>
      <c r="AZ34" s="63"/>
      <c r="BA34" s="147">
        <f t="shared" si="8"/>
        <v>0</v>
      </c>
      <c r="BB34" s="65"/>
      <c r="BC34" s="65"/>
      <c r="BD34" s="65"/>
      <c r="BE34" s="65"/>
      <c r="BF34" s="148">
        <f t="shared" si="9"/>
        <v>0</v>
      </c>
      <c r="BG34" s="65"/>
      <c r="BH34" s="65"/>
      <c r="BI34" s="65"/>
      <c r="BJ34" s="65"/>
      <c r="BK34" s="149">
        <f t="shared" si="10"/>
        <v>0</v>
      </c>
      <c r="BL34" s="65"/>
      <c r="BM34" s="65"/>
      <c r="BN34" s="65"/>
      <c r="BO34" s="65"/>
      <c r="BP34" s="150">
        <f t="shared" si="11"/>
        <v>0</v>
      </c>
    </row>
    <row r="35" spans="1:68" s="64" customFormat="1" ht="28.5" customHeight="1">
      <c r="A35" s="61">
        <v>25</v>
      </c>
      <c r="B35" s="313" t="str">
        <f>Filiación!C33</f>
        <v>TAPIA CHAMBI ALEXANDER JESUS</v>
      </c>
      <c r="C35" s="313"/>
      <c r="D35" s="313"/>
      <c r="E35" s="62"/>
      <c r="F35" s="62"/>
      <c r="G35" s="62"/>
      <c r="H35" s="62"/>
      <c r="I35" s="63"/>
      <c r="J35" s="63"/>
      <c r="K35" s="63"/>
      <c r="L35" s="63"/>
      <c r="M35" s="140">
        <f t="shared" si="0"/>
        <v>0</v>
      </c>
      <c r="N35" s="65"/>
      <c r="O35" s="65"/>
      <c r="P35" s="65"/>
      <c r="Q35" s="65"/>
      <c r="R35" s="70">
        <f t="shared" si="1"/>
        <v>0</v>
      </c>
      <c r="S35" s="65"/>
      <c r="T35" s="65"/>
      <c r="U35" s="65"/>
      <c r="V35" s="65"/>
      <c r="W35" s="141">
        <f t="shared" si="2"/>
        <v>0</v>
      </c>
      <c r="X35" s="65"/>
      <c r="Y35" s="65"/>
      <c r="Z35" s="65"/>
      <c r="AA35" s="65"/>
      <c r="AB35" s="142">
        <f t="shared" si="3"/>
        <v>0</v>
      </c>
      <c r="AC35" s="63"/>
      <c r="AD35" s="63"/>
      <c r="AE35" s="63"/>
      <c r="AF35" s="63"/>
      <c r="AG35" s="143">
        <f t="shared" si="4"/>
        <v>0</v>
      </c>
      <c r="AH35" s="65"/>
      <c r="AI35" s="65"/>
      <c r="AJ35" s="65"/>
      <c r="AK35" s="65"/>
      <c r="AL35" s="144">
        <f t="shared" si="5"/>
        <v>0</v>
      </c>
      <c r="AM35" s="65"/>
      <c r="AN35" s="65"/>
      <c r="AO35" s="65"/>
      <c r="AP35" s="65"/>
      <c r="AQ35" s="145">
        <f t="shared" si="6"/>
        <v>0</v>
      </c>
      <c r="AR35" s="65"/>
      <c r="AS35" s="65"/>
      <c r="AT35" s="65"/>
      <c r="AU35" s="65"/>
      <c r="AV35" s="146">
        <f t="shared" si="7"/>
        <v>0</v>
      </c>
      <c r="AW35" s="63"/>
      <c r="AX35" s="63"/>
      <c r="AY35" s="63"/>
      <c r="AZ35" s="63"/>
      <c r="BA35" s="147">
        <f t="shared" si="8"/>
        <v>0</v>
      </c>
      <c r="BB35" s="65"/>
      <c r="BC35" s="65"/>
      <c r="BD35" s="65"/>
      <c r="BE35" s="65"/>
      <c r="BF35" s="148">
        <f t="shared" si="9"/>
        <v>0</v>
      </c>
      <c r="BG35" s="65"/>
      <c r="BH35" s="65"/>
      <c r="BI35" s="65"/>
      <c r="BJ35" s="65"/>
      <c r="BK35" s="149">
        <f t="shared" si="10"/>
        <v>0</v>
      </c>
      <c r="BL35" s="65"/>
      <c r="BM35" s="65"/>
      <c r="BN35" s="65"/>
      <c r="BO35" s="65"/>
      <c r="BP35" s="150">
        <f t="shared" si="11"/>
        <v>0</v>
      </c>
    </row>
    <row r="36" spans="1:68" s="64" customFormat="1" ht="28.5" customHeight="1">
      <c r="A36" s="61">
        <v>26</v>
      </c>
      <c r="B36" s="313" t="str">
        <f>Filiación!C34</f>
        <v>TICONA AQUINO ITAN MATEO</v>
      </c>
      <c r="C36" s="313"/>
      <c r="D36" s="313"/>
      <c r="E36" s="62"/>
      <c r="F36" s="62"/>
      <c r="G36" s="62"/>
      <c r="H36" s="62"/>
      <c r="I36" s="63"/>
      <c r="J36" s="63"/>
      <c r="K36" s="63"/>
      <c r="L36" s="63"/>
      <c r="M36" s="140">
        <f t="shared" si="0"/>
        <v>0</v>
      </c>
      <c r="N36" s="65"/>
      <c r="O36" s="65"/>
      <c r="P36" s="65"/>
      <c r="Q36" s="65"/>
      <c r="R36" s="70">
        <f t="shared" si="1"/>
        <v>0</v>
      </c>
      <c r="S36" s="65"/>
      <c r="T36" s="65"/>
      <c r="U36" s="65"/>
      <c r="V36" s="65"/>
      <c r="W36" s="141">
        <f t="shared" si="2"/>
        <v>0</v>
      </c>
      <c r="X36" s="65"/>
      <c r="Y36" s="65"/>
      <c r="Z36" s="65"/>
      <c r="AA36" s="65"/>
      <c r="AB36" s="142">
        <f t="shared" si="3"/>
        <v>0</v>
      </c>
      <c r="AC36" s="63"/>
      <c r="AD36" s="63"/>
      <c r="AE36" s="63"/>
      <c r="AF36" s="63"/>
      <c r="AG36" s="143">
        <f t="shared" si="4"/>
        <v>0</v>
      </c>
      <c r="AH36" s="65"/>
      <c r="AI36" s="65"/>
      <c r="AJ36" s="65"/>
      <c r="AK36" s="65"/>
      <c r="AL36" s="144">
        <f t="shared" si="5"/>
        <v>0</v>
      </c>
      <c r="AM36" s="65"/>
      <c r="AN36" s="65"/>
      <c r="AO36" s="65"/>
      <c r="AP36" s="65"/>
      <c r="AQ36" s="145">
        <f t="shared" si="6"/>
        <v>0</v>
      </c>
      <c r="AR36" s="65"/>
      <c r="AS36" s="65"/>
      <c r="AT36" s="65"/>
      <c r="AU36" s="65"/>
      <c r="AV36" s="146">
        <f t="shared" si="7"/>
        <v>0</v>
      </c>
      <c r="AW36" s="63"/>
      <c r="AX36" s="63"/>
      <c r="AY36" s="63"/>
      <c r="AZ36" s="63"/>
      <c r="BA36" s="147">
        <f t="shared" si="8"/>
        <v>0</v>
      </c>
      <c r="BB36" s="65"/>
      <c r="BC36" s="65"/>
      <c r="BD36" s="65"/>
      <c r="BE36" s="65"/>
      <c r="BF36" s="148">
        <f t="shared" si="9"/>
        <v>0</v>
      </c>
      <c r="BG36" s="65"/>
      <c r="BH36" s="65"/>
      <c r="BI36" s="65"/>
      <c r="BJ36" s="65"/>
      <c r="BK36" s="149">
        <f t="shared" si="10"/>
        <v>0</v>
      </c>
      <c r="BL36" s="65"/>
      <c r="BM36" s="65"/>
      <c r="BN36" s="65"/>
      <c r="BO36" s="65"/>
      <c r="BP36" s="150">
        <f t="shared" si="11"/>
        <v>0</v>
      </c>
    </row>
    <row r="37" spans="1:68" s="64" customFormat="1" ht="28.5" customHeight="1">
      <c r="A37" s="61">
        <v>27</v>
      </c>
      <c r="B37" s="313" t="str">
        <f>Filiación!C35</f>
        <v xml:space="preserve">VALDIVIA HERNANI AYLIN SIREL      </v>
      </c>
      <c r="C37" s="313"/>
      <c r="D37" s="313"/>
      <c r="E37" s="62"/>
      <c r="F37" s="62"/>
      <c r="G37" s="62"/>
      <c r="H37" s="62"/>
      <c r="I37" s="63"/>
      <c r="J37" s="63"/>
      <c r="K37" s="63"/>
      <c r="L37" s="63"/>
      <c r="M37" s="140">
        <f t="shared" si="0"/>
        <v>0</v>
      </c>
      <c r="N37" s="65"/>
      <c r="O37" s="65"/>
      <c r="P37" s="65"/>
      <c r="Q37" s="65"/>
      <c r="R37" s="70">
        <f t="shared" si="1"/>
        <v>0</v>
      </c>
      <c r="S37" s="65"/>
      <c r="T37" s="65"/>
      <c r="U37" s="65"/>
      <c r="V37" s="65"/>
      <c r="W37" s="141">
        <f t="shared" si="2"/>
        <v>0</v>
      </c>
      <c r="X37" s="65"/>
      <c r="Y37" s="65"/>
      <c r="Z37" s="65"/>
      <c r="AA37" s="65"/>
      <c r="AB37" s="142">
        <f t="shared" si="3"/>
        <v>0</v>
      </c>
      <c r="AC37" s="63"/>
      <c r="AD37" s="63"/>
      <c r="AE37" s="63"/>
      <c r="AF37" s="63"/>
      <c r="AG37" s="143">
        <f t="shared" si="4"/>
        <v>0</v>
      </c>
      <c r="AH37" s="65"/>
      <c r="AI37" s="65"/>
      <c r="AJ37" s="65"/>
      <c r="AK37" s="65"/>
      <c r="AL37" s="144">
        <f t="shared" si="5"/>
        <v>0</v>
      </c>
      <c r="AM37" s="65"/>
      <c r="AN37" s="65"/>
      <c r="AO37" s="65"/>
      <c r="AP37" s="65"/>
      <c r="AQ37" s="145">
        <f t="shared" si="6"/>
        <v>0</v>
      </c>
      <c r="AR37" s="65"/>
      <c r="AS37" s="65"/>
      <c r="AT37" s="65"/>
      <c r="AU37" s="65"/>
      <c r="AV37" s="146">
        <f t="shared" si="7"/>
        <v>0</v>
      </c>
      <c r="AW37" s="63"/>
      <c r="AX37" s="63"/>
      <c r="AY37" s="63"/>
      <c r="AZ37" s="63"/>
      <c r="BA37" s="147">
        <f t="shared" si="8"/>
        <v>0</v>
      </c>
      <c r="BB37" s="65"/>
      <c r="BC37" s="65"/>
      <c r="BD37" s="65"/>
      <c r="BE37" s="65"/>
      <c r="BF37" s="148">
        <f t="shared" si="9"/>
        <v>0</v>
      </c>
      <c r="BG37" s="65"/>
      <c r="BH37" s="65"/>
      <c r="BI37" s="65"/>
      <c r="BJ37" s="65"/>
      <c r="BK37" s="149">
        <f t="shared" si="10"/>
        <v>0</v>
      </c>
      <c r="BL37" s="65"/>
      <c r="BM37" s="65"/>
      <c r="BN37" s="65"/>
      <c r="BO37" s="65"/>
      <c r="BP37" s="150">
        <f t="shared" si="11"/>
        <v>0</v>
      </c>
    </row>
    <row r="38" spans="1:68" s="64" customFormat="1" ht="28.5" customHeight="1">
      <c r="A38" s="61">
        <v>28</v>
      </c>
      <c r="B38" s="313" t="str">
        <f>Filiación!C36</f>
        <v>VARGAS  FLORES GERALDINE SHARLIN</v>
      </c>
      <c r="C38" s="313"/>
      <c r="D38" s="313"/>
      <c r="E38" s="62"/>
      <c r="F38" s="62"/>
      <c r="G38" s="62"/>
      <c r="H38" s="62"/>
      <c r="I38" s="63"/>
      <c r="J38" s="63"/>
      <c r="K38" s="63"/>
      <c r="L38" s="63"/>
      <c r="M38" s="140">
        <f t="shared" si="0"/>
        <v>0</v>
      </c>
      <c r="N38" s="65"/>
      <c r="O38" s="65"/>
      <c r="P38" s="65"/>
      <c r="Q38" s="65"/>
      <c r="R38" s="70">
        <f t="shared" si="1"/>
        <v>0</v>
      </c>
      <c r="S38" s="65"/>
      <c r="T38" s="65"/>
      <c r="U38" s="65"/>
      <c r="V38" s="65"/>
      <c r="W38" s="141">
        <f t="shared" si="2"/>
        <v>0</v>
      </c>
      <c r="X38" s="65"/>
      <c r="Y38" s="65"/>
      <c r="Z38" s="65"/>
      <c r="AA38" s="65"/>
      <c r="AB38" s="142">
        <f t="shared" si="3"/>
        <v>0</v>
      </c>
      <c r="AC38" s="63"/>
      <c r="AD38" s="63"/>
      <c r="AE38" s="63"/>
      <c r="AF38" s="63"/>
      <c r="AG38" s="143">
        <f t="shared" si="4"/>
        <v>0</v>
      </c>
      <c r="AH38" s="65"/>
      <c r="AI38" s="65"/>
      <c r="AJ38" s="65"/>
      <c r="AK38" s="65"/>
      <c r="AL38" s="144">
        <f t="shared" si="5"/>
        <v>0</v>
      </c>
      <c r="AM38" s="65"/>
      <c r="AN38" s="65"/>
      <c r="AO38" s="65"/>
      <c r="AP38" s="65"/>
      <c r="AQ38" s="145">
        <f t="shared" si="6"/>
        <v>0</v>
      </c>
      <c r="AR38" s="65"/>
      <c r="AS38" s="65"/>
      <c r="AT38" s="65"/>
      <c r="AU38" s="65"/>
      <c r="AV38" s="146">
        <f t="shared" si="7"/>
        <v>0</v>
      </c>
      <c r="AW38" s="63"/>
      <c r="AX38" s="63"/>
      <c r="AY38" s="63"/>
      <c r="AZ38" s="63"/>
      <c r="BA38" s="147">
        <f t="shared" si="8"/>
        <v>0</v>
      </c>
      <c r="BB38" s="65"/>
      <c r="BC38" s="65"/>
      <c r="BD38" s="65"/>
      <c r="BE38" s="65"/>
      <c r="BF38" s="148">
        <f t="shared" si="9"/>
        <v>0</v>
      </c>
      <c r="BG38" s="65"/>
      <c r="BH38" s="65"/>
      <c r="BI38" s="65"/>
      <c r="BJ38" s="65"/>
      <c r="BK38" s="149">
        <f t="shared" si="10"/>
        <v>0</v>
      </c>
      <c r="BL38" s="65"/>
      <c r="BM38" s="65"/>
      <c r="BN38" s="65"/>
      <c r="BO38" s="65"/>
      <c r="BP38" s="150">
        <f t="shared" si="11"/>
        <v>0</v>
      </c>
    </row>
    <row r="39" spans="1:68" s="64" customFormat="1" ht="28.5" customHeight="1">
      <c r="A39" s="61">
        <v>29</v>
      </c>
      <c r="B39" s="313" t="str">
        <f>Filiación!C37</f>
        <v>VILLARROEL  SUAREZ JUAN DIEGO</v>
      </c>
      <c r="C39" s="313"/>
      <c r="D39" s="313"/>
      <c r="E39" s="62"/>
      <c r="F39" s="62"/>
      <c r="G39" s="62"/>
      <c r="H39" s="62"/>
      <c r="I39" s="63"/>
      <c r="J39" s="63"/>
      <c r="K39" s="63"/>
      <c r="L39" s="63"/>
      <c r="M39" s="140">
        <f t="shared" si="0"/>
        <v>0</v>
      </c>
      <c r="N39" s="65"/>
      <c r="O39" s="65"/>
      <c r="P39" s="65"/>
      <c r="Q39" s="65"/>
      <c r="R39" s="70">
        <f t="shared" si="1"/>
        <v>0</v>
      </c>
      <c r="S39" s="65"/>
      <c r="T39" s="65"/>
      <c r="U39" s="65"/>
      <c r="V39" s="65"/>
      <c r="W39" s="141">
        <f t="shared" si="2"/>
        <v>0</v>
      </c>
      <c r="X39" s="65"/>
      <c r="Y39" s="65"/>
      <c r="Z39" s="65"/>
      <c r="AA39" s="65"/>
      <c r="AB39" s="142">
        <f t="shared" si="3"/>
        <v>0</v>
      </c>
      <c r="AC39" s="63"/>
      <c r="AD39" s="63"/>
      <c r="AE39" s="63"/>
      <c r="AF39" s="63"/>
      <c r="AG39" s="143">
        <f t="shared" si="4"/>
        <v>0</v>
      </c>
      <c r="AH39" s="65"/>
      <c r="AI39" s="65"/>
      <c r="AJ39" s="65"/>
      <c r="AK39" s="65"/>
      <c r="AL39" s="144">
        <f t="shared" si="5"/>
        <v>0</v>
      </c>
      <c r="AM39" s="65"/>
      <c r="AN39" s="65"/>
      <c r="AO39" s="65"/>
      <c r="AP39" s="65"/>
      <c r="AQ39" s="145">
        <f t="shared" si="6"/>
        <v>0</v>
      </c>
      <c r="AR39" s="65"/>
      <c r="AS39" s="65"/>
      <c r="AT39" s="65"/>
      <c r="AU39" s="65"/>
      <c r="AV39" s="146">
        <f t="shared" si="7"/>
        <v>0</v>
      </c>
      <c r="AW39" s="63"/>
      <c r="AX39" s="63"/>
      <c r="AY39" s="63"/>
      <c r="AZ39" s="63"/>
      <c r="BA39" s="147">
        <f t="shared" si="8"/>
        <v>0</v>
      </c>
      <c r="BB39" s="65"/>
      <c r="BC39" s="65"/>
      <c r="BD39" s="65"/>
      <c r="BE39" s="65"/>
      <c r="BF39" s="148">
        <f t="shared" si="9"/>
        <v>0</v>
      </c>
      <c r="BG39" s="65"/>
      <c r="BH39" s="65"/>
      <c r="BI39" s="65"/>
      <c r="BJ39" s="65"/>
      <c r="BK39" s="149">
        <f t="shared" si="10"/>
        <v>0</v>
      </c>
      <c r="BL39" s="65"/>
      <c r="BM39" s="65"/>
      <c r="BN39" s="65"/>
      <c r="BO39" s="65"/>
      <c r="BP39" s="150">
        <f t="shared" si="11"/>
        <v>0</v>
      </c>
    </row>
    <row r="40" spans="1:68" s="64" customFormat="1" ht="28.5" customHeight="1">
      <c r="A40" s="61">
        <v>30</v>
      </c>
      <c r="B40" s="313">
        <f>Filiación!C38</f>
        <v>0</v>
      </c>
      <c r="C40" s="313"/>
      <c r="D40" s="313"/>
      <c r="E40" s="62"/>
      <c r="F40" s="62"/>
      <c r="G40" s="62"/>
      <c r="H40" s="62"/>
      <c r="I40" s="63"/>
      <c r="J40" s="63"/>
      <c r="K40" s="63"/>
      <c r="L40" s="63"/>
      <c r="M40" s="140">
        <f t="shared" si="0"/>
        <v>0</v>
      </c>
      <c r="N40" s="65"/>
      <c r="O40" s="65"/>
      <c r="P40" s="65"/>
      <c r="Q40" s="65"/>
      <c r="R40" s="70">
        <f t="shared" si="1"/>
        <v>0</v>
      </c>
      <c r="S40" s="65"/>
      <c r="T40" s="65"/>
      <c r="U40" s="65"/>
      <c r="V40" s="65"/>
      <c r="W40" s="141">
        <f t="shared" si="2"/>
        <v>0</v>
      </c>
      <c r="X40" s="65"/>
      <c r="Y40" s="65"/>
      <c r="Z40" s="65"/>
      <c r="AA40" s="65"/>
      <c r="AB40" s="142">
        <f t="shared" si="3"/>
        <v>0</v>
      </c>
      <c r="AC40" s="63"/>
      <c r="AD40" s="63"/>
      <c r="AE40" s="63"/>
      <c r="AF40" s="63"/>
      <c r="AG40" s="143">
        <f t="shared" si="4"/>
        <v>0</v>
      </c>
      <c r="AH40" s="65"/>
      <c r="AI40" s="65"/>
      <c r="AJ40" s="65"/>
      <c r="AK40" s="65"/>
      <c r="AL40" s="144">
        <f t="shared" si="5"/>
        <v>0</v>
      </c>
      <c r="AM40" s="65"/>
      <c r="AN40" s="65"/>
      <c r="AO40" s="65"/>
      <c r="AP40" s="65"/>
      <c r="AQ40" s="145">
        <f t="shared" si="6"/>
        <v>0</v>
      </c>
      <c r="AR40" s="65"/>
      <c r="AS40" s="65"/>
      <c r="AT40" s="65"/>
      <c r="AU40" s="65"/>
      <c r="AV40" s="146">
        <f t="shared" si="7"/>
        <v>0</v>
      </c>
      <c r="AW40" s="63"/>
      <c r="AX40" s="63"/>
      <c r="AY40" s="63"/>
      <c r="AZ40" s="63"/>
      <c r="BA40" s="147">
        <f t="shared" si="8"/>
        <v>0</v>
      </c>
      <c r="BB40" s="65"/>
      <c r="BC40" s="65"/>
      <c r="BD40" s="65"/>
      <c r="BE40" s="65"/>
      <c r="BF40" s="148">
        <f t="shared" si="9"/>
        <v>0</v>
      </c>
      <c r="BG40" s="65"/>
      <c r="BH40" s="65"/>
      <c r="BI40" s="65"/>
      <c r="BJ40" s="65"/>
      <c r="BK40" s="149">
        <f t="shared" si="10"/>
        <v>0</v>
      </c>
      <c r="BL40" s="65"/>
      <c r="BM40" s="65"/>
      <c r="BN40" s="65"/>
      <c r="BO40" s="65"/>
      <c r="BP40" s="150">
        <f t="shared" si="11"/>
        <v>0</v>
      </c>
    </row>
    <row r="41" spans="1:68" s="64" customFormat="1" ht="28.5" customHeight="1">
      <c r="A41" s="61">
        <v>31</v>
      </c>
      <c r="B41" s="313">
        <f>Filiación!C39</f>
        <v>0</v>
      </c>
      <c r="C41" s="313"/>
      <c r="D41" s="313"/>
      <c r="E41" s="62"/>
      <c r="F41" s="62"/>
      <c r="G41" s="62"/>
      <c r="H41" s="62"/>
      <c r="I41" s="63"/>
      <c r="J41" s="63"/>
      <c r="K41" s="63"/>
      <c r="L41" s="63"/>
      <c r="M41" s="140">
        <f t="shared" si="0"/>
        <v>0</v>
      </c>
      <c r="N41" s="65"/>
      <c r="O41" s="65"/>
      <c r="P41" s="65"/>
      <c r="Q41" s="65"/>
      <c r="R41" s="70">
        <f t="shared" si="1"/>
        <v>0</v>
      </c>
      <c r="S41" s="65"/>
      <c r="T41" s="65"/>
      <c r="U41" s="65"/>
      <c r="V41" s="65"/>
      <c r="W41" s="141">
        <f t="shared" si="2"/>
        <v>0</v>
      </c>
      <c r="X41" s="65"/>
      <c r="Y41" s="65"/>
      <c r="Z41" s="65"/>
      <c r="AA41" s="65"/>
      <c r="AB41" s="142">
        <f t="shared" si="3"/>
        <v>0</v>
      </c>
      <c r="AC41" s="63"/>
      <c r="AD41" s="63"/>
      <c r="AE41" s="63"/>
      <c r="AF41" s="63"/>
      <c r="AG41" s="143">
        <f t="shared" si="4"/>
        <v>0</v>
      </c>
      <c r="AH41" s="65"/>
      <c r="AI41" s="65"/>
      <c r="AJ41" s="65"/>
      <c r="AK41" s="65"/>
      <c r="AL41" s="144">
        <f t="shared" si="5"/>
        <v>0</v>
      </c>
      <c r="AM41" s="65"/>
      <c r="AN41" s="65"/>
      <c r="AO41" s="65"/>
      <c r="AP41" s="65"/>
      <c r="AQ41" s="145">
        <f t="shared" si="6"/>
        <v>0</v>
      </c>
      <c r="AR41" s="65"/>
      <c r="AS41" s="65"/>
      <c r="AT41" s="65"/>
      <c r="AU41" s="65"/>
      <c r="AV41" s="146">
        <f t="shared" si="7"/>
        <v>0</v>
      </c>
      <c r="AW41" s="63"/>
      <c r="AX41" s="63"/>
      <c r="AY41" s="63"/>
      <c r="AZ41" s="63"/>
      <c r="BA41" s="147">
        <f t="shared" si="8"/>
        <v>0</v>
      </c>
      <c r="BB41" s="65"/>
      <c r="BC41" s="65"/>
      <c r="BD41" s="65"/>
      <c r="BE41" s="65"/>
      <c r="BF41" s="148">
        <f t="shared" si="9"/>
        <v>0</v>
      </c>
      <c r="BG41" s="65"/>
      <c r="BH41" s="65"/>
      <c r="BI41" s="65"/>
      <c r="BJ41" s="65"/>
      <c r="BK41" s="149">
        <f t="shared" si="10"/>
        <v>0</v>
      </c>
      <c r="BL41" s="65"/>
      <c r="BM41" s="65"/>
      <c r="BN41" s="65"/>
      <c r="BO41" s="65"/>
      <c r="BP41" s="150">
        <f t="shared" si="11"/>
        <v>0</v>
      </c>
    </row>
    <row r="42" spans="1:68" s="64" customFormat="1" ht="28.5" customHeight="1">
      <c r="A42" s="61">
        <v>32</v>
      </c>
      <c r="B42" s="313">
        <f>Filiación!C40</f>
        <v>0</v>
      </c>
      <c r="C42" s="313"/>
      <c r="D42" s="313"/>
      <c r="E42" s="62"/>
      <c r="F42" s="62"/>
      <c r="G42" s="62"/>
      <c r="H42" s="62"/>
      <c r="I42" s="63"/>
      <c r="J42" s="63"/>
      <c r="K42" s="63"/>
      <c r="L42" s="63"/>
      <c r="M42" s="140">
        <f t="shared" si="0"/>
        <v>0</v>
      </c>
      <c r="N42" s="65"/>
      <c r="O42" s="65"/>
      <c r="P42" s="65"/>
      <c r="Q42" s="65"/>
      <c r="R42" s="70">
        <f t="shared" si="1"/>
        <v>0</v>
      </c>
      <c r="S42" s="65"/>
      <c r="T42" s="65"/>
      <c r="U42" s="65"/>
      <c r="V42" s="65"/>
      <c r="W42" s="141">
        <f t="shared" si="2"/>
        <v>0</v>
      </c>
      <c r="X42" s="65"/>
      <c r="Y42" s="65"/>
      <c r="Z42" s="65"/>
      <c r="AA42" s="65"/>
      <c r="AB42" s="142">
        <f t="shared" si="3"/>
        <v>0</v>
      </c>
      <c r="AC42" s="63"/>
      <c r="AD42" s="63"/>
      <c r="AE42" s="63"/>
      <c r="AF42" s="63"/>
      <c r="AG42" s="143">
        <f t="shared" si="4"/>
        <v>0</v>
      </c>
      <c r="AH42" s="65"/>
      <c r="AI42" s="65"/>
      <c r="AJ42" s="65"/>
      <c r="AK42" s="65"/>
      <c r="AL42" s="144">
        <f t="shared" si="5"/>
        <v>0</v>
      </c>
      <c r="AM42" s="65"/>
      <c r="AN42" s="65"/>
      <c r="AO42" s="65"/>
      <c r="AP42" s="65"/>
      <c r="AQ42" s="145">
        <f t="shared" si="6"/>
        <v>0</v>
      </c>
      <c r="AR42" s="65"/>
      <c r="AS42" s="65"/>
      <c r="AT42" s="65"/>
      <c r="AU42" s="65"/>
      <c r="AV42" s="146">
        <f t="shared" si="7"/>
        <v>0</v>
      </c>
      <c r="AW42" s="63"/>
      <c r="AX42" s="63"/>
      <c r="AY42" s="63"/>
      <c r="AZ42" s="63"/>
      <c r="BA42" s="147">
        <f t="shared" si="8"/>
        <v>0</v>
      </c>
      <c r="BB42" s="65"/>
      <c r="BC42" s="65"/>
      <c r="BD42" s="65"/>
      <c r="BE42" s="65"/>
      <c r="BF42" s="148">
        <f t="shared" si="9"/>
        <v>0</v>
      </c>
      <c r="BG42" s="65"/>
      <c r="BH42" s="65"/>
      <c r="BI42" s="65"/>
      <c r="BJ42" s="65"/>
      <c r="BK42" s="149">
        <f t="shared" si="10"/>
        <v>0</v>
      </c>
      <c r="BL42" s="65"/>
      <c r="BM42" s="65"/>
      <c r="BN42" s="65"/>
      <c r="BO42" s="65"/>
      <c r="BP42" s="150">
        <f t="shared" si="11"/>
        <v>0</v>
      </c>
    </row>
    <row r="43" spans="1:68" s="64" customFormat="1" ht="28.5" customHeight="1">
      <c r="A43" s="61">
        <v>33</v>
      </c>
      <c r="B43" s="313">
        <f>Filiación!C41</f>
        <v>0</v>
      </c>
      <c r="C43" s="313"/>
      <c r="D43" s="313"/>
      <c r="E43" s="62"/>
      <c r="F43" s="62"/>
      <c r="G43" s="62"/>
      <c r="H43" s="62"/>
      <c r="I43" s="63"/>
      <c r="J43" s="63"/>
      <c r="K43" s="63"/>
      <c r="L43" s="63"/>
      <c r="M43" s="140">
        <f t="shared" si="0"/>
        <v>0</v>
      </c>
      <c r="N43" s="65"/>
      <c r="O43" s="65"/>
      <c r="P43" s="65"/>
      <c r="Q43" s="65"/>
      <c r="R43" s="70">
        <f t="shared" si="1"/>
        <v>0</v>
      </c>
      <c r="S43" s="65"/>
      <c r="T43" s="65"/>
      <c r="U43" s="65"/>
      <c r="V43" s="65"/>
      <c r="W43" s="141">
        <f t="shared" si="2"/>
        <v>0</v>
      </c>
      <c r="X43" s="65"/>
      <c r="Y43" s="65"/>
      <c r="Z43" s="65"/>
      <c r="AA43" s="65"/>
      <c r="AB43" s="142">
        <f t="shared" si="3"/>
        <v>0</v>
      </c>
      <c r="AC43" s="63"/>
      <c r="AD43" s="63"/>
      <c r="AE43" s="63"/>
      <c r="AF43" s="63"/>
      <c r="AG43" s="143">
        <f t="shared" si="4"/>
        <v>0</v>
      </c>
      <c r="AH43" s="65"/>
      <c r="AI43" s="65"/>
      <c r="AJ43" s="65"/>
      <c r="AK43" s="65"/>
      <c r="AL43" s="144">
        <f t="shared" si="5"/>
        <v>0</v>
      </c>
      <c r="AM43" s="65"/>
      <c r="AN43" s="65"/>
      <c r="AO43" s="65"/>
      <c r="AP43" s="65"/>
      <c r="AQ43" s="145">
        <f t="shared" si="6"/>
        <v>0</v>
      </c>
      <c r="AR43" s="65"/>
      <c r="AS43" s="65"/>
      <c r="AT43" s="65"/>
      <c r="AU43" s="65"/>
      <c r="AV43" s="146">
        <f t="shared" si="7"/>
        <v>0</v>
      </c>
      <c r="AW43" s="63"/>
      <c r="AX43" s="63"/>
      <c r="AY43" s="63"/>
      <c r="AZ43" s="63"/>
      <c r="BA43" s="147">
        <f t="shared" si="8"/>
        <v>0</v>
      </c>
      <c r="BB43" s="65"/>
      <c r="BC43" s="65"/>
      <c r="BD43" s="65"/>
      <c r="BE43" s="65"/>
      <c r="BF43" s="148">
        <f t="shared" si="9"/>
        <v>0</v>
      </c>
      <c r="BG43" s="65"/>
      <c r="BH43" s="65"/>
      <c r="BI43" s="65"/>
      <c r="BJ43" s="65"/>
      <c r="BK43" s="149">
        <f t="shared" si="10"/>
        <v>0</v>
      </c>
      <c r="BL43" s="65"/>
      <c r="BM43" s="65"/>
      <c r="BN43" s="65"/>
      <c r="BO43" s="65"/>
      <c r="BP43" s="150">
        <f t="shared" si="11"/>
        <v>0</v>
      </c>
    </row>
    <row r="44" spans="1:68" s="64" customFormat="1" ht="28.5" customHeight="1">
      <c r="A44" s="61">
        <v>34</v>
      </c>
      <c r="B44" s="313">
        <f>Filiación!C42</f>
        <v>0</v>
      </c>
      <c r="C44" s="313"/>
      <c r="D44" s="313"/>
      <c r="E44" s="62"/>
      <c r="F44" s="62"/>
      <c r="G44" s="62"/>
      <c r="H44" s="62"/>
      <c r="I44" s="63"/>
      <c r="J44" s="63"/>
      <c r="K44" s="63"/>
      <c r="L44" s="63"/>
      <c r="M44" s="140">
        <f t="shared" si="0"/>
        <v>0</v>
      </c>
      <c r="N44" s="65"/>
      <c r="O44" s="65"/>
      <c r="P44" s="65"/>
      <c r="Q44" s="65"/>
      <c r="R44" s="70">
        <f t="shared" si="1"/>
        <v>0</v>
      </c>
      <c r="S44" s="65"/>
      <c r="T44" s="65"/>
      <c r="U44" s="65"/>
      <c r="V44" s="65"/>
      <c r="W44" s="141">
        <f t="shared" si="2"/>
        <v>0</v>
      </c>
      <c r="X44" s="65"/>
      <c r="Y44" s="65"/>
      <c r="Z44" s="65"/>
      <c r="AA44" s="65"/>
      <c r="AB44" s="142">
        <f t="shared" si="3"/>
        <v>0</v>
      </c>
      <c r="AC44" s="63"/>
      <c r="AD44" s="63"/>
      <c r="AE44" s="63"/>
      <c r="AF44" s="63"/>
      <c r="AG44" s="143">
        <f t="shared" si="4"/>
        <v>0</v>
      </c>
      <c r="AH44" s="65"/>
      <c r="AI44" s="65"/>
      <c r="AJ44" s="65"/>
      <c r="AK44" s="65"/>
      <c r="AL44" s="144">
        <f t="shared" si="5"/>
        <v>0</v>
      </c>
      <c r="AM44" s="65"/>
      <c r="AN44" s="65"/>
      <c r="AO44" s="65"/>
      <c r="AP44" s="65"/>
      <c r="AQ44" s="145">
        <f t="shared" si="6"/>
        <v>0</v>
      </c>
      <c r="AR44" s="65"/>
      <c r="AS44" s="65"/>
      <c r="AT44" s="65"/>
      <c r="AU44" s="65"/>
      <c r="AV44" s="146">
        <f t="shared" si="7"/>
        <v>0</v>
      </c>
      <c r="AW44" s="63"/>
      <c r="AX44" s="63"/>
      <c r="AY44" s="63"/>
      <c r="AZ44" s="63"/>
      <c r="BA44" s="147">
        <f t="shared" si="8"/>
        <v>0</v>
      </c>
      <c r="BB44" s="65"/>
      <c r="BC44" s="65"/>
      <c r="BD44" s="65"/>
      <c r="BE44" s="65"/>
      <c r="BF44" s="148">
        <f t="shared" si="9"/>
        <v>0</v>
      </c>
      <c r="BG44" s="65"/>
      <c r="BH44" s="65"/>
      <c r="BI44" s="65"/>
      <c r="BJ44" s="65"/>
      <c r="BK44" s="149">
        <f t="shared" si="10"/>
        <v>0</v>
      </c>
      <c r="BL44" s="65"/>
      <c r="BM44" s="65"/>
      <c r="BN44" s="65"/>
      <c r="BO44" s="65"/>
      <c r="BP44" s="150">
        <f t="shared" si="11"/>
        <v>0</v>
      </c>
    </row>
    <row r="45" spans="1:68" s="64" customFormat="1" ht="28.5" customHeight="1">
      <c r="A45" s="61">
        <v>35</v>
      </c>
      <c r="B45" s="313">
        <f>Filiación!C43</f>
        <v>0</v>
      </c>
      <c r="C45" s="313"/>
      <c r="D45" s="313"/>
      <c r="E45" s="62"/>
      <c r="F45" s="62"/>
      <c r="G45" s="62"/>
      <c r="H45" s="62"/>
      <c r="I45" s="63"/>
      <c r="J45" s="63"/>
      <c r="K45" s="63"/>
      <c r="L45" s="63"/>
      <c r="M45" s="140">
        <f t="shared" si="0"/>
        <v>0</v>
      </c>
      <c r="N45" s="65"/>
      <c r="O45" s="65"/>
      <c r="P45" s="65"/>
      <c r="Q45" s="65"/>
      <c r="R45" s="70">
        <f t="shared" si="1"/>
        <v>0</v>
      </c>
      <c r="S45" s="65"/>
      <c r="T45" s="65"/>
      <c r="U45" s="65"/>
      <c r="V45" s="65"/>
      <c r="W45" s="141">
        <f t="shared" si="2"/>
        <v>0</v>
      </c>
      <c r="X45" s="65"/>
      <c r="Y45" s="65"/>
      <c r="Z45" s="65"/>
      <c r="AA45" s="65"/>
      <c r="AB45" s="142">
        <f t="shared" si="3"/>
        <v>0</v>
      </c>
      <c r="AC45" s="63"/>
      <c r="AD45" s="63"/>
      <c r="AE45" s="63"/>
      <c r="AF45" s="63"/>
      <c r="AG45" s="143">
        <f t="shared" si="4"/>
        <v>0</v>
      </c>
      <c r="AH45" s="65"/>
      <c r="AI45" s="65"/>
      <c r="AJ45" s="65"/>
      <c r="AK45" s="65"/>
      <c r="AL45" s="144">
        <f t="shared" si="5"/>
        <v>0</v>
      </c>
      <c r="AM45" s="65"/>
      <c r="AN45" s="65"/>
      <c r="AO45" s="65"/>
      <c r="AP45" s="65"/>
      <c r="AQ45" s="145">
        <f t="shared" si="6"/>
        <v>0</v>
      </c>
      <c r="AR45" s="65"/>
      <c r="AS45" s="65"/>
      <c r="AT45" s="65"/>
      <c r="AU45" s="65"/>
      <c r="AV45" s="146">
        <f t="shared" si="7"/>
        <v>0</v>
      </c>
      <c r="AW45" s="63"/>
      <c r="AX45" s="63"/>
      <c r="AY45" s="63"/>
      <c r="AZ45" s="63"/>
      <c r="BA45" s="147">
        <f t="shared" si="8"/>
        <v>0</v>
      </c>
      <c r="BB45" s="65"/>
      <c r="BC45" s="65"/>
      <c r="BD45" s="65"/>
      <c r="BE45" s="65"/>
      <c r="BF45" s="148">
        <f t="shared" si="9"/>
        <v>0</v>
      </c>
      <c r="BG45" s="65"/>
      <c r="BH45" s="65"/>
      <c r="BI45" s="65"/>
      <c r="BJ45" s="65"/>
      <c r="BK45" s="149">
        <f t="shared" si="10"/>
        <v>0</v>
      </c>
      <c r="BL45" s="65"/>
      <c r="BM45" s="65"/>
      <c r="BN45" s="65"/>
      <c r="BO45" s="65"/>
      <c r="BP45" s="150">
        <f t="shared" si="11"/>
        <v>0</v>
      </c>
    </row>
    <row r="46" spans="1:68" s="64" customFormat="1" ht="28.5" customHeight="1">
      <c r="A46" s="61">
        <v>36</v>
      </c>
      <c r="B46" s="313">
        <f>Filiación!C44</f>
        <v>0</v>
      </c>
      <c r="C46" s="313"/>
      <c r="D46" s="313"/>
      <c r="E46" s="62"/>
      <c r="F46" s="62"/>
      <c r="G46" s="62"/>
      <c r="H46" s="62"/>
      <c r="I46" s="63"/>
      <c r="J46" s="63"/>
      <c r="K46" s="63"/>
      <c r="L46" s="63"/>
      <c r="M46" s="140">
        <f t="shared" si="0"/>
        <v>0</v>
      </c>
      <c r="N46" s="65"/>
      <c r="O46" s="65"/>
      <c r="P46" s="65"/>
      <c r="Q46" s="65"/>
      <c r="R46" s="70">
        <f t="shared" si="1"/>
        <v>0</v>
      </c>
      <c r="S46" s="65"/>
      <c r="T46" s="65"/>
      <c r="U46" s="65"/>
      <c r="V46" s="65"/>
      <c r="W46" s="141">
        <f t="shared" si="2"/>
        <v>0</v>
      </c>
      <c r="X46" s="65"/>
      <c r="Y46" s="65"/>
      <c r="Z46" s="65"/>
      <c r="AA46" s="65"/>
      <c r="AB46" s="142">
        <f t="shared" si="3"/>
        <v>0</v>
      </c>
      <c r="AC46" s="63"/>
      <c r="AD46" s="63"/>
      <c r="AE46" s="63"/>
      <c r="AF46" s="63"/>
      <c r="AG46" s="143">
        <f t="shared" si="4"/>
        <v>0</v>
      </c>
      <c r="AH46" s="65"/>
      <c r="AI46" s="65"/>
      <c r="AJ46" s="65"/>
      <c r="AK46" s="65"/>
      <c r="AL46" s="144">
        <f t="shared" si="5"/>
        <v>0</v>
      </c>
      <c r="AM46" s="65"/>
      <c r="AN46" s="65"/>
      <c r="AO46" s="65"/>
      <c r="AP46" s="65"/>
      <c r="AQ46" s="145">
        <f t="shared" si="6"/>
        <v>0</v>
      </c>
      <c r="AR46" s="65"/>
      <c r="AS46" s="65"/>
      <c r="AT46" s="65"/>
      <c r="AU46" s="65"/>
      <c r="AV46" s="146">
        <f t="shared" si="7"/>
        <v>0</v>
      </c>
      <c r="AW46" s="63"/>
      <c r="AX46" s="63"/>
      <c r="AY46" s="63"/>
      <c r="AZ46" s="63"/>
      <c r="BA46" s="147">
        <f t="shared" si="8"/>
        <v>0</v>
      </c>
      <c r="BB46" s="65"/>
      <c r="BC46" s="65"/>
      <c r="BD46" s="65"/>
      <c r="BE46" s="65"/>
      <c r="BF46" s="148">
        <f t="shared" si="9"/>
        <v>0</v>
      </c>
      <c r="BG46" s="65"/>
      <c r="BH46" s="65"/>
      <c r="BI46" s="65"/>
      <c r="BJ46" s="65"/>
      <c r="BK46" s="149">
        <f t="shared" si="10"/>
        <v>0</v>
      </c>
      <c r="BL46" s="65"/>
      <c r="BM46" s="65"/>
      <c r="BN46" s="65"/>
      <c r="BO46" s="65"/>
      <c r="BP46" s="150">
        <f t="shared" si="11"/>
        <v>0</v>
      </c>
    </row>
    <row r="47" spans="1:68" s="64" customFormat="1" ht="28.5" customHeight="1">
      <c r="A47" s="61">
        <v>37</v>
      </c>
      <c r="B47" s="313">
        <f>Filiación!C45</f>
        <v>0</v>
      </c>
      <c r="C47" s="313"/>
      <c r="D47" s="313"/>
      <c r="E47" s="62"/>
      <c r="F47" s="62"/>
      <c r="G47" s="62"/>
      <c r="H47" s="62"/>
      <c r="I47" s="63"/>
      <c r="J47" s="63"/>
      <c r="K47" s="63"/>
      <c r="L47" s="63"/>
      <c r="M47" s="140">
        <f t="shared" si="0"/>
        <v>0</v>
      </c>
      <c r="N47" s="65"/>
      <c r="O47" s="65"/>
      <c r="P47" s="65"/>
      <c r="Q47" s="65"/>
      <c r="R47" s="70">
        <f t="shared" si="1"/>
        <v>0</v>
      </c>
      <c r="S47" s="65"/>
      <c r="T47" s="65"/>
      <c r="U47" s="65"/>
      <c r="V47" s="65"/>
      <c r="W47" s="141">
        <f t="shared" si="2"/>
        <v>0</v>
      </c>
      <c r="X47" s="65"/>
      <c r="Y47" s="65"/>
      <c r="Z47" s="65"/>
      <c r="AA47" s="65"/>
      <c r="AB47" s="142">
        <f t="shared" si="3"/>
        <v>0</v>
      </c>
      <c r="AC47" s="63"/>
      <c r="AD47" s="63"/>
      <c r="AE47" s="63"/>
      <c r="AF47" s="63"/>
      <c r="AG47" s="143">
        <f t="shared" si="4"/>
        <v>0</v>
      </c>
      <c r="AH47" s="65"/>
      <c r="AI47" s="65"/>
      <c r="AJ47" s="65"/>
      <c r="AK47" s="65"/>
      <c r="AL47" s="144">
        <f t="shared" si="5"/>
        <v>0</v>
      </c>
      <c r="AM47" s="65"/>
      <c r="AN47" s="65"/>
      <c r="AO47" s="65"/>
      <c r="AP47" s="65"/>
      <c r="AQ47" s="145">
        <f t="shared" si="6"/>
        <v>0</v>
      </c>
      <c r="AR47" s="65"/>
      <c r="AS47" s="65"/>
      <c r="AT47" s="65"/>
      <c r="AU47" s="65"/>
      <c r="AV47" s="146">
        <f t="shared" si="7"/>
        <v>0</v>
      </c>
      <c r="AW47" s="63"/>
      <c r="AX47" s="63"/>
      <c r="AY47" s="63"/>
      <c r="AZ47" s="63"/>
      <c r="BA47" s="147">
        <f t="shared" si="8"/>
        <v>0</v>
      </c>
      <c r="BB47" s="65"/>
      <c r="BC47" s="65"/>
      <c r="BD47" s="65"/>
      <c r="BE47" s="65"/>
      <c r="BF47" s="148">
        <f t="shared" si="9"/>
        <v>0</v>
      </c>
      <c r="BG47" s="65"/>
      <c r="BH47" s="65"/>
      <c r="BI47" s="65"/>
      <c r="BJ47" s="65"/>
      <c r="BK47" s="149">
        <f t="shared" si="10"/>
        <v>0</v>
      </c>
      <c r="BL47" s="65"/>
      <c r="BM47" s="65"/>
      <c r="BN47" s="65"/>
      <c r="BO47" s="65"/>
      <c r="BP47" s="150">
        <f t="shared" si="11"/>
        <v>0</v>
      </c>
    </row>
    <row r="48" spans="1:68" s="64" customFormat="1" ht="28.5" customHeight="1">
      <c r="A48" s="61">
        <v>38</v>
      </c>
      <c r="B48" s="313">
        <f>Filiación!C46</f>
        <v>0</v>
      </c>
      <c r="C48" s="313"/>
      <c r="D48" s="313"/>
      <c r="E48" s="62"/>
      <c r="F48" s="62"/>
      <c r="G48" s="62"/>
      <c r="H48" s="62"/>
      <c r="I48" s="63"/>
      <c r="J48" s="63"/>
      <c r="K48" s="63"/>
      <c r="L48" s="63"/>
      <c r="M48" s="140">
        <f t="shared" si="0"/>
        <v>0</v>
      </c>
      <c r="N48" s="65"/>
      <c r="O48" s="65"/>
      <c r="P48" s="65"/>
      <c r="Q48" s="65"/>
      <c r="R48" s="70">
        <f t="shared" si="1"/>
        <v>0</v>
      </c>
      <c r="S48" s="65"/>
      <c r="T48" s="65"/>
      <c r="U48" s="65"/>
      <c r="V48" s="65"/>
      <c r="W48" s="141">
        <f t="shared" si="2"/>
        <v>0</v>
      </c>
      <c r="X48" s="65"/>
      <c r="Y48" s="65"/>
      <c r="Z48" s="65"/>
      <c r="AA48" s="65"/>
      <c r="AB48" s="142">
        <f t="shared" si="3"/>
        <v>0</v>
      </c>
      <c r="AC48" s="63"/>
      <c r="AD48" s="63"/>
      <c r="AE48" s="63"/>
      <c r="AF48" s="63"/>
      <c r="AG48" s="143">
        <f t="shared" si="4"/>
        <v>0</v>
      </c>
      <c r="AH48" s="65"/>
      <c r="AI48" s="65"/>
      <c r="AJ48" s="65"/>
      <c r="AK48" s="65"/>
      <c r="AL48" s="144">
        <f t="shared" si="5"/>
        <v>0</v>
      </c>
      <c r="AM48" s="65"/>
      <c r="AN48" s="65"/>
      <c r="AO48" s="65"/>
      <c r="AP48" s="65"/>
      <c r="AQ48" s="145">
        <f t="shared" si="6"/>
        <v>0</v>
      </c>
      <c r="AR48" s="65"/>
      <c r="AS48" s="65"/>
      <c r="AT48" s="65"/>
      <c r="AU48" s="65"/>
      <c r="AV48" s="146">
        <f t="shared" si="7"/>
        <v>0</v>
      </c>
      <c r="AW48" s="63"/>
      <c r="AX48" s="63"/>
      <c r="AY48" s="63"/>
      <c r="AZ48" s="63"/>
      <c r="BA48" s="147">
        <f t="shared" si="8"/>
        <v>0</v>
      </c>
      <c r="BB48" s="65"/>
      <c r="BC48" s="65"/>
      <c r="BD48" s="65"/>
      <c r="BE48" s="65"/>
      <c r="BF48" s="148">
        <f t="shared" si="9"/>
        <v>0</v>
      </c>
      <c r="BG48" s="65"/>
      <c r="BH48" s="65"/>
      <c r="BI48" s="65"/>
      <c r="BJ48" s="65"/>
      <c r="BK48" s="149">
        <f t="shared" si="10"/>
        <v>0</v>
      </c>
      <c r="BL48" s="65"/>
      <c r="BM48" s="65"/>
      <c r="BN48" s="65"/>
      <c r="BO48" s="65"/>
      <c r="BP48" s="150">
        <f t="shared" si="11"/>
        <v>0</v>
      </c>
    </row>
    <row r="49" spans="1:68" s="64" customFormat="1" ht="28.5" customHeight="1">
      <c r="A49" s="61">
        <v>39</v>
      </c>
      <c r="B49" s="313">
        <f>Filiación!C47</f>
        <v>0</v>
      </c>
      <c r="C49" s="313"/>
      <c r="D49" s="313"/>
      <c r="E49" s="62"/>
      <c r="F49" s="62"/>
      <c r="G49" s="62"/>
      <c r="H49" s="62"/>
      <c r="I49" s="63"/>
      <c r="J49" s="63"/>
      <c r="K49" s="63"/>
      <c r="L49" s="63"/>
      <c r="M49" s="140">
        <f t="shared" si="0"/>
        <v>0</v>
      </c>
      <c r="N49" s="65"/>
      <c r="O49" s="65"/>
      <c r="P49" s="65"/>
      <c r="Q49" s="65"/>
      <c r="R49" s="70">
        <f t="shared" si="1"/>
        <v>0</v>
      </c>
      <c r="S49" s="65"/>
      <c r="T49" s="65"/>
      <c r="U49" s="65"/>
      <c r="V49" s="65"/>
      <c r="W49" s="141">
        <f t="shared" si="2"/>
        <v>0</v>
      </c>
      <c r="X49" s="65"/>
      <c r="Y49" s="65"/>
      <c r="Z49" s="65"/>
      <c r="AA49" s="65"/>
      <c r="AB49" s="142">
        <f t="shared" si="3"/>
        <v>0</v>
      </c>
      <c r="AC49" s="63"/>
      <c r="AD49" s="63"/>
      <c r="AE49" s="63"/>
      <c r="AF49" s="63"/>
      <c r="AG49" s="143">
        <f t="shared" si="4"/>
        <v>0</v>
      </c>
      <c r="AH49" s="65"/>
      <c r="AI49" s="65"/>
      <c r="AJ49" s="65"/>
      <c r="AK49" s="65"/>
      <c r="AL49" s="144">
        <f t="shared" si="5"/>
        <v>0</v>
      </c>
      <c r="AM49" s="65"/>
      <c r="AN49" s="65"/>
      <c r="AO49" s="65"/>
      <c r="AP49" s="65"/>
      <c r="AQ49" s="145">
        <f t="shared" si="6"/>
        <v>0</v>
      </c>
      <c r="AR49" s="65"/>
      <c r="AS49" s="65"/>
      <c r="AT49" s="65"/>
      <c r="AU49" s="65"/>
      <c r="AV49" s="146">
        <f t="shared" si="7"/>
        <v>0</v>
      </c>
      <c r="AW49" s="63"/>
      <c r="AX49" s="63"/>
      <c r="AY49" s="63"/>
      <c r="AZ49" s="63"/>
      <c r="BA49" s="147">
        <f t="shared" si="8"/>
        <v>0</v>
      </c>
      <c r="BB49" s="65"/>
      <c r="BC49" s="65"/>
      <c r="BD49" s="65"/>
      <c r="BE49" s="65"/>
      <c r="BF49" s="148">
        <f t="shared" si="9"/>
        <v>0</v>
      </c>
      <c r="BG49" s="65"/>
      <c r="BH49" s="65"/>
      <c r="BI49" s="65"/>
      <c r="BJ49" s="65"/>
      <c r="BK49" s="149">
        <f t="shared" si="10"/>
        <v>0</v>
      </c>
      <c r="BL49" s="65"/>
      <c r="BM49" s="65"/>
      <c r="BN49" s="65"/>
      <c r="BO49" s="65"/>
      <c r="BP49" s="150">
        <f t="shared" si="11"/>
        <v>0</v>
      </c>
    </row>
    <row r="50" spans="1:68" s="64" customFormat="1" ht="28.5" customHeight="1">
      <c r="A50" s="61">
        <v>40</v>
      </c>
      <c r="B50" s="313">
        <f>Filiación!C48</f>
        <v>0</v>
      </c>
      <c r="C50" s="313"/>
      <c r="D50" s="313"/>
      <c r="E50" s="62"/>
      <c r="F50" s="62"/>
      <c r="G50" s="62"/>
      <c r="H50" s="62"/>
      <c r="I50" s="63"/>
      <c r="J50" s="63"/>
      <c r="K50" s="63"/>
      <c r="L50" s="63"/>
      <c r="M50" s="140">
        <f t="shared" si="0"/>
        <v>0</v>
      </c>
      <c r="N50" s="65"/>
      <c r="O50" s="65"/>
      <c r="P50" s="65"/>
      <c r="Q50" s="65"/>
      <c r="R50" s="70">
        <f t="shared" si="1"/>
        <v>0</v>
      </c>
      <c r="S50" s="65"/>
      <c r="T50" s="65"/>
      <c r="U50" s="65"/>
      <c r="V50" s="65"/>
      <c r="W50" s="141">
        <f t="shared" si="2"/>
        <v>0</v>
      </c>
      <c r="X50" s="65"/>
      <c r="Y50" s="65"/>
      <c r="Z50" s="65"/>
      <c r="AA50" s="65"/>
      <c r="AB50" s="142">
        <f t="shared" si="3"/>
        <v>0</v>
      </c>
      <c r="AC50" s="63"/>
      <c r="AD50" s="63"/>
      <c r="AE50" s="63"/>
      <c r="AF50" s="63"/>
      <c r="AG50" s="143">
        <f t="shared" si="4"/>
        <v>0</v>
      </c>
      <c r="AH50" s="65"/>
      <c r="AI50" s="65"/>
      <c r="AJ50" s="65"/>
      <c r="AK50" s="65"/>
      <c r="AL50" s="144">
        <f t="shared" si="5"/>
        <v>0</v>
      </c>
      <c r="AM50" s="65"/>
      <c r="AN50" s="65"/>
      <c r="AO50" s="65"/>
      <c r="AP50" s="65"/>
      <c r="AQ50" s="145">
        <f t="shared" si="6"/>
        <v>0</v>
      </c>
      <c r="AR50" s="65"/>
      <c r="AS50" s="65"/>
      <c r="AT50" s="65"/>
      <c r="AU50" s="65"/>
      <c r="AV50" s="146">
        <f t="shared" si="7"/>
        <v>0</v>
      </c>
      <c r="AW50" s="63"/>
      <c r="AX50" s="63"/>
      <c r="AY50" s="63"/>
      <c r="AZ50" s="63"/>
      <c r="BA50" s="147">
        <f t="shared" si="8"/>
        <v>0</v>
      </c>
      <c r="BB50" s="65"/>
      <c r="BC50" s="65"/>
      <c r="BD50" s="65"/>
      <c r="BE50" s="65"/>
      <c r="BF50" s="148">
        <f t="shared" si="9"/>
        <v>0</v>
      </c>
      <c r="BG50" s="65"/>
      <c r="BH50" s="65"/>
      <c r="BI50" s="65"/>
      <c r="BJ50" s="65"/>
      <c r="BK50" s="149">
        <f t="shared" si="10"/>
        <v>0</v>
      </c>
      <c r="BL50" s="65"/>
      <c r="BM50" s="65"/>
      <c r="BN50" s="65"/>
      <c r="BO50" s="65"/>
      <c r="BP50" s="150">
        <f t="shared" si="11"/>
        <v>0</v>
      </c>
    </row>
    <row r="51" spans="1:68" s="64" customFormat="1" ht="28.5" customHeight="1">
      <c r="A51" s="61">
        <v>41</v>
      </c>
      <c r="B51" s="313">
        <f>Filiación!C49</f>
        <v>0</v>
      </c>
      <c r="C51" s="313"/>
      <c r="D51" s="313"/>
      <c r="E51" s="62"/>
      <c r="F51" s="62"/>
      <c r="G51" s="62"/>
      <c r="H51" s="62"/>
      <c r="I51" s="63"/>
      <c r="J51" s="63"/>
      <c r="K51" s="63"/>
      <c r="L51" s="63"/>
      <c r="M51" s="140">
        <f t="shared" si="0"/>
        <v>0</v>
      </c>
      <c r="N51" s="65"/>
      <c r="O51" s="65"/>
      <c r="P51" s="65"/>
      <c r="Q51" s="65"/>
      <c r="R51" s="70">
        <f t="shared" si="1"/>
        <v>0</v>
      </c>
      <c r="S51" s="65"/>
      <c r="T51" s="65"/>
      <c r="U51" s="65"/>
      <c r="V51" s="65"/>
      <c r="W51" s="141">
        <f t="shared" si="2"/>
        <v>0</v>
      </c>
      <c r="X51" s="65"/>
      <c r="Y51" s="65"/>
      <c r="Z51" s="65"/>
      <c r="AA51" s="65"/>
      <c r="AB51" s="142">
        <f t="shared" si="3"/>
        <v>0</v>
      </c>
      <c r="AC51" s="63"/>
      <c r="AD51" s="63"/>
      <c r="AE51" s="63"/>
      <c r="AF51" s="63"/>
      <c r="AG51" s="143">
        <f t="shared" si="4"/>
        <v>0</v>
      </c>
      <c r="AH51" s="65"/>
      <c r="AI51" s="65"/>
      <c r="AJ51" s="65"/>
      <c r="AK51" s="65"/>
      <c r="AL51" s="144">
        <f t="shared" si="5"/>
        <v>0</v>
      </c>
      <c r="AM51" s="65"/>
      <c r="AN51" s="65"/>
      <c r="AO51" s="65"/>
      <c r="AP51" s="65"/>
      <c r="AQ51" s="145">
        <f t="shared" si="6"/>
        <v>0</v>
      </c>
      <c r="AR51" s="65"/>
      <c r="AS51" s="65"/>
      <c r="AT51" s="65"/>
      <c r="AU51" s="65"/>
      <c r="AV51" s="146">
        <f t="shared" si="7"/>
        <v>0</v>
      </c>
      <c r="AW51" s="63"/>
      <c r="AX51" s="63"/>
      <c r="AY51" s="63"/>
      <c r="AZ51" s="63"/>
      <c r="BA51" s="147">
        <f t="shared" si="8"/>
        <v>0</v>
      </c>
      <c r="BB51" s="65"/>
      <c r="BC51" s="65"/>
      <c r="BD51" s="65"/>
      <c r="BE51" s="65"/>
      <c r="BF51" s="148">
        <f t="shared" si="9"/>
        <v>0</v>
      </c>
      <c r="BG51" s="65"/>
      <c r="BH51" s="65"/>
      <c r="BI51" s="65"/>
      <c r="BJ51" s="65"/>
      <c r="BK51" s="149">
        <f t="shared" si="10"/>
        <v>0</v>
      </c>
      <c r="BL51" s="65"/>
      <c r="BM51" s="65"/>
      <c r="BN51" s="65"/>
      <c r="BO51" s="65"/>
      <c r="BP51" s="150">
        <f t="shared" si="11"/>
        <v>0</v>
      </c>
    </row>
    <row r="52" spans="1:68" s="64" customFormat="1" ht="28.5" customHeight="1">
      <c r="A52" s="61">
        <v>42</v>
      </c>
      <c r="B52" s="313">
        <f>Filiación!C50</f>
        <v>0</v>
      </c>
      <c r="C52" s="313"/>
      <c r="D52" s="313"/>
      <c r="E52" s="62"/>
      <c r="F52" s="62"/>
      <c r="G52" s="62"/>
      <c r="H52" s="62"/>
      <c r="I52" s="63"/>
      <c r="J52" s="63"/>
      <c r="K52" s="63"/>
      <c r="L52" s="63"/>
      <c r="M52" s="140">
        <f t="shared" si="0"/>
        <v>0</v>
      </c>
      <c r="N52" s="65"/>
      <c r="O52" s="65"/>
      <c r="P52" s="65"/>
      <c r="Q52" s="65"/>
      <c r="R52" s="70">
        <f t="shared" si="1"/>
        <v>0</v>
      </c>
      <c r="S52" s="65"/>
      <c r="T52" s="65"/>
      <c r="U52" s="65"/>
      <c r="V52" s="65"/>
      <c r="W52" s="141">
        <f t="shared" si="2"/>
        <v>0</v>
      </c>
      <c r="X52" s="65"/>
      <c r="Y52" s="65"/>
      <c r="Z52" s="65"/>
      <c r="AA52" s="65"/>
      <c r="AB52" s="142">
        <f t="shared" si="3"/>
        <v>0</v>
      </c>
      <c r="AC52" s="63"/>
      <c r="AD52" s="63"/>
      <c r="AE52" s="63"/>
      <c r="AF52" s="63"/>
      <c r="AG52" s="143">
        <f t="shared" si="4"/>
        <v>0</v>
      </c>
      <c r="AH52" s="65"/>
      <c r="AI52" s="65"/>
      <c r="AJ52" s="65"/>
      <c r="AK52" s="65"/>
      <c r="AL52" s="144">
        <f t="shared" si="5"/>
        <v>0</v>
      </c>
      <c r="AM52" s="65"/>
      <c r="AN52" s="65"/>
      <c r="AO52" s="65"/>
      <c r="AP52" s="65"/>
      <c r="AQ52" s="145">
        <f t="shared" si="6"/>
        <v>0</v>
      </c>
      <c r="AR52" s="65"/>
      <c r="AS52" s="65"/>
      <c r="AT52" s="65"/>
      <c r="AU52" s="65"/>
      <c r="AV52" s="146">
        <f t="shared" si="7"/>
        <v>0</v>
      </c>
      <c r="AW52" s="63"/>
      <c r="AX52" s="63"/>
      <c r="AY52" s="63"/>
      <c r="AZ52" s="63"/>
      <c r="BA52" s="147">
        <f t="shared" si="8"/>
        <v>0</v>
      </c>
      <c r="BB52" s="65"/>
      <c r="BC52" s="65"/>
      <c r="BD52" s="65"/>
      <c r="BE52" s="65"/>
      <c r="BF52" s="148">
        <f t="shared" si="9"/>
        <v>0</v>
      </c>
      <c r="BG52" s="65"/>
      <c r="BH52" s="65"/>
      <c r="BI52" s="65"/>
      <c r="BJ52" s="65"/>
      <c r="BK52" s="149">
        <f t="shared" si="10"/>
        <v>0</v>
      </c>
      <c r="BL52" s="65"/>
      <c r="BM52" s="65"/>
      <c r="BN52" s="65"/>
      <c r="BO52" s="65"/>
      <c r="BP52" s="150">
        <f t="shared" si="11"/>
        <v>0</v>
      </c>
    </row>
    <row r="53" spans="1:68" s="64" customFormat="1" ht="28.5" customHeight="1">
      <c r="A53" s="61">
        <v>43</v>
      </c>
      <c r="B53" s="313">
        <f>Filiación!C51</f>
        <v>0</v>
      </c>
      <c r="C53" s="313"/>
      <c r="D53" s="313"/>
      <c r="E53" s="62"/>
      <c r="F53" s="62"/>
      <c r="G53" s="62"/>
      <c r="H53" s="62"/>
      <c r="I53" s="63"/>
      <c r="J53" s="63"/>
      <c r="K53" s="63"/>
      <c r="L53" s="63"/>
      <c r="M53" s="140">
        <f t="shared" si="0"/>
        <v>0</v>
      </c>
      <c r="N53" s="65"/>
      <c r="O53" s="65"/>
      <c r="P53" s="65"/>
      <c r="Q53" s="65"/>
      <c r="R53" s="70">
        <f t="shared" si="1"/>
        <v>0</v>
      </c>
      <c r="S53" s="65"/>
      <c r="T53" s="65"/>
      <c r="U53" s="65"/>
      <c r="V53" s="65"/>
      <c r="W53" s="141">
        <f t="shared" si="2"/>
        <v>0</v>
      </c>
      <c r="X53" s="65"/>
      <c r="Y53" s="65"/>
      <c r="Z53" s="65"/>
      <c r="AA53" s="65"/>
      <c r="AB53" s="142">
        <f t="shared" si="3"/>
        <v>0</v>
      </c>
      <c r="AC53" s="63"/>
      <c r="AD53" s="63"/>
      <c r="AE53" s="63"/>
      <c r="AF53" s="63"/>
      <c r="AG53" s="143">
        <f t="shared" si="4"/>
        <v>0</v>
      </c>
      <c r="AH53" s="65"/>
      <c r="AI53" s="65"/>
      <c r="AJ53" s="65"/>
      <c r="AK53" s="65"/>
      <c r="AL53" s="144">
        <f t="shared" si="5"/>
        <v>0</v>
      </c>
      <c r="AM53" s="65"/>
      <c r="AN53" s="65"/>
      <c r="AO53" s="65"/>
      <c r="AP53" s="65"/>
      <c r="AQ53" s="145">
        <f t="shared" si="6"/>
        <v>0</v>
      </c>
      <c r="AR53" s="65"/>
      <c r="AS53" s="65"/>
      <c r="AT53" s="65"/>
      <c r="AU53" s="65"/>
      <c r="AV53" s="146">
        <f t="shared" si="7"/>
        <v>0</v>
      </c>
      <c r="AW53" s="63"/>
      <c r="AX53" s="63"/>
      <c r="AY53" s="63"/>
      <c r="AZ53" s="63"/>
      <c r="BA53" s="147">
        <f t="shared" si="8"/>
        <v>0</v>
      </c>
      <c r="BB53" s="65"/>
      <c r="BC53" s="65"/>
      <c r="BD53" s="65"/>
      <c r="BE53" s="65"/>
      <c r="BF53" s="148">
        <f t="shared" si="9"/>
        <v>0</v>
      </c>
      <c r="BG53" s="65"/>
      <c r="BH53" s="65"/>
      <c r="BI53" s="65"/>
      <c r="BJ53" s="65"/>
      <c r="BK53" s="149">
        <f t="shared" si="10"/>
        <v>0</v>
      </c>
      <c r="BL53" s="65"/>
      <c r="BM53" s="65"/>
      <c r="BN53" s="65"/>
      <c r="BO53" s="65"/>
      <c r="BP53" s="150">
        <f t="shared" si="11"/>
        <v>0</v>
      </c>
    </row>
    <row r="54" spans="1:68" s="64" customFormat="1" ht="28.5" customHeight="1">
      <c r="A54" s="61">
        <v>44</v>
      </c>
      <c r="B54" s="313">
        <f>Filiación!C52</f>
        <v>0</v>
      </c>
      <c r="C54" s="313"/>
      <c r="D54" s="313"/>
      <c r="E54" s="62"/>
      <c r="F54" s="62"/>
      <c r="G54" s="62"/>
      <c r="H54" s="62"/>
      <c r="I54" s="63"/>
      <c r="J54" s="63"/>
      <c r="K54" s="63"/>
      <c r="L54" s="63"/>
      <c r="M54" s="140">
        <f t="shared" si="0"/>
        <v>0</v>
      </c>
      <c r="N54" s="65"/>
      <c r="O54" s="65"/>
      <c r="P54" s="65"/>
      <c r="Q54" s="65"/>
      <c r="R54" s="70">
        <f t="shared" si="1"/>
        <v>0</v>
      </c>
      <c r="S54" s="65"/>
      <c r="T54" s="65"/>
      <c r="U54" s="65"/>
      <c r="V54" s="65"/>
      <c r="W54" s="141">
        <f t="shared" si="2"/>
        <v>0</v>
      </c>
      <c r="X54" s="65"/>
      <c r="Y54" s="65"/>
      <c r="Z54" s="65"/>
      <c r="AA54" s="65"/>
      <c r="AB54" s="142">
        <f t="shared" si="3"/>
        <v>0</v>
      </c>
      <c r="AC54" s="63"/>
      <c r="AD54" s="63"/>
      <c r="AE54" s="63"/>
      <c r="AF54" s="63"/>
      <c r="AG54" s="143">
        <f t="shared" si="4"/>
        <v>0</v>
      </c>
      <c r="AH54" s="65"/>
      <c r="AI54" s="65"/>
      <c r="AJ54" s="65"/>
      <c r="AK54" s="65"/>
      <c r="AL54" s="144">
        <f t="shared" si="5"/>
        <v>0</v>
      </c>
      <c r="AM54" s="65"/>
      <c r="AN54" s="65"/>
      <c r="AO54" s="65"/>
      <c r="AP54" s="65"/>
      <c r="AQ54" s="145">
        <f t="shared" si="6"/>
        <v>0</v>
      </c>
      <c r="AR54" s="65"/>
      <c r="AS54" s="65"/>
      <c r="AT54" s="65"/>
      <c r="AU54" s="65"/>
      <c r="AV54" s="146">
        <f t="shared" si="7"/>
        <v>0</v>
      </c>
      <c r="AW54" s="63"/>
      <c r="AX54" s="63"/>
      <c r="AY54" s="63"/>
      <c r="AZ54" s="63"/>
      <c r="BA54" s="147">
        <f t="shared" si="8"/>
        <v>0</v>
      </c>
      <c r="BB54" s="65"/>
      <c r="BC54" s="65"/>
      <c r="BD54" s="65"/>
      <c r="BE54" s="65"/>
      <c r="BF54" s="148">
        <f t="shared" si="9"/>
        <v>0</v>
      </c>
      <c r="BG54" s="65"/>
      <c r="BH54" s="65"/>
      <c r="BI54" s="65"/>
      <c r="BJ54" s="65"/>
      <c r="BK54" s="149">
        <f t="shared" si="10"/>
        <v>0</v>
      </c>
      <c r="BL54" s="65"/>
      <c r="BM54" s="65"/>
      <c r="BN54" s="65"/>
      <c r="BO54" s="65"/>
      <c r="BP54" s="150">
        <f t="shared" si="11"/>
        <v>0</v>
      </c>
    </row>
    <row r="55" spans="1:68" s="64" customFormat="1" ht="28.5" customHeight="1">
      <c r="A55" s="61">
        <v>45</v>
      </c>
      <c r="B55" s="313">
        <f>Filiación!C53</f>
        <v>0</v>
      </c>
      <c r="C55" s="313"/>
      <c r="D55" s="313"/>
      <c r="E55" s="62"/>
      <c r="F55" s="62"/>
      <c r="G55" s="62"/>
      <c r="H55" s="62"/>
      <c r="I55" s="63"/>
      <c r="J55" s="63"/>
      <c r="K55" s="63"/>
      <c r="L55" s="63"/>
      <c r="M55" s="140">
        <f t="shared" si="0"/>
        <v>0</v>
      </c>
      <c r="N55" s="65"/>
      <c r="O55" s="65"/>
      <c r="P55" s="65"/>
      <c r="Q55" s="65"/>
      <c r="R55" s="70">
        <f t="shared" si="1"/>
        <v>0</v>
      </c>
      <c r="S55" s="65"/>
      <c r="T55" s="65"/>
      <c r="U55" s="65"/>
      <c r="V55" s="65"/>
      <c r="W55" s="141">
        <f t="shared" si="2"/>
        <v>0</v>
      </c>
      <c r="X55" s="65"/>
      <c r="Y55" s="65"/>
      <c r="Z55" s="65"/>
      <c r="AA55" s="65"/>
      <c r="AB55" s="142">
        <f t="shared" si="3"/>
        <v>0</v>
      </c>
      <c r="AC55" s="63"/>
      <c r="AD55" s="63"/>
      <c r="AE55" s="63"/>
      <c r="AF55" s="63"/>
      <c r="AG55" s="143">
        <f t="shared" si="4"/>
        <v>0</v>
      </c>
      <c r="AH55" s="65"/>
      <c r="AI55" s="65"/>
      <c r="AJ55" s="65"/>
      <c r="AK55" s="65"/>
      <c r="AL55" s="144">
        <f t="shared" si="5"/>
        <v>0</v>
      </c>
      <c r="AM55" s="65"/>
      <c r="AN55" s="65"/>
      <c r="AO55" s="65"/>
      <c r="AP55" s="65"/>
      <c r="AQ55" s="145">
        <f t="shared" si="6"/>
        <v>0</v>
      </c>
      <c r="AR55" s="65"/>
      <c r="AS55" s="65"/>
      <c r="AT55" s="65"/>
      <c r="AU55" s="65"/>
      <c r="AV55" s="146">
        <f t="shared" si="7"/>
        <v>0</v>
      </c>
      <c r="AW55" s="63"/>
      <c r="AX55" s="63"/>
      <c r="AY55" s="63"/>
      <c r="AZ55" s="63"/>
      <c r="BA55" s="147">
        <f t="shared" si="8"/>
        <v>0</v>
      </c>
      <c r="BB55" s="65"/>
      <c r="BC55" s="65"/>
      <c r="BD55" s="65"/>
      <c r="BE55" s="65"/>
      <c r="BF55" s="148">
        <f t="shared" si="9"/>
        <v>0</v>
      </c>
      <c r="BG55" s="65"/>
      <c r="BH55" s="65"/>
      <c r="BI55" s="65"/>
      <c r="BJ55" s="65"/>
      <c r="BK55" s="149">
        <f t="shared" si="10"/>
        <v>0</v>
      </c>
      <c r="BL55" s="65"/>
      <c r="BM55" s="65"/>
      <c r="BN55" s="65"/>
      <c r="BO55" s="65"/>
      <c r="BP55" s="150">
        <f t="shared" si="11"/>
        <v>0</v>
      </c>
    </row>
    <row r="56" spans="1:68" s="64" customFormat="1" ht="28.5" customHeight="1">
      <c r="A56" s="61">
        <v>46</v>
      </c>
      <c r="B56" s="313">
        <f>Filiación!C54</f>
        <v>0</v>
      </c>
      <c r="C56" s="313"/>
      <c r="D56" s="313"/>
      <c r="E56" s="62"/>
      <c r="F56" s="62"/>
      <c r="G56" s="62"/>
      <c r="H56" s="62"/>
      <c r="I56" s="63"/>
      <c r="J56" s="63"/>
      <c r="K56" s="63"/>
      <c r="L56" s="63"/>
      <c r="M56" s="140">
        <f t="shared" si="0"/>
        <v>0</v>
      </c>
      <c r="N56" s="65"/>
      <c r="O56" s="65"/>
      <c r="P56" s="65"/>
      <c r="Q56" s="65"/>
      <c r="R56" s="70">
        <f t="shared" si="1"/>
        <v>0</v>
      </c>
      <c r="S56" s="65"/>
      <c r="T56" s="65"/>
      <c r="U56" s="65"/>
      <c r="V56" s="65"/>
      <c r="W56" s="141">
        <f t="shared" si="2"/>
        <v>0</v>
      </c>
      <c r="X56" s="65"/>
      <c r="Y56" s="65"/>
      <c r="Z56" s="65"/>
      <c r="AA56" s="65"/>
      <c r="AB56" s="142">
        <f t="shared" si="3"/>
        <v>0</v>
      </c>
      <c r="AC56" s="63"/>
      <c r="AD56" s="63"/>
      <c r="AE56" s="63"/>
      <c r="AF56" s="63"/>
      <c r="AG56" s="143">
        <f t="shared" si="4"/>
        <v>0</v>
      </c>
      <c r="AH56" s="65"/>
      <c r="AI56" s="65"/>
      <c r="AJ56" s="65"/>
      <c r="AK56" s="65"/>
      <c r="AL56" s="144">
        <f t="shared" si="5"/>
        <v>0</v>
      </c>
      <c r="AM56" s="65"/>
      <c r="AN56" s="65"/>
      <c r="AO56" s="65"/>
      <c r="AP56" s="65"/>
      <c r="AQ56" s="145">
        <f t="shared" si="6"/>
        <v>0</v>
      </c>
      <c r="AR56" s="65"/>
      <c r="AS56" s="65"/>
      <c r="AT56" s="65"/>
      <c r="AU56" s="65"/>
      <c r="AV56" s="146">
        <f t="shared" si="7"/>
        <v>0</v>
      </c>
      <c r="AW56" s="63"/>
      <c r="AX56" s="63"/>
      <c r="AY56" s="63"/>
      <c r="AZ56" s="63"/>
      <c r="BA56" s="147">
        <f t="shared" si="8"/>
        <v>0</v>
      </c>
      <c r="BB56" s="65"/>
      <c r="BC56" s="65"/>
      <c r="BD56" s="65"/>
      <c r="BE56" s="65"/>
      <c r="BF56" s="148">
        <f t="shared" si="9"/>
        <v>0</v>
      </c>
      <c r="BG56" s="65"/>
      <c r="BH56" s="65"/>
      <c r="BI56" s="65"/>
      <c r="BJ56" s="65"/>
      <c r="BK56" s="149">
        <f t="shared" si="10"/>
        <v>0</v>
      </c>
      <c r="BL56" s="65"/>
      <c r="BM56" s="65"/>
      <c r="BN56" s="65"/>
      <c r="BO56" s="65"/>
      <c r="BP56" s="150">
        <f t="shared" si="11"/>
        <v>0</v>
      </c>
    </row>
    <row r="57" spans="1:68" s="64" customFormat="1" ht="28.5" customHeight="1">
      <c r="A57" s="61">
        <v>47</v>
      </c>
      <c r="B57" s="313">
        <f>Filiación!C55</f>
        <v>0</v>
      </c>
      <c r="C57" s="313"/>
      <c r="D57" s="313"/>
      <c r="E57" s="62"/>
      <c r="F57" s="62"/>
      <c r="G57" s="62"/>
      <c r="H57" s="62"/>
      <c r="I57" s="63"/>
      <c r="J57" s="63"/>
      <c r="K57" s="63"/>
      <c r="L57" s="63"/>
      <c r="M57" s="140">
        <f t="shared" si="0"/>
        <v>0</v>
      </c>
      <c r="N57" s="65"/>
      <c r="O57" s="65"/>
      <c r="P57" s="65"/>
      <c r="Q57" s="65"/>
      <c r="R57" s="70">
        <f t="shared" si="1"/>
        <v>0</v>
      </c>
      <c r="S57" s="65"/>
      <c r="T57" s="65"/>
      <c r="U57" s="65"/>
      <c r="V57" s="65"/>
      <c r="W57" s="141">
        <f t="shared" si="2"/>
        <v>0</v>
      </c>
      <c r="X57" s="65"/>
      <c r="Y57" s="65"/>
      <c r="Z57" s="65"/>
      <c r="AA57" s="65"/>
      <c r="AB57" s="142">
        <f t="shared" si="3"/>
        <v>0</v>
      </c>
      <c r="AC57" s="63"/>
      <c r="AD57" s="63"/>
      <c r="AE57" s="63"/>
      <c r="AF57" s="63"/>
      <c r="AG57" s="143">
        <f t="shared" si="4"/>
        <v>0</v>
      </c>
      <c r="AH57" s="65"/>
      <c r="AI57" s="65"/>
      <c r="AJ57" s="65"/>
      <c r="AK57" s="65"/>
      <c r="AL57" s="144">
        <f t="shared" si="5"/>
        <v>0</v>
      </c>
      <c r="AM57" s="65"/>
      <c r="AN57" s="65"/>
      <c r="AO57" s="65"/>
      <c r="AP57" s="65"/>
      <c r="AQ57" s="145">
        <f t="shared" si="6"/>
        <v>0</v>
      </c>
      <c r="AR57" s="65"/>
      <c r="AS57" s="65"/>
      <c r="AT57" s="65"/>
      <c r="AU57" s="65"/>
      <c r="AV57" s="146">
        <f t="shared" si="7"/>
        <v>0</v>
      </c>
      <c r="AW57" s="63"/>
      <c r="AX57" s="63"/>
      <c r="AY57" s="63"/>
      <c r="AZ57" s="63"/>
      <c r="BA57" s="147">
        <f t="shared" si="8"/>
        <v>0</v>
      </c>
      <c r="BB57" s="65"/>
      <c r="BC57" s="65"/>
      <c r="BD57" s="65"/>
      <c r="BE57" s="65"/>
      <c r="BF57" s="148">
        <f t="shared" si="9"/>
        <v>0</v>
      </c>
      <c r="BG57" s="65"/>
      <c r="BH57" s="65"/>
      <c r="BI57" s="65"/>
      <c r="BJ57" s="65"/>
      <c r="BK57" s="149">
        <f t="shared" si="10"/>
        <v>0</v>
      </c>
      <c r="BL57" s="65"/>
      <c r="BM57" s="65"/>
      <c r="BN57" s="65"/>
      <c r="BO57" s="65"/>
      <c r="BP57" s="150">
        <f t="shared" si="11"/>
        <v>0</v>
      </c>
    </row>
    <row r="58" spans="1:68" s="64" customFormat="1" ht="28.5" customHeight="1">
      <c r="A58" s="61">
        <v>48</v>
      </c>
      <c r="B58" s="313">
        <f>Filiación!C56</f>
        <v>0</v>
      </c>
      <c r="C58" s="313"/>
      <c r="D58" s="313"/>
      <c r="E58" s="62"/>
      <c r="F58" s="62"/>
      <c r="G58" s="62"/>
      <c r="H58" s="62"/>
      <c r="I58" s="63"/>
      <c r="J58" s="63"/>
      <c r="K58" s="63"/>
      <c r="L58" s="63"/>
      <c r="M58" s="140">
        <f t="shared" si="0"/>
        <v>0</v>
      </c>
      <c r="N58" s="65"/>
      <c r="O58" s="65"/>
      <c r="P58" s="65"/>
      <c r="Q58" s="65"/>
      <c r="R58" s="70">
        <f t="shared" si="1"/>
        <v>0</v>
      </c>
      <c r="S58" s="65"/>
      <c r="T58" s="65"/>
      <c r="U58" s="65"/>
      <c r="V58" s="65"/>
      <c r="W58" s="141">
        <f t="shared" si="2"/>
        <v>0</v>
      </c>
      <c r="X58" s="65"/>
      <c r="Y58" s="65"/>
      <c r="Z58" s="65"/>
      <c r="AA58" s="65"/>
      <c r="AB58" s="142">
        <f t="shared" si="3"/>
        <v>0</v>
      </c>
      <c r="AC58" s="63"/>
      <c r="AD58" s="63"/>
      <c r="AE58" s="63"/>
      <c r="AF58" s="63"/>
      <c r="AG58" s="143">
        <f t="shared" si="4"/>
        <v>0</v>
      </c>
      <c r="AH58" s="65"/>
      <c r="AI58" s="65"/>
      <c r="AJ58" s="65"/>
      <c r="AK58" s="65"/>
      <c r="AL58" s="144">
        <f t="shared" si="5"/>
        <v>0</v>
      </c>
      <c r="AM58" s="65"/>
      <c r="AN58" s="65"/>
      <c r="AO58" s="65"/>
      <c r="AP58" s="65"/>
      <c r="AQ58" s="145">
        <f t="shared" si="6"/>
        <v>0</v>
      </c>
      <c r="AR58" s="65"/>
      <c r="AS58" s="65"/>
      <c r="AT58" s="65"/>
      <c r="AU58" s="65"/>
      <c r="AV58" s="146">
        <f t="shared" si="7"/>
        <v>0</v>
      </c>
      <c r="AW58" s="63"/>
      <c r="AX58" s="63"/>
      <c r="AY58" s="63"/>
      <c r="AZ58" s="63"/>
      <c r="BA58" s="147">
        <f t="shared" si="8"/>
        <v>0</v>
      </c>
      <c r="BB58" s="65"/>
      <c r="BC58" s="65"/>
      <c r="BD58" s="65"/>
      <c r="BE58" s="65"/>
      <c r="BF58" s="148">
        <f t="shared" si="9"/>
        <v>0</v>
      </c>
      <c r="BG58" s="65"/>
      <c r="BH58" s="65"/>
      <c r="BI58" s="65"/>
      <c r="BJ58" s="65"/>
      <c r="BK58" s="149">
        <f t="shared" si="10"/>
        <v>0</v>
      </c>
      <c r="BL58" s="65"/>
      <c r="BM58" s="65"/>
      <c r="BN58" s="65"/>
      <c r="BO58" s="65"/>
      <c r="BP58" s="150">
        <f t="shared" si="11"/>
        <v>0</v>
      </c>
    </row>
    <row r="59" spans="1:68" s="64" customFormat="1" ht="28.5" customHeight="1">
      <c r="A59" s="61">
        <v>49</v>
      </c>
      <c r="B59" s="313">
        <f>Filiación!C57</f>
        <v>0</v>
      </c>
      <c r="C59" s="313"/>
      <c r="D59" s="313"/>
      <c r="E59" s="62"/>
      <c r="F59" s="62"/>
      <c r="G59" s="62"/>
      <c r="H59" s="62"/>
      <c r="I59" s="63"/>
      <c r="J59" s="63"/>
      <c r="K59" s="63"/>
      <c r="L59" s="63"/>
      <c r="M59" s="140">
        <f t="shared" si="0"/>
        <v>0</v>
      </c>
      <c r="N59" s="65"/>
      <c r="O59" s="65"/>
      <c r="P59" s="65"/>
      <c r="Q59" s="65"/>
      <c r="R59" s="70">
        <f t="shared" si="1"/>
        <v>0</v>
      </c>
      <c r="S59" s="65"/>
      <c r="T59" s="65"/>
      <c r="U59" s="65"/>
      <c r="V59" s="65"/>
      <c r="W59" s="141">
        <f t="shared" si="2"/>
        <v>0</v>
      </c>
      <c r="X59" s="65"/>
      <c r="Y59" s="65"/>
      <c r="Z59" s="65"/>
      <c r="AA59" s="65"/>
      <c r="AB59" s="142">
        <f t="shared" si="3"/>
        <v>0</v>
      </c>
      <c r="AC59" s="63"/>
      <c r="AD59" s="63"/>
      <c r="AE59" s="63"/>
      <c r="AF59" s="63"/>
      <c r="AG59" s="143">
        <f t="shared" si="4"/>
        <v>0</v>
      </c>
      <c r="AH59" s="65"/>
      <c r="AI59" s="65"/>
      <c r="AJ59" s="65"/>
      <c r="AK59" s="65"/>
      <c r="AL59" s="144">
        <f t="shared" si="5"/>
        <v>0</v>
      </c>
      <c r="AM59" s="65"/>
      <c r="AN59" s="65"/>
      <c r="AO59" s="65"/>
      <c r="AP59" s="65"/>
      <c r="AQ59" s="145">
        <f t="shared" si="6"/>
        <v>0</v>
      </c>
      <c r="AR59" s="65"/>
      <c r="AS59" s="65"/>
      <c r="AT59" s="65"/>
      <c r="AU59" s="65"/>
      <c r="AV59" s="146">
        <f t="shared" si="7"/>
        <v>0</v>
      </c>
      <c r="AW59" s="63"/>
      <c r="AX59" s="63"/>
      <c r="AY59" s="63"/>
      <c r="AZ59" s="63"/>
      <c r="BA59" s="147">
        <f t="shared" si="8"/>
        <v>0</v>
      </c>
      <c r="BB59" s="65"/>
      <c r="BC59" s="65"/>
      <c r="BD59" s="65"/>
      <c r="BE59" s="65"/>
      <c r="BF59" s="148">
        <f t="shared" si="9"/>
        <v>0</v>
      </c>
      <c r="BG59" s="65"/>
      <c r="BH59" s="65"/>
      <c r="BI59" s="65"/>
      <c r="BJ59" s="65"/>
      <c r="BK59" s="149">
        <f t="shared" si="10"/>
        <v>0</v>
      </c>
      <c r="BL59" s="65"/>
      <c r="BM59" s="65"/>
      <c r="BN59" s="65"/>
      <c r="BO59" s="65"/>
      <c r="BP59" s="150">
        <f t="shared" si="11"/>
        <v>0</v>
      </c>
    </row>
    <row r="60" spans="1:68" s="64" customFormat="1" ht="28.5" customHeight="1">
      <c r="A60" s="61">
        <v>50</v>
      </c>
      <c r="B60" s="313">
        <f>Filiación!C58</f>
        <v>0</v>
      </c>
      <c r="C60" s="313"/>
      <c r="D60" s="313"/>
      <c r="E60" s="62"/>
      <c r="F60" s="62"/>
      <c r="G60" s="62"/>
      <c r="H60" s="62"/>
      <c r="I60" s="63"/>
      <c r="J60" s="63"/>
      <c r="K60" s="63"/>
      <c r="L60" s="63"/>
      <c r="M60" s="140">
        <f t="shared" si="0"/>
        <v>0</v>
      </c>
      <c r="N60" s="65"/>
      <c r="O60" s="65"/>
      <c r="P60" s="65"/>
      <c r="Q60" s="65"/>
      <c r="R60" s="70">
        <f t="shared" si="1"/>
        <v>0</v>
      </c>
      <c r="S60" s="65"/>
      <c r="T60" s="65"/>
      <c r="U60" s="65"/>
      <c r="V60" s="65"/>
      <c r="W60" s="141">
        <f t="shared" si="2"/>
        <v>0</v>
      </c>
      <c r="X60" s="65"/>
      <c r="Y60" s="65"/>
      <c r="Z60" s="65"/>
      <c r="AA60" s="65"/>
      <c r="AB60" s="142">
        <f t="shared" si="3"/>
        <v>0</v>
      </c>
      <c r="AC60" s="63"/>
      <c r="AD60" s="63"/>
      <c r="AE60" s="63"/>
      <c r="AF60" s="63"/>
      <c r="AG60" s="143">
        <f t="shared" si="4"/>
        <v>0</v>
      </c>
      <c r="AH60" s="65"/>
      <c r="AI60" s="65"/>
      <c r="AJ60" s="65"/>
      <c r="AK60" s="65"/>
      <c r="AL60" s="144">
        <f t="shared" si="5"/>
        <v>0</v>
      </c>
      <c r="AM60" s="65"/>
      <c r="AN60" s="65"/>
      <c r="AO60" s="65"/>
      <c r="AP60" s="65"/>
      <c r="AQ60" s="145">
        <f t="shared" si="6"/>
        <v>0</v>
      </c>
      <c r="AR60" s="65"/>
      <c r="AS60" s="65"/>
      <c r="AT60" s="65"/>
      <c r="AU60" s="65"/>
      <c r="AV60" s="146">
        <f t="shared" si="7"/>
        <v>0</v>
      </c>
      <c r="AW60" s="63"/>
      <c r="AX60" s="63"/>
      <c r="AY60" s="63"/>
      <c r="AZ60" s="63"/>
      <c r="BA60" s="147">
        <f t="shared" si="8"/>
        <v>0</v>
      </c>
      <c r="BB60" s="65"/>
      <c r="BC60" s="65"/>
      <c r="BD60" s="65"/>
      <c r="BE60" s="65"/>
      <c r="BF60" s="148">
        <f t="shared" si="9"/>
        <v>0</v>
      </c>
      <c r="BG60" s="65"/>
      <c r="BH60" s="65"/>
      <c r="BI60" s="65"/>
      <c r="BJ60" s="65"/>
      <c r="BK60" s="149">
        <f t="shared" si="10"/>
        <v>0</v>
      </c>
      <c r="BL60" s="65"/>
      <c r="BM60" s="65"/>
      <c r="BN60" s="65"/>
      <c r="BO60" s="65"/>
      <c r="BP60" s="150">
        <f t="shared" si="11"/>
        <v>0</v>
      </c>
    </row>
    <row r="61" spans="1:68" ht="15" customHeight="1"/>
  </sheetData>
  <mergeCells count="138">
    <mergeCell ref="B11:D11"/>
    <mergeCell ref="B12:D12"/>
    <mergeCell ref="B13:D13"/>
    <mergeCell ref="B14:D14"/>
    <mergeCell ref="B15:D15"/>
    <mergeCell ref="B16:D16"/>
    <mergeCell ref="A1:D1"/>
    <mergeCell ref="C5:D5"/>
    <mergeCell ref="A6:B6"/>
    <mergeCell ref="C6:D6"/>
    <mergeCell ref="A7:B7"/>
    <mergeCell ref="C7:D7"/>
    <mergeCell ref="B9:D9"/>
    <mergeCell ref="A3:B3"/>
    <mergeCell ref="C3:D3"/>
    <mergeCell ref="A4:B4"/>
    <mergeCell ref="C4:D4"/>
    <mergeCell ref="A5:B5"/>
    <mergeCell ref="B23:D23"/>
    <mergeCell ref="B24:D24"/>
    <mergeCell ref="B25:D25"/>
    <mergeCell ref="B26:D26"/>
    <mergeCell ref="B27:D27"/>
    <mergeCell ref="B28:D28"/>
    <mergeCell ref="B17:D17"/>
    <mergeCell ref="B18:D18"/>
    <mergeCell ref="B19:D19"/>
    <mergeCell ref="B20:D20"/>
    <mergeCell ref="B21:D21"/>
    <mergeCell ref="B22:D22"/>
    <mergeCell ref="B35:D35"/>
    <mergeCell ref="B36:D36"/>
    <mergeCell ref="B37:D37"/>
    <mergeCell ref="B38:D38"/>
    <mergeCell ref="B39:D39"/>
    <mergeCell ref="B40:D40"/>
    <mergeCell ref="B29:D29"/>
    <mergeCell ref="B30:D30"/>
    <mergeCell ref="B31:D31"/>
    <mergeCell ref="B32:D32"/>
    <mergeCell ref="B33:D33"/>
    <mergeCell ref="B34:D34"/>
    <mergeCell ref="B59:D59"/>
    <mergeCell ref="B60:D60"/>
    <mergeCell ref="J4:J9"/>
    <mergeCell ref="K4:K9"/>
    <mergeCell ref="E1:E9"/>
    <mergeCell ref="H1:H9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41:D41"/>
    <mergeCell ref="B42:D42"/>
    <mergeCell ref="B43:D43"/>
    <mergeCell ref="B44:D44"/>
    <mergeCell ref="B45:D45"/>
    <mergeCell ref="B46:D46"/>
    <mergeCell ref="L4:L9"/>
    <mergeCell ref="M1:M9"/>
    <mergeCell ref="N1:Q3"/>
    <mergeCell ref="R1:R9"/>
    <mergeCell ref="N4:N9"/>
    <mergeCell ref="O4:O9"/>
    <mergeCell ref="I4:I9"/>
    <mergeCell ref="I1:L3"/>
    <mergeCell ref="F1:F9"/>
    <mergeCell ref="G1:G9"/>
    <mergeCell ref="P4:P9"/>
    <mergeCell ref="Q4:Q9"/>
    <mergeCell ref="S1:V3"/>
    <mergeCell ref="W1:W9"/>
    <mergeCell ref="S4:S9"/>
    <mergeCell ref="T4:T9"/>
    <mergeCell ref="U4:U9"/>
    <mergeCell ref="V4:V9"/>
    <mergeCell ref="AL1:AL9"/>
    <mergeCell ref="X4:X9"/>
    <mergeCell ref="Y4:Y9"/>
    <mergeCell ref="Z4:Z9"/>
    <mergeCell ref="AA4:AA9"/>
    <mergeCell ref="AC4:AC9"/>
    <mergeCell ref="AD4:AD9"/>
    <mergeCell ref="AE4:AE9"/>
    <mergeCell ref="AF4:AF9"/>
    <mergeCell ref="AH4:AH9"/>
    <mergeCell ref="AC1:AF3"/>
    <mergeCell ref="AG1:AG9"/>
    <mergeCell ref="AH1:AK3"/>
    <mergeCell ref="AI4:AI9"/>
    <mergeCell ref="X1:AA3"/>
    <mergeCell ref="AB1:AB9"/>
    <mergeCell ref="AJ4:AJ9"/>
    <mergeCell ref="AK4:AK9"/>
    <mergeCell ref="BP1:BP9"/>
    <mergeCell ref="BB4:BB9"/>
    <mergeCell ref="BC4:BC9"/>
    <mergeCell ref="BD4:BD9"/>
    <mergeCell ref="BE4:BE9"/>
    <mergeCell ref="BG4:BG9"/>
    <mergeCell ref="BH4:BH9"/>
    <mergeCell ref="AW4:AW9"/>
    <mergeCell ref="AX4:AX9"/>
    <mergeCell ref="AY4:AY9"/>
    <mergeCell ref="AZ4:AZ9"/>
    <mergeCell ref="BB1:BE3"/>
    <mergeCell ref="BF1:BF9"/>
    <mergeCell ref="AW1:AZ3"/>
    <mergeCell ref="BA1:BA9"/>
    <mergeCell ref="BI4:BI9"/>
    <mergeCell ref="BJ4:BJ9"/>
    <mergeCell ref="BL4:BL9"/>
    <mergeCell ref="AM1:AP3"/>
    <mergeCell ref="AQ1:AQ9"/>
    <mergeCell ref="AR1:AU3"/>
    <mergeCell ref="AV1:AV9"/>
    <mergeCell ref="BM4:BM9"/>
    <mergeCell ref="BN4:BN9"/>
    <mergeCell ref="BO4:BO9"/>
    <mergeCell ref="BG1:BJ3"/>
    <mergeCell ref="BK1:BK9"/>
    <mergeCell ref="BL1:BO3"/>
    <mergeCell ref="AR4:AR9"/>
    <mergeCell ref="AS4:AS9"/>
    <mergeCell ref="AT4:AT9"/>
    <mergeCell ref="AU4:AU9"/>
    <mergeCell ref="AM4:AM9"/>
    <mergeCell ref="AN4:AN9"/>
    <mergeCell ref="AO4:AO9"/>
    <mergeCell ref="AP4:AP9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2" zoomScaleNormal="100" workbookViewId="0">
      <selection activeCell="H1" sqref="H1"/>
    </sheetView>
  </sheetViews>
  <sheetFormatPr baseColWidth="10" defaultRowHeight="15"/>
  <cols>
    <col min="1" max="1" width="19.7109375" customWidth="1"/>
    <col min="2" max="2" width="38" bestFit="1" customWidth="1"/>
    <col min="3" max="7" width="4.140625" customWidth="1"/>
    <col min="8" max="8" width="18.28515625" customWidth="1"/>
    <col min="9" max="11" width="0.7109375" customWidth="1"/>
    <col min="13" max="13" width="42.42578125" bestFit="1" customWidth="1"/>
    <col min="14" max="14" width="3.5703125" bestFit="1" customWidth="1"/>
    <col min="15" max="15" width="3.5703125" style="79" bestFit="1" customWidth="1"/>
    <col min="16" max="16" width="2.42578125" bestFit="1" customWidth="1"/>
    <col min="17" max="17" width="3.7109375" bestFit="1" customWidth="1"/>
    <col min="20" max="20" width="11.85546875" bestFit="1" customWidth="1"/>
  </cols>
  <sheetData>
    <row r="1" spans="1:15" ht="15.75">
      <c r="A1" s="72" t="s">
        <v>152</v>
      </c>
      <c r="B1" s="48" t="str">
        <f>Filiación!H1</f>
        <v xml:space="preserve">LUIS ALBERTO PABON  B </v>
      </c>
      <c r="F1" s="327" t="s">
        <v>136</v>
      </c>
      <c r="G1" s="327"/>
      <c r="H1" s="85">
        <v>1</v>
      </c>
    </row>
    <row r="2" spans="1:15" ht="21">
      <c r="A2" s="328" t="s">
        <v>133</v>
      </c>
      <c r="B2" s="328"/>
      <c r="C2" s="328"/>
      <c r="D2" s="328"/>
      <c r="E2" s="328"/>
      <c r="F2" s="328"/>
      <c r="G2" s="328"/>
      <c r="H2" s="328"/>
      <c r="M2" s="81"/>
    </row>
    <row r="3" spans="1:15">
      <c r="A3" s="71" t="s">
        <v>134</v>
      </c>
      <c r="B3" t="str">
        <f>LOOKUP($H$1,BOLETIN!$A$11:$A$60,BOLETIN!B11:B60)</f>
        <v>ALIAGA MENDOZA ELIANA SALOME</v>
      </c>
      <c r="G3" s="73" t="s">
        <v>153</v>
      </c>
      <c r="H3" s="17">
        <f>Filiación!H6</f>
        <v>2018</v>
      </c>
      <c r="M3" s="81"/>
    </row>
    <row r="4" spans="1:15">
      <c r="A4" s="71" t="s">
        <v>135</v>
      </c>
      <c r="B4" t="str">
        <f>Filiación!H2</f>
        <v>1° "A" DE SECUNDARIA COMUNITARIA PROD.</v>
      </c>
      <c r="M4" s="81"/>
    </row>
    <row r="5" spans="1:15" s="5" customFormat="1">
      <c r="A5" s="325" t="s">
        <v>137</v>
      </c>
      <c r="B5" s="329" t="s">
        <v>138</v>
      </c>
      <c r="C5" s="330" t="s">
        <v>139</v>
      </c>
      <c r="D5" s="330"/>
      <c r="E5" s="330"/>
      <c r="F5" s="330"/>
      <c r="G5" s="330"/>
      <c r="H5" s="331" t="s">
        <v>145</v>
      </c>
      <c r="M5" s="81"/>
      <c r="O5" s="80"/>
    </row>
    <row r="6" spans="1:15" s="5" customFormat="1" ht="57" customHeight="1">
      <c r="A6" s="325"/>
      <c r="B6" s="329"/>
      <c r="C6" s="76" t="s">
        <v>140</v>
      </c>
      <c r="D6" s="136" t="s">
        <v>141</v>
      </c>
      <c r="E6" s="76" t="s">
        <v>142</v>
      </c>
      <c r="F6" s="136" t="s">
        <v>143</v>
      </c>
      <c r="G6" s="76" t="s">
        <v>144</v>
      </c>
      <c r="H6" s="332"/>
      <c r="M6" s="81"/>
      <c r="O6" s="80"/>
    </row>
    <row r="7" spans="1:15" ht="16.149999999999999" customHeight="1">
      <c r="A7" s="322" t="s">
        <v>146</v>
      </c>
      <c r="B7" s="74" t="s">
        <v>150</v>
      </c>
      <c r="C7" s="77">
        <f>LOOKUP($H$1,BOLETIN!$A$11:$A$60,BOLETIN!I11:I60)</f>
        <v>100</v>
      </c>
      <c r="D7" s="77">
        <f>LOOKUP($H$1,BOLETIN!$A$11:$A$60,BOLETIN!J11:J60)</f>
        <v>100</v>
      </c>
      <c r="E7" s="77">
        <f>LOOKUP($H$1,BOLETIN!$A$11:$A$60,BOLETIN!K11:K60)</f>
        <v>80</v>
      </c>
      <c r="F7" s="77">
        <f>LOOKUP($H$1,BOLETIN!$A$11:$A$60,BOLETIN!L11:L60)</f>
        <v>100</v>
      </c>
      <c r="G7" s="78">
        <f>LOOKUP($H$1,BOLETIN!$A$11:$A$60,BOLETIN!M11:M60)</f>
        <v>95</v>
      </c>
      <c r="H7" s="326" t="str">
        <f>LOOKUP($H$1,BOLETIN!$A$11:$A$60,BOLETIN!E11:E60)</f>
        <v>ola</v>
      </c>
    </row>
    <row r="8" spans="1:15" ht="16.149999999999999" customHeight="1">
      <c r="A8" s="322"/>
      <c r="B8" s="74" t="s">
        <v>151</v>
      </c>
      <c r="C8" s="83">
        <f>LOOKUP($H$1,BOLETIN!$A$11:$A$60,BOLETIN!N11:N60)</f>
        <v>5</v>
      </c>
      <c r="D8" s="83">
        <f>LOOKUP($H$1,BOLETIN!$A$11:$A$60,BOLETIN!O11:O60)</f>
        <v>6</v>
      </c>
      <c r="E8" s="83">
        <f>LOOKUP($H$1,BOLETIN!$A$11:$A$60,BOLETIN!P11:P60)</f>
        <v>7</v>
      </c>
      <c r="F8" s="83">
        <f>LOOKUP($H$1,BOLETIN!$A$11:$A$60,BOLETIN!Q11:Q60)</f>
        <v>8</v>
      </c>
      <c r="G8" s="84">
        <f>LOOKUP($H$1,BOLETIN!$A$11:$A$60,BOLETIN!R11:R60)</f>
        <v>6.5</v>
      </c>
      <c r="H8" s="326"/>
    </row>
    <row r="9" spans="1:15" ht="16.149999999999999" customHeight="1">
      <c r="A9" s="322"/>
      <c r="B9" s="75" t="s">
        <v>123</v>
      </c>
      <c r="C9" s="83">
        <f>LOOKUP($H$1,BOLETIN!$A$11:$A$60,BOLETIN!S11:S60)</f>
        <v>6</v>
      </c>
      <c r="D9" s="83">
        <f>LOOKUP($H$1,BOLETIN!$A$11:$A$60,BOLETIN!T11:T60)</f>
        <v>7</v>
      </c>
      <c r="E9" s="83">
        <f>LOOKUP($H$1,BOLETIN!$A$11:$A$60,BOLETIN!U11:U60)</f>
        <v>8</v>
      </c>
      <c r="F9" s="83">
        <f>LOOKUP($H$1,BOLETIN!$A$11:$A$60,BOLETIN!V11:V60)</f>
        <v>9</v>
      </c>
      <c r="G9" s="84">
        <f>LOOKUP($H$1,BOLETIN!$A$11:$A$60,BOLETIN!W11:W60)</f>
        <v>7.5</v>
      </c>
      <c r="H9" s="326"/>
    </row>
    <row r="10" spans="1:15" ht="16.149999999999999" customHeight="1">
      <c r="A10" s="322"/>
      <c r="B10" s="75" t="s">
        <v>124</v>
      </c>
      <c r="C10" s="83">
        <f>LOOKUP($H$1,BOLETIN!$A$11:$A$60,BOLETIN!X11:X60)</f>
        <v>6</v>
      </c>
      <c r="D10" s="83">
        <f>LOOKUP($H$1,BOLETIN!$A$11:$A$60,BOLETIN!Y11:Y60)</f>
        <v>7</v>
      </c>
      <c r="E10" s="83">
        <f>LOOKUP($H$1,BOLETIN!$A$11:$A$60,BOLETIN!Z11:Z60)</f>
        <v>8</v>
      </c>
      <c r="F10" s="83">
        <f>LOOKUP($H$1,BOLETIN!$A$11:$A$60,BOLETIN!AA11:AA60)</f>
        <v>9</v>
      </c>
      <c r="G10" s="84">
        <f>LOOKUP($H$1,BOLETIN!$A$11:$A$60,BOLETIN!AB11:AB60)</f>
        <v>7.5</v>
      </c>
      <c r="H10" s="326" t="str">
        <f>LOOKUP($H$1,BOLETIN!$A$11:$A$60,BOLETIN!F11:F60)</f>
        <v>b</v>
      </c>
    </row>
    <row r="11" spans="1:15" ht="16.149999999999999" customHeight="1">
      <c r="A11" s="322"/>
      <c r="B11" s="75" t="s">
        <v>125</v>
      </c>
      <c r="C11" s="83">
        <f>LOOKUP($H$1,BOLETIN!$A$11:$A$60,BOLETIN!AC11:AC60)</f>
        <v>6</v>
      </c>
      <c r="D11" s="83">
        <f>LOOKUP($H$1,BOLETIN!$A$11:$A$60,BOLETIN!AD11:AD60)</f>
        <v>7</v>
      </c>
      <c r="E11" s="83">
        <f>LOOKUP($H$1,BOLETIN!$A$11:$A$60,BOLETIN!AE11:AE60)</f>
        <v>8</v>
      </c>
      <c r="F11" s="83">
        <f>LOOKUP($H$1,BOLETIN!$A$11:$A$60,BOLETIN!AF11:AF60)</f>
        <v>9</v>
      </c>
      <c r="G11" s="84">
        <f>LOOKUP($H$1,BOLETIN!$A$11:$A$60,BOLETIN!AG11:AG60)</f>
        <v>7.5</v>
      </c>
      <c r="H11" s="326"/>
    </row>
    <row r="12" spans="1:15" ht="16.149999999999999" customHeight="1">
      <c r="A12" s="322"/>
      <c r="B12" s="75" t="s">
        <v>126</v>
      </c>
      <c r="C12" s="83">
        <f>LOOKUP($H$1,BOLETIN!$A$11:$A$60,BOLETIN!AH11:AH60)</f>
        <v>6</v>
      </c>
      <c r="D12" s="83">
        <f>LOOKUP($H$1,BOLETIN!$A$11:$A$60,BOLETIN!AI11:AI60)</f>
        <v>7</v>
      </c>
      <c r="E12" s="83">
        <f>LOOKUP($H$1,BOLETIN!$A$11:$A$60,BOLETIN!AJ11:AJ60)</f>
        <v>8</v>
      </c>
      <c r="F12" s="83">
        <f>LOOKUP($H$1,BOLETIN!$A$11:$A$60,BOLETIN!AK11:AK60)</f>
        <v>9</v>
      </c>
      <c r="G12" s="84">
        <f>LOOKUP($H$1,BOLETIN!$A$11:$A$60,BOLETIN!AL11:AL60)</f>
        <v>7.5</v>
      </c>
      <c r="H12" s="326"/>
    </row>
    <row r="13" spans="1:15" ht="16.149999999999999" customHeight="1">
      <c r="A13" s="324" t="s">
        <v>147</v>
      </c>
      <c r="B13" s="75" t="s">
        <v>127</v>
      </c>
      <c r="C13" s="83">
        <f>LOOKUP($H$1,BOLETIN!$A$11:$A$60,BOLETIN!AM11:AM60)</f>
        <v>6</v>
      </c>
      <c r="D13" s="83">
        <f>LOOKUP($H$1,BOLETIN!$A$11:$A$60,BOLETIN!AN11:AN60)</f>
        <v>7</v>
      </c>
      <c r="E13" s="83">
        <f>LOOKUP($H$1,BOLETIN!$A$11:$A$60,BOLETIN!AO11:AO60)</f>
        <v>8</v>
      </c>
      <c r="F13" s="83">
        <f>LOOKUP($H$1,BOLETIN!$A$11:$A$60,BOLETIN!AP11:AP60)</f>
        <v>9</v>
      </c>
      <c r="G13" s="84">
        <f>LOOKUP($H$1,BOLETIN!$A$11:$A$60,BOLETIN!AQ11:AQ60)</f>
        <v>7.5</v>
      </c>
      <c r="H13" s="326" t="str">
        <f>LOOKUP($H$1,BOLETIN!$A$11:$A$60,BOLETIN!G11:G60)</f>
        <v>c</v>
      </c>
    </row>
    <row r="14" spans="1:15" ht="16.149999999999999" customHeight="1">
      <c r="A14" s="324"/>
      <c r="B14" s="75" t="s">
        <v>128</v>
      </c>
      <c r="C14" s="83">
        <f>LOOKUP($H$1,BOLETIN!$A$11:$A$60,BOLETIN!AR11:AR60)</f>
        <v>6</v>
      </c>
      <c r="D14" s="83">
        <f>LOOKUP($H$1,BOLETIN!$A$11:$A$60,BOLETIN!AS11:AS60)</f>
        <v>7</v>
      </c>
      <c r="E14" s="83">
        <f>LOOKUP($H$1,BOLETIN!$A$11:$A$60,BOLETIN!AT11:AT60)</f>
        <v>8</v>
      </c>
      <c r="F14" s="83">
        <f>LOOKUP($H$1,BOLETIN!$A$11:$A$60,BOLETIN!AU11:AU60)</f>
        <v>9</v>
      </c>
      <c r="G14" s="84">
        <f>LOOKUP($H$1,BOLETIN!$A$11:$A$60,BOLETIN!AV11:AV60)</f>
        <v>7.5</v>
      </c>
      <c r="H14" s="326"/>
    </row>
    <row r="15" spans="1:15" ht="16.149999999999999" customHeight="1">
      <c r="A15" s="322" t="s">
        <v>148</v>
      </c>
      <c r="B15" s="75" t="s">
        <v>129</v>
      </c>
      <c r="C15" s="83">
        <f>LOOKUP($H$1,BOLETIN!$A$11:$A$60,BOLETIN!AW11:AW60)</f>
        <v>6</v>
      </c>
      <c r="D15" s="83">
        <f>LOOKUP($H$1,BOLETIN!$A$11:$A$60,BOLETIN!AX11:AX60)</f>
        <v>7</v>
      </c>
      <c r="E15" s="83">
        <f>LOOKUP($H$1,BOLETIN!$A$11:$A$60,BOLETIN!AY11:AY60)</f>
        <v>8</v>
      </c>
      <c r="F15" s="83">
        <f>LOOKUP($H$1,BOLETIN!$A$11:$A$60,BOLETIN!AZ11:AZ60)</f>
        <v>9</v>
      </c>
      <c r="G15" s="84">
        <f>LOOKUP($H$1,BOLETIN!$A$11:$A$60,BOLETIN!BA11:BA60)</f>
        <v>7.5</v>
      </c>
      <c r="H15" s="326"/>
    </row>
    <row r="16" spans="1:15" ht="16.149999999999999" customHeight="1">
      <c r="A16" s="322"/>
      <c r="B16" s="75" t="s">
        <v>130</v>
      </c>
      <c r="C16" s="83">
        <f>LOOKUP($H$1,BOLETIN!$A$11:$A$60,BOLETIN!BB11:BB60)</f>
        <v>6</v>
      </c>
      <c r="D16" s="83">
        <f>LOOKUP($H$1,BOLETIN!$A$11:$A$60,BOLETIN!BC11:BC60)</f>
        <v>7</v>
      </c>
      <c r="E16" s="83">
        <f>LOOKUP($H$1,BOLETIN!$A$11:$A$60,BOLETIN!BD11:BD60)</f>
        <v>8</v>
      </c>
      <c r="F16" s="83">
        <f>LOOKUP($H$1,BOLETIN!$A$11:$A$60,BOLETIN!BE11:BE60)</f>
        <v>9</v>
      </c>
      <c r="G16" s="84">
        <f>LOOKUP($H$1,BOLETIN!$A$11:$A$60,BOLETIN!BF11:BF60)</f>
        <v>7.5</v>
      </c>
      <c r="H16" s="326" t="str">
        <f>LOOKUP($H$1,BOLETIN!$A$11:$A$60,BOLETIN!H11:H60)</f>
        <v>d</v>
      </c>
    </row>
    <row r="17" spans="1:8" ht="16.149999999999999" customHeight="1">
      <c r="A17" s="325" t="s">
        <v>149</v>
      </c>
      <c r="B17" s="75" t="s">
        <v>131</v>
      </c>
      <c r="C17" s="83">
        <f>LOOKUP($H$1,BOLETIN!$A$11:$A$60,BOLETIN!BG11:BG60)</f>
        <v>6</v>
      </c>
      <c r="D17" s="83">
        <f>LOOKUP($H$1,BOLETIN!$A$11:$A$60,BOLETIN!BH11:BH60)</f>
        <v>7</v>
      </c>
      <c r="E17" s="83">
        <f>LOOKUP($H$1,BOLETIN!$A$11:$A$60,BOLETIN!BI11:BI60)</f>
        <v>8</v>
      </c>
      <c r="F17" s="83">
        <f>LOOKUP($H$1,BOLETIN!$A$11:$A$60,BOLETIN!BJ11:BJ60)</f>
        <v>9</v>
      </c>
      <c r="G17" s="84">
        <f>LOOKUP($H$1,BOLETIN!$A$11:$A$60,BOLETIN!BK11:BK60)</f>
        <v>7.5</v>
      </c>
      <c r="H17" s="326"/>
    </row>
    <row r="18" spans="1:8" ht="16.149999999999999" customHeight="1">
      <c r="A18" s="325"/>
      <c r="B18" s="75" t="s">
        <v>132</v>
      </c>
      <c r="C18" s="83">
        <f>LOOKUP($H$1,BOLETIN!$A$11:$A$60,BOLETIN!BL11:BL60)</f>
        <v>90</v>
      </c>
      <c r="D18" s="83">
        <f>LOOKUP($H$1,BOLETIN!$A$11:$A$60,BOLETIN!BM11:BM60)</f>
        <v>90</v>
      </c>
      <c r="E18" s="83">
        <f>LOOKUP($H$1,BOLETIN!$A$11:$A$60,BOLETIN!BN11:BN60)</f>
        <v>100</v>
      </c>
      <c r="F18" s="83">
        <f>LOOKUP($H$1,BOLETIN!$A$11:$A$60,BOLETIN!BO11:BO60)</f>
        <v>90</v>
      </c>
      <c r="G18" s="84">
        <f>LOOKUP($H$1,BOLETIN!$A$11:$A$60,BOLETIN!BP11:BP60)</f>
        <v>92.5</v>
      </c>
      <c r="H18" s="326"/>
    </row>
    <row r="19" spans="1:8" ht="24.75" customHeight="1">
      <c r="A19" s="319" t="s">
        <v>154</v>
      </c>
      <c r="B19" s="319" t="s">
        <v>154</v>
      </c>
      <c r="C19" s="319" t="s">
        <v>154</v>
      </c>
      <c r="D19" s="319"/>
      <c r="E19" s="319"/>
      <c r="F19" s="319"/>
      <c r="G19" s="319"/>
      <c r="H19" s="319" t="s">
        <v>154</v>
      </c>
    </row>
    <row r="20" spans="1:8">
      <c r="A20" s="320"/>
      <c r="B20" s="320"/>
      <c r="C20" s="320"/>
      <c r="D20" s="320"/>
      <c r="E20" s="320"/>
      <c r="F20" s="320"/>
      <c r="G20" s="320"/>
      <c r="H20" s="320"/>
    </row>
    <row r="24" spans="1:8" ht="15.75">
      <c r="A24" s="72" t="s">
        <v>152</v>
      </c>
      <c r="B24" s="48" t="str">
        <f>Filiación!H1</f>
        <v xml:space="preserve">LUIS ALBERTO PABON  B </v>
      </c>
      <c r="F24" s="327" t="s">
        <v>136</v>
      </c>
      <c r="G24" s="327"/>
      <c r="H24" s="86">
        <f>H1+1</f>
        <v>2</v>
      </c>
    </row>
    <row r="25" spans="1:8" ht="21">
      <c r="A25" s="328" t="s">
        <v>133</v>
      </c>
      <c r="B25" s="328"/>
      <c r="C25" s="328"/>
      <c r="D25" s="328"/>
      <c r="E25" s="328"/>
      <c r="F25" s="328"/>
      <c r="G25" s="328"/>
      <c r="H25" s="328"/>
    </row>
    <row r="26" spans="1:8">
      <c r="A26" s="71" t="s">
        <v>134</v>
      </c>
      <c r="B26" t="str">
        <f>LOOKUP(H24,BOLETIN!A11:A60,BOLETIN!B11:B60)</f>
        <v>BURGOA  MOLLO KAMIL JHAHIRO</v>
      </c>
      <c r="G26" s="73" t="s">
        <v>153</v>
      </c>
      <c r="H26" s="17">
        <f>Filiación!H6</f>
        <v>2018</v>
      </c>
    </row>
    <row r="27" spans="1:8">
      <c r="A27" s="71" t="s">
        <v>135</v>
      </c>
      <c r="B27" t="str">
        <f>Filiación!H2</f>
        <v>1° "A" DE SECUNDARIA COMUNITARIA PROD.</v>
      </c>
    </row>
    <row r="28" spans="1:8">
      <c r="A28" s="325" t="s">
        <v>137</v>
      </c>
      <c r="B28" s="329" t="s">
        <v>138</v>
      </c>
      <c r="C28" s="330" t="s">
        <v>139</v>
      </c>
      <c r="D28" s="330"/>
      <c r="E28" s="330"/>
      <c r="F28" s="330"/>
      <c r="G28" s="330"/>
      <c r="H28" s="331" t="s">
        <v>145</v>
      </c>
    </row>
    <row r="29" spans="1:8" ht="57" customHeight="1">
      <c r="A29" s="325"/>
      <c r="B29" s="329"/>
      <c r="C29" s="76" t="s">
        <v>140</v>
      </c>
      <c r="D29" s="136" t="s">
        <v>141</v>
      </c>
      <c r="E29" s="76" t="s">
        <v>142</v>
      </c>
      <c r="F29" s="136" t="s">
        <v>143</v>
      </c>
      <c r="G29" s="76" t="s">
        <v>144</v>
      </c>
      <c r="H29" s="332"/>
    </row>
    <row r="30" spans="1:8" ht="16.149999999999999" customHeight="1">
      <c r="A30" s="322" t="s">
        <v>146</v>
      </c>
      <c r="B30" s="74" t="s">
        <v>150</v>
      </c>
      <c r="C30" s="82">
        <f>LOOKUP($H$24,BOLETIN!$A$11:$A$60,BOLETIN!I11:I60)</f>
        <v>0</v>
      </c>
      <c r="D30" s="82">
        <f>LOOKUP($H$24,BOLETIN!$A$11:$A$60,BOLETIN!J11:J60)</f>
        <v>0</v>
      </c>
      <c r="E30" s="82">
        <f>LOOKUP($H$24,BOLETIN!$A$11:$A$60,BOLETIN!K11:K60)</f>
        <v>0</v>
      </c>
      <c r="F30" s="82">
        <f>LOOKUP($H$24,BOLETIN!$A$11:$A$60,BOLETIN!L11:L60)</f>
        <v>0</v>
      </c>
      <c r="G30" s="84">
        <f>LOOKUP($H$24,BOLETIN!$A$11:$A$60,BOLETIN!M11:M60)</f>
        <v>0</v>
      </c>
      <c r="H30" s="323" t="str">
        <f>LOOKUP($H$24,BOLETIN!$A$11:$A$60,BOLETIN!E11:E60)</f>
        <v>a</v>
      </c>
    </row>
    <row r="31" spans="1:8" ht="16.149999999999999" customHeight="1">
      <c r="A31" s="322"/>
      <c r="B31" s="74" t="s">
        <v>151</v>
      </c>
      <c r="C31" s="82">
        <f>LOOKUP($H$24,BOLETIN!$A$11:$A$60,BOLETIN!N11:N60)</f>
        <v>0</v>
      </c>
      <c r="D31" s="82">
        <f>LOOKUP($H$24,BOLETIN!$A$11:$A$60,BOLETIN!O11:O60)</f>
        <v>0</v>
      </c>
      <c r="E31" s="82">
        <f>LOOKUP($H$24,BOLETIN!$A$11:$A$60,BOLETIN!P11:P60)</f>
        <v>0</v>
      </c>
      <c r="F31" s="82">
        <f>LOOKUP($H$24,BOLETIN!$A$11:$A$60,BOLETIN!Q11:Q60)</f>
        <v>0</v>
      </c>
      <c r="G31" s="84">
        <f>LOOKUP($H$24,BOLETIN!$A$11:$A$60,BOLETIN!R11:R60)</f>
        <v>0</v>
      </c>
      <c r="H31" s="323"/>
    </row>
    <row r="32" spans="1:8" ht="16.149999999999999" customHeight="1">
      <c r="A32" s="322"/>
      <c r="B32" s="75" t="s">
        <v>123</v>
      </c>
      <c r="C32" s="82">
        <f>LOOKUP($H$24,BOLETIN!$A$11:$A$60,BOLETIN!S11:S60)</f>
        <v>0</v>
      </c>
      <c r="D32" s="82">
        <f>LOOKUP($H$24,BOLETIN!$A$11:$A$60,BOLETIN!T11:T60)</f>
        <v>0</v>
      </c>
      <c r="E32" s="82">
        <f>LOOKUP($H$24,BOLETIN!$A$11:$A$60,BOLETIN!U11:U60)</f>
        <v>0</v>
      </c>
      <c r="F32" s="82">
        <f>LOOKUP($H$24,BOLETIN!$A$11:$A$60,BOLETIN!V11:V60)</f>
        <v>0</v>
      </c>
      <c r="G32" s="84">
        <f>LOOKUP($H$24,BOLETIN!$A$11:$A$60,BOLETIN!W11:W60)</f>
        <v>0</v>
      </c>
      <c r="H32" s="323"/>
    </row>
    <row r="33" spans="1:13" ht="16.149999999999999" customHeight="1">
      <c r="A33" s="322"/>
      <c r="B33" s="75" t="s">
        <v>124</v>
      </c>
      <c r="C33" s="82">
        <f>LOOKUP($H$24,BOLETIN!$A$11:$A$60,BOLETIN!X11:X60)</f>
        <v>8</v>
      </c>
      <c r="D33" s="82">
        <f>LOOKUP($H$24,BOLETIN!$A$11:$A$60,BOLETIN!Y11:Y60)</f>
        <v>8</v>
      </c>
      <c r="E33" s="82">
        <f>LOOKUP($H$24,BOLETIN!$A$11:$A$60,BOLETIN!Z11:Z60)</f>
        <v>8</v>
      </c>
      <c r="F33" s="82">
        <f>LOOKUP($H$24,BOLETIN!$A$11:$A$60,BOLETIN!AA11:AA60)</f>
        <v>8</v>
      </c>
      <c r="G33" s="84">
        <f>LOOKUP($H$24,BOLETIN!$A$11:$A$60,BOLETIN!AB11:AB60)</f>
        <v>8</v>
      </c>
      <c r="H33" s="323" t="str">
        <f>LOOKUP($H$24,BOLETIN!$A$11:$A$60,BOLETIN!F11:F60)</f>
        <v>aa</v>
      </c>
    </row>
    <row r="34" spans="1:13" ht="16.149999999999999" customHeight="1">
      <c r="A34" s="322"/>
      <c r="B34" s="75" t="s">
        <v>125</v>
      </c>
      <c r="C34" s="82">
        <f>LOOKUP($H$24,BOLETIN!$A$11:$A$60,BOLETIN!AC11:AC60)</f>
        <v>0</v>
      </c>
      <c r="D34" s="82">
        <f>LOOKUP($H$24,BOLETIN!$A$11:$A$60,BOLETIN!AD11:AD60)</f>
        <v>0</v>
      </c>
      <c r="E34" s="82">
        <f>LOOKUP($H$24,BOLETIN!$A$11:$A$60,BOLETIN!AE11:AE60)</f>
        <v>0</v>
      </c>
      <c r="F34" s="82">
        <f>LOOKUP($H$24,BOLETIN!$A$11:$A$60,BOLETIN!AF11:AF60)</f>
        <v>0</v>
      </c>
      <c r="G34" s="84">
        <f>LOOKUP($H$24,BOLETIN!$A$11:$A$60,BOLETIN!AG11:AG60)</f>
        <v>0</v>
      </c>
      <c r="H34" s="323"/>
    </row>
    <row r="35" spans="1:13" ht="16.149999999999999" customHeight="1">
      <c r="A35" s="322"/>
      <c r="B35" s="75" t="s">
        <v>126</v>
      </c>
      <c r="C35" s="82">
        <f>LOOKUP($H$24,BOLETIN!$A$11:$A$60,BOLETIN!AH11:AH60)</f>
        <v>0</v>
      </c>
      <c r="D35" s="82">
        <f>LOOKUP($H$24,BOLETIN!$A$11:$A$60,BOLETIN!AI11:AI60)</f>
        <v>0</v>
      </c>
      <c r="E35" s="82">
        <f>LOOKUP($H$24,BOLETIN!$A$11:$A$60,BOLETIN!AJ11:AJ60)</f>
        <v>0</v>
      </c>
      <c r="F35" s="82">
        <f>LOOKUP($H$24,BOLETIN!$A$11:$A$60,BOLETIN!AK11:AK60)</f>
        <v>0</v>
      </c>
      <c r="G35" s="84">
        <f>LOOKUP($H$24,BOLETIN!$A$11:$A$60,BOLETIN!AL11:AL60)</f>
        <v>0</v>
      </c>
      <c r="H35" s="323"/>
    </row>
    <row r="36" spans="1:13" ht="16.149999999999999" customHeight="1">
      <c r="A36" s="324" t="s">
        <v>147</v>
      </c>
      <c r="B36" s="75" t="s">
        <v>127</v>
      </c>
      <c r="C36" s="82">
        <f>LOOKUP($H$24,BOLETIN!$A$11:$A$60,BOLETIN!AM11:AM60)</f>
        <v>0</v>
      </c>
      <c r="D36" s="82">
        <f>LOOKUP($H$24,BOLETIN!$A$11:$A$60,BOLETIN!AN11:AN60)</f>
        <v>0</v>
      </c>
      <c r="E36" s="82">
        <f>LOOKUP($H$24,BOLETIN!$A$11:$A$60,BOLETIN!AO11:AO60)</f>
        <v>0</v>
      </c>
      <c r="F36" s="82">
        <f>LOOKUP($H$24,BOLETIN!$A$11:$A$60,BOLETIN!AP11:AP60)</f>
        <v>0</v>
      </c>
      <c r="G36" s="84">
        <f>LOOKUP($H$24,BOLETIN!$A$11:$A$60,BOLETIN!AQ11:AQ60)</f>
        <v>0</v>
      </c>
      <c r="H36" s="323" t="str">
        <f>LOOKUP($H$24,BOLETIN!$A$11:$A$60,BOLETIN!G11:G60)</f>
        <v>aaa</v>
      </c>
    </row>
    <row r="37" spans="1:13" ht="16.149999999999999" customHeight="1">
      <c r="A37" s="324"/>
      <c r="B37" s="75" t="s">
        <v>128</v>
      </c>
      <c r="C37" s="82">
        <f>LOOKUP($H$24,BOLETIN!$A$11:$A$60,BOLETIN!AR11:AR60)</f>
        <v>0</v>
      </c>
      <c r="D37" s="82">
        <f>LOOKUP($H$24,BOLETIN!$A$11:$A$60,BOLETIN!AS11:AS60)</f>
        <v>0</v>
      </c>
      <c r="E37" s="82">
        <f>LOOKUP($H$24,BOLETIN!$A$11:$A$60,BOLETIN!AT11:AT60)</f>
        <v>0</v>
      </c>
      <c r="F37" s="82">
        <f>LOOKUP($H$24,BOLETIN!$A$11:$A$60,BOLETIN!AU11:AU60)</f>
        <v>0</v>
      </c>
      <c r="G37" s="84">
        <f>LOOKUP($H$24,BOLETIN!$A$11:$A$60,BOLETIN!AV11:AV60)</f>
        <v>0</v>
      </c>
      <c r="H37" s="323"/>
    </row>
    <row r="38" spans="1:13" ht="16.149999999999999" customHeight="1">
      <c r="A38" s="322" t="s">
        <v>148</v>
      </c>
      <c r="B38" s="75" t="s">
        <v>129</v>
      </c>
      <c r="C38" s="82">
        <f>LOOKUP($H$24,BOLETIN!$A$11:$A$60,BOLETIN!AW11:AW60)</f>
        <v>0</v>
      </c>
      <c r="D38" s="82">
        <f>LOOKUP($H$24,BOLETIN!$A$11:$A$60,BOLETIN!AX11:AX60)</f>
        <v>0</v>
      </c>
      <c r="E38" s="82">
        <f>LOOKUP($H$24,BOLETIN!$A$11:$A$60,BOLETIN!AY11:AY60)</f>
        <v>0</v>
      </c>
      <c r="F38" s="82">
        <f>LOOKUP($H$24,BOLETIN!$A$11:$A$60,BOLETIN!AZ11:AZ60)</f>
        <v>0</v>
      </c>
      <c r="G38" s="84">
        <f>LOOKUP($H$24,BOLETIN!$A$11:$A$60,BOLETIN!BA11:BA60)</f>
        <v>0</v>
      </c>
      <c r="H38" s="323"/>
      <c r="M38" s="81"/>
    </row>
    <row r="39" spans="1:13" ht="16.149999999999999" customHeight="1">
      <c r="A39" s="322"/>
      <c r="B39" s="75" t="s">
        <v>130</v>
      </c>
      <c r="C39" s="82">
        <f>LOOKUP($H$24,BOLETIN!$A$11:$A$60,BOLETIN!BB11:BB60)</f>
        <v>0</v>
      </c>
      <c r="D39" s="82">
        <f>LOOKUP($H$24,BOLETIN!$A$11:$A$60,BOLETIN!BC11:BC60)</f>
        <v>0</v>
      </c>
      <c r="E39" s="82">
        <f>LOOKUP($H$24,BOLETIN!$A$11:$A$60,BOLETIN!BD11:BD60)</f>
        <v>0</v>
      </c>
      <c r="F39" s="82">
        <f>LOOKUP($H$24,BOLETIN!$A$11:$A$60,BOLETIN!BE11:BE60)</f>
        <v>0</v>
      </c>
      <c r="G39" s="84">
        <f>LOOKUP($H$24,BOLETIN!$A$11:$A$60,BOLETIN!BF11:BF60)</f>
        <v>0</v>
      </c>
      <c r="H39" s="323" t="str">
        <f>LOOKUP($H$24,BOLETIN!$A$11:$A$60,BOLETIN!H11:H60)</f>
        <v>aaaaaaa}</v>
      </c>
      <c r="M39" s="81"/>
    </row>
    <row r="40" spans="1:13" ht="16.149999999999999" customHeight="1">
      <c r="A40" s="325" t="s">
        <v>149</v>
      </c>
      <c r="B40" s="75" t="s">
        <v>131</v>
      </c>
      <c r="C40" s="82">
        <f>LOOKUP($H$24,BOLETIN!$A$11:$A$60,BOLETIN!BG11:BG60)</f>
        <v>0</v>
      </c>
      <c r="D40" s="82">
        <f>LOOKUP($H$24,BOLETIN!$A$11:$A$60,BOLETIN!BH11:BH60)</f>
        <v>0</v>
      </c>
      <c r="E40" s="82">
        <f>LOOKUP($H$24,BOLETIN!$A$11:$A$60,BOLETIN!BI11:BI60)</f>
        <v>0</v>
      </c>
      <c r="F40" s="82">
        <f>LOOKUP($H$24,BOLETIN!$A$11:$A$60,BOLETIN!BJ11:BJ60)</f>
        <v>0</v>
      </c>
      <c r="G40" s="84">
        <f>LOOKUP($H$24,BOLETIN!$A$11:$A$60,BOLETIN!BK11:BK60)</f>
        <v>0</v>
      </c>
      <c r="H40" s="323"/>
      <c r="M40" s="81"/>
    </row>
    <row r="41" spans="1:13" ht="16.149999999999999" customHeight="1">
      <c r="A41" s="325"/>
      <c r="B41" s="75" t="s">
        <v>132</v>
      </c>
      <c r="C41" s="82">
        <f>LOOKUP($H$24,BOLETIN!$A$11:$A$60,BOLETIN!BL11:BL60)</f>
        <v>6</v>
      </c>
      <c r="D41" s="82">
        <f>LOOKUP($H$24,BOLETIN!$A$11:$A$60,BOLETIN!BM11:BM60)</f>
        <v>7</v>
      </c>
      <c r="E41" s="82">
        <f>LOOKUP($H$24,BOLETIN!$A$11:$A$60,BOLETIN!BN11:BN60)</f>
        <v>8</v>
      </c>
      <c r="F41" s="82">
        <f>LOOKUP($H$24,BOLETIN!$A$11:$A$60,BOLETIN!BO11:BO60)</f>
        <v>9</v>
      </c>
      <c r="G41" s="84">
        <f>LOOKUP($H$24,BOLETIN!$A$11:$A$60,BOLETIN!BP11:BP60)</f>
        <v>7.5</v>
      </c>
      <c r="H41" s="323"/>
      <c r="M41" s="81"/>
    </row>
    <row r="42" spans="1:13" ht="20.25" customHeight="1">
      <c r="A42" s="319" t="s">
        <v>154</v>
      </c>
      <c r="B42" s="319" t="s">
        <v>154</v>
      </c>
      <c r="C42" s="319" t="s">
        <v>154</v>
      </c>
      <c r="D42" s="319"/>
      <c r="E42" s="319"/>
      <c r="F42" s="319"/>
      <c r="G42" s="319"/>
      <c r="H42" s="319" t="s">
        <v>154</v>
      </c>
      <c r="M42" s="81"/>
    </row>
    <row r="43" spans="1:13">
      <c r="A43" s="320"/>
      <c r="B43" s="320"/>
      <c r="C43" s="321"/>
      <c r="D43" s="321"/>
      <c r="E43" s="321"/>
      <c r="F43" s="321"/>
      <c r="G43" s="321"/>
      <c r="H43" s="320"/>
    </row>
  </sheetData>
  <mergeCells count="36">
    <mergeCell ref="B5:B6"/>
    <mergeCell ref="A7:A12"/>
    <mergeCell ref="A13:A14"/>
    <mergeCell ref="A15:A16"/>
    <mergeCell ref="F1:G1"/>
    <mergeCell ref="A2:H2"/>
    <mergeCell ref="H5:H6"/>
    <mergeCell ref="A5:A6"/>
    <mergeCell ref="C5:G5"/>
    <mergeCell ref="F24:G24"/>
    <mergeCell ref="A25:H25"/>
    <mergeCell ref="A28:A29"/>
    <mergeCell ref="B28:B29"/>
    <mergeCell ref="C28:G28"/>
    <mergeCell ref="H28:H29"/>
    <mergeCell ref="A17:A18"/>
    <mergeCell ref="H7:H9"/>
    <mergeCell ref="H10:H12"/>
    <mergeCell ref="H13:H15"/>
    <mergeCell ref="H16:H18"/>
    <mergeCell ref="A19:A20"/>
    <mergeCell ref="B19:B20"/>
    <mergeCell ref="C19:G20"/>
    <mergeCell ref="H19:H20"/>
    <mergeCell ref="A42:A43"/>
    <mergeCell ref="B42:B43"/>
    <mergeCell ref="C42:G43"/>
    <mergeCell ref="H42:H43"/>
    <mergeCell ref="A30:A35"/>
    <mergeCell ref="H30:H32"/>
    <mergeCell ref="H33:H35"/>
    <mergeCell ref="A36:A37"/>
    <mergeCell ref="H36:H38"/>
    <mergeCell ref="A38:A39"/>
    <mergeCell ref="H39:H41"/>
    <mergeCell ref="A40:A41"/>
  </mergeCells>
  <pageMargins left="0.39370078740157483" right="0.39370078740157483" top="0.19685039370078741" bottom="0.19685039370078741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showWhiteSpace="0" topLeftCell="A19" zoomScale="86" zoomScaleNormal="86" zoomScaleSheetLayoutView="110" workbookViewId="0">
      <selection activeCell="Y12" sqref="Y12:AB43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23" t="s">
        <v>20</v>
      </c>
      <c r="B1" s="223"/>
      <c r="C1" s="223"/>
      <c r="D1" s="223"/>
      <c r="E1" s="203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5"/>
    </row>
    <row r="2" spans="1:31" ht="23.25">
      <c r="A2" s="222" t="s">
        <v>21</v>
      </c>
      <c r="B2" s="222"/>
      <c r="C2" s="222"/>
      <c r="D2" s="222"/>
      <c r="E2" s="213" t="s">
        <v>34</v>
      </c>
      <c r="F2" s="213"/>
      <c r="G2" s="213"/>
      <c r="H2" s="213"/>
      <c r="I2" s="213"/>
      <c r="J2" s="213"/>
      <c r="K2" s="214" t="s">
        <v>35</v>
      </c>
      <c r="L2" s="214"/>
      <c r="M2" s="214"/>
      <c r="N2" s="214"/>
      <c r="O2" s="214"/>
      <c r="P2" s="214"/>
      <c r="Q2" s="215" t="s">
        <v>36</v>
      </c>
      <c r="R2" s="215"/>
      <c r="S2" s="215"/>
      <c r="T2" s="215"/>
      <c r="U2" s="215"/>
      <c r="V2" s="215"/>
      <c r="W2" s="215"/>
      <c r="X2" s="215"/>
      <c r="Y2" s="216" t="s">
        <v>37</v>
      </c>
      <c r="Z2" s="216"/>
      <c r="AA2" s="216"/>
      <c r="AB2" s="216"/>
      <c r="AC2" s="216"/>
      <c r="AD2" s="216"/>
      <c r="AE2" s="200" t="s">
        <v>33</v>
      </c>
    </row>
    <row r="3" spans="1:31" ht="15" customHeight="1">
      <c r="A3" s="114"/>
      <c r="B3" s="114"/>
      <c r="C3" s="115"/>
      <c r="D3" s="115"/>
      <c r="E3" s="197" t="s">
        <v>188</v>
      </c>
      <c r="F3" s="197" t="s">
        <v>189</v>
      </c>
      <c r="G3" s="197" t="s">
        <v>190</v>
      </c>
      <c r="H3" s="197"/>
      <c r="I3" s="206" t="s">
        <v>30</v>
      </c>
      <c r="J3" s="217" t="s">
        <v>29</v>
      </c>
      <c r="K3" s="197" t="s">
        <v>178</v>
      </c>
      <c r="L3" s="197" t="s">
        <v>183</v>
      </c>
      <c r="M3" s="197" t="s">
        <v>191</v>
      </c>
      <c r="N3" s="197" t="s">
        <v>202</v>
      </c>
      <c r="O3" s="197"/>
      <c r="P3" s="209" t="s">
        <v>29</v>
      </c>
      <c r="Q3" s="197" t="s">
        <v>177</v>
      </c>
      <c r="R3" s="197" t="s">
        <v>180</v>
      </c>
      <c r="S3" s="197" t="s">
        <v>193</v>
      </c>
      <c r="T3" s="197" t="s">
        <v>200</v>
      </c>
      <c r="U3" s="197" t="s">
        <v>203</v>
      </c>
      <c r="V3" s="197" t="s">
        <v>213</v>
      </c>
      <c r="W3" s="197" t="s">
        <v>215</v>
      </c>
      <c r="X3" s="219" t="s">
        <v>29</v>
      </c>
      <c r="Y3" s="197" t="s">
        <v>221</v>
      </c>
      <c r="Z3" s="197" t="s">
        <v>185</v>
      </c>
      <c r="AA3" s="197" t="s">
        <v>197</v>
      </c>
      <c r="AB3" s="197"/>
      <c r="AC3" s="206" t="s">
        <v>30</v>
      </c>
      <c r="AD3" s="207" t="s">
        <v>29</v>
      </c>
      <c r="AE3" s="201"/>
    </row>
    <row r="4" spans="1:31" ht="15" customHeight="1">
      <c r="A4" s="224" t="s">
        <v>22</v>
      </c>
      <c r="B4" s="224"/>
      <c r="C4" s="225" t="str">
        <f>Filiación!H2</f>
        <v>1° "A" DE SECUNDARIA COMUNITARIA PROD.</v>
      </c>
      <c r="D4" s="225"/>
      <c r="E4" s="197"/>
      <c r="F4" s="197"/>
      <c r="G4" s="197"/>
      <c r="H4" s="197"/>
      <c r="I4" s="206"/>
      <c r="J4" s="217"/>
      <c r="K4" s="197"/>
      <c r="L4" s="197"/>
      <c r="M4" s="197"/>
      <c r="N4" s="197"/>
      <c r="O4" s="197"/>
      <c r="P4" s="209"/>
      <c r="Q4" s="197"/>
      <c r="R4" s="197"/>
      <c r="S4" s="197"/>
      <c r="T4" s="197"/>
      <c r="U4" s="197"/>
      <c r="V4" s="197"/>
      <c r="W4" s="197"/>
      <c r="X4" s="219"/>
      <c r="Y4" s="197"/>
      <c r="Z4" s="197"/>
      <c r="AA4" s="197"/>
      <c r="AB4" s="197"/>
      <c r="AC4" s="206"/>
      <c r="AD4" s="207"/>
      <c r="AE4" s="201"/>
    </row>
    <row r="5" spans="1:31">
      <c r="A5" s="224" t="s">
        <v>23</v>
      </c>
      <c r="B5" s="224"/>
      <c r="C5" s="225" t="str">
        <f>Filiación!H3</f>
        <v>FANNY CHACON CALLEJAS</v>
      </c>
      <c r="D5" s="225"/>
      <c r="E5" s="197"/>
      <c r="F5" s="197"/>
      <c r="G5" s="197"/>
      <c r="H5" s="197"/>
      <c r="I5" s="206"/>
      <c r="J5" s="217"/>
      <c r="K5" s="197"/>
      <c r="L5" s="197"/>
      <c r="M5" s="197"/>
      <c r="N5" s="197"/>
      <c r="O5" s="197"/>
      <c r="P5" s="209"/>
      <c r="Q5" s="197"/>
      <c r="R5" s="197"/>
      <c r="S5" s="197"/>
      <c r="T5" s="197"/>
      <c r="U5" s="197"/>
      <c r="V5" s="197"/>
      <c r="W5" s="197"/>
      <c r="X5" s="219"/>
      <c r="Y5" s="197"/>
      <c r="Z5" s="197"/>
      <c r="AA5" s="197"/>
      <c r="AB5" s="197"/>
      <c r="AC5" s="206"/>
      <c r="AD5" s="207"/>
      <c r="AE5" s="201"/>
    </row>
    <row r="6" spans="1:31">
      <c r="A6" s="224" t="s">
        <v>25</v>
      </c>
      <c r="B6" s="224"/>
      <c r="C6" s="225" t="str">
        <f>Filiación!H4</f>
        <v xml:space="preserve">CIENCIA TECNOLOGIA Y PRODUCCION </v>
      </c>
      <c r="D6" s="225"/>
      <c r="E6" s="197"/>
      <c r="F6" s="197"/>
      <c r="G6" s="197"/>
      <c r="H6" s="197"/>
      <c r="I6" s="206"/>
      <c r="J6" s="217"/>
      <c r="K6" s="197"/>
      <c r="L6" s="197"/>
      <c r="M6" s="197"/>
      <c r="N6" s="197"/>
      <c r="O6" s="197"/>
      <c r="P6" s="209"/>
      <c r="Q6" s="197"/>
      <c r="R6" s="197"/>
      <c r="S6" s="197"/>
      <c r="T6" s="197"/>
      <c r="U6" s="197"/>
      <c r="V6" s="197"/>
      <c r="W6" s="197"/>
      <c r="X6" s="219"/>
      <c r="Y6" s="197"/>
      <c r="Z6" s="197"/>
      <c r="AA6" s="197"/>
      <c r="AB6" s="197"/>
      <c r="AC6" s="206"/>
      <c r="AD6" s="207"/>
      <c r="AE6" s="201"/>
    </row>
    <row r="7" spans="1:31">
      <c r="A7" s="224" t="s">
        <v>24</v>
      </c>
      <c r="B7" s="224"/>
      <c r="C7" s="225" t="str">
        <f>Filiación!H5</f>
        <v xml:space="preserve">TECNICA TECNOLOGICA </v>
      </c>
      <c r="D7" s="225"/>
      <c r="E7" s="197"/>
      <c r="F7" s="197"/>
      <c r="G7" s="197"/>
      <c r="H7" s="197"/>
      <c r="I7" s="206"/>
      <c r="J7" s="217"/>
      <c r="K7" s="197"/>
      <c r="L7" s="197"/>
      <c r="M7" s="197"/>
      <c r="N7" s="197"/>
      <c r="O7" s="197"/>
      <c r="P7" s="209"/>
      <c r="Q7" s="197"/>
      <c r="R7" s="197"/>
      <c r="S7" s="197"/>
      <c r="T7" s="197"/>
      <c r="U7" s="197"/>
      <c r="V7" s="197"/>
      <c r="W7" s="197"/>
      <c r="X7" s="219"/>
      <c r="Y7" s="197"/>
      <c r="Z7" s="197"/>
      <c r="AA7" s="197"/>
      <c r="AB7" s="197"/>
      <c r="AC7" s="206"/>
      <c r="AD7" s="207"/>
      <c r="AE7" s="201"/>
    </row>
    <row r="8" spans="1:31">
      <c r="A8" s="224" t="s">
        <v>27</v>
      </c>
      <c r="B8" s="224"/>
      <c r="C8" s="225">
        <f>Filiación!H6</f>
        <v>2018</v>
      </c>
      <c r="D8" s="225"/>
      <c r="E8" s="197"/>
      <c r="F8" s="197"/>
      <c r="G8" s="197"/>
      <c r="H8" s="197"/>
      <c r="I8" s="206"/>
      <c r="J8" s="217"/>
      <c r="K8" s="197"/>
      <c r="L8" s="197"/>
      <c r="M8" s="197"/>
      <c r="N8" s="197"/>
      <c r="O8" s="197"/>
      <c r="P8" s="209"/>
      <c r="Q8" s="197"/>
      <c r="R8" s="197"/>
      <c r="S8" s="197"/>
      <c r="T8" s="197"/>
      <c r="U8" s="197"/>
      <c r="V8" s="197"/>
      <c r="W8" s="197"/>
      <c r="X8" s="219"/>
      <c r="Y8" s="197"/>
      <c r="Z8" s="197"/>
      <c r="AA8" s="197"/>
      <c r="AB8" s="197"/>
      <c r="AC8" s="206"/>
      <c r="AD8" s="207"/>
      <c r="AE8" s="201"/>
    </row>
    <row r="9" spans="1:31" ht="14.25" customHeight="1">
      <c r="A9" s="114"/>
      <c r="B9" s="114"/>
      <c r="C9" s="115"/>
      <c r="D9" s="115"/>
      <c r="E9" s="198"/>
      <c r="F9" s="198"/>
      <c r="G9" s="198"/>
      <c r="H9" s="198"/>
      <c r="I9" s="211" t="s">
        <v>155</v>
      </c>
      <c r="J9" s="217"/>
      <c r="K9" s="198" t="s">
        <v>208</v>
      </c>
      <c r="L9" s="198" t="s">
        <v>184</v>
      </c>
      <c r="M9" s="198" t="s">
        <v>192</v>
      </c>
      <c r="N9" s="198" t="s">
        <v>207</v>
      </c>
      <c r="O9" s="198"/>
      <c r="P9" s="209"/>
      <c r="Q9" s="198" t="s">
        <v>179</v>
      </c>
      <c r="R9" s="198" t="s">
        <v>176</v>
      </c>
      <c r="S9" s="198" t="s">
        <v>194</v>
      </c>
      <c r="T9" s="198" t="s">
        <v>201</v>
      </c>
      <c r="U9" s="198" t="s">
        <v>204</v>
      </c>
      <c r="V9" s="198" t="s">
        <v>214</v>
      </c>
      <c r="W9" s="198" t="s">
        <v>216</v>
      </c>
      <c r="X9" s="219"/>
      <c r="Y9" s="198" t="s">
        <v>222</v>
      </c>
      <c r="Z9" s="198" t="s">
        <v>184</v>
      </c>
      <c r="AA9" s="198" t="s">
        <v>196</v>
      </c>
      <c r="AB9" s="198"/>
      <c r="AC9" s="211" t="s">
        <v>155</v>
      </c>
      <c r="AD9" s="207"/>
      <c r="AE9" s="201"/>
    </row>
    <row r="10" spans="1:31" ht="15.75" thickBot="1">
      <c r="A10" s="116" t="s">
        <v>7</v>
      </c>
      <c r="B10" s="226" t="s">
        <v>9</v>
      </c>
      <c r="C10" s="226"/>
      <c r="D10" s="226"/>
      <c r="E10" s="199"/>
      <c r="F10" s="199"/>
      <c r="G10" s="199"/>
      <c r="H10" s="199"/>
      <c r="I10" s="212"/>
      <c r="J10" s="218"/>
      <c r="K10" s="199"/>
      <c r="L10" s="199"/>
      <c r="M10" s="199"/>
      <c r="N10" s="199"/>
      <c r="O10" s="199"/>
      <c r="P10" s="210"/>
      <c r="Q10" s="199"/>
      <c r="R10" s="199"/>
      <c r="S10" s="199"/>
      <c r="T10" s="199"/>
      <c r="U10" s="199"/>
      <c r="V10" s="199"/>
      <c r="W10" s="199"/>
      <c r="X10" s="220"/>
      <c r="Y10" s="199"/>
      <c r="Z10" s="199"/>
      <c r="AA10" s="199"/>
      <c r="AB10" s="199"/>
      <c r="AC10" s="212"/>
      <c r="AD10" s="208"/>
      <c r="AE10" s="202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1" t="str">
        <f>Filiación!C9</f>
        <v>ALIAGA MENDOZA ELIANA SALOME</v>
      </c>
      <c r="C12" s="221"/>
      <c r="D12" s="221"/>
      <c r="E12" s="36">
        <v>80</v>
      </c>
      <c r="F12" s="36">
        <v>68</v>
      </c>
      <c r="G12" s="36">
        <v>78</v>
      </c>
      <c r="H12" s="36"/>
      <c r="I12" s="109">
        <v>3</v>
      </c>
      <c r="J12" s="108">
        <f>(IF(ISERROR(AVERAGE(E12:H12)),0,AVERAGE(E12:H12)))*10/100</f>
        <v>7.5333333333333323</v>
      </c>
      <c r="K12" s="36">
        <v>78</v>
      </c>
      <c r="L12" s="36">
        <v>40</v>
      </c>
      <c r="M12" s="36">
        <v>80</v>
      </c>
      <c r="N12" s="36">
        <v>40</v>
      </c>
      <c r="O12" s="36"/>
      <c r="P12" s="111">
        <f>(IF(ISERROR(AVERAGE(K12:O12)),0,AVERAGE(K12:O12)))*35/100</f>
        <v>20.824999999999999</v>
      </c>
      <c r="Q12" s="36">
        <v>45</v>
      </c>
      <c r="R12" s="36">
        <v>76</v>
      </c>
      <c r="S12" s="36">
        <v>60</v>
      </c>
      <c r="T12" s="36">
        <v>70</v>
      </c>
      <c r="U12" s="36">
        <v>45</v>
      </c>
      <c r="V12" s="36">
        <v>56</v>
      </c>
      <c r="W12" s="36">
        <v>67</v>
      </c>
      <c r="X12" s="112">
        <f>(IF(ISERROR(AVERAGE(Q12:W12)),0,AVERAGE(Q12:W12)))*35/100</f>
        <v>20.95</v>
      </c>
      <c r="Y12" s="36">
        <v>90</v>
      </c>
      <c r="Z12" s="36">
        <v>45</v>
      </c>
      <c r="AA12" s="36">
        <v>56</v>
      </c>
      <c r="AB12" s="36"/>
      <c r="AC12" s="109">
        <v>3</v>
      </c>
      <c r="AD12" s="113">
        <f>(IF(ISERROR(AVERAGE(Y12:AB12)),0,AVERAGE(Y12:AB12)))*10/100</f>
        <v>6.3666666666666663</v>
      </c>
      <c r="AE12" s="24">
        <f>AD12+AC12+X12+P12+J12+I12</f>
        <v>61.674999999999997</v>
      </c>
    </row>
    <row r="13" spans="1:31" s="20" customFormat="1" ht="12.75">
      <c r="A13" s="21">
        <v>2</v>
      </c>
      <c r="B13" s="221" t="str">
        <f>Filiación!C10</f>
        <v>BURGOA  MOLLO KAMIL JHAHIRO</v>
      </c>
      <c r="C13" s="221"/>
      <c r="D13" s="221"/>
      <c r="E13" s="37">
        <v>79</v>
      </c>
      <c r="F13" s="37">
        <v>68</v>
      </c>
      <c r="G13" s="37">
        <v>79</v>
      </c>
      <c r="H13" s="37"/>
      <c r="I13" s="110">
        <v>3</v>
      </c>
      <c r="J13" s="108">
        <f t="shared" ref="J13:J61" si="0">(IF(ISERROR(AVERAGE(E13:H13)),0,AVERAGE(E13:H13)))*10/100</f>
        <v>7.5333333333333323</v>
      </c>
      <c r="K13" s="37">
        <v>89</v>
      </c>
      <c r="L13" s="37">
        <v>40</v>
      </c>
      <c r="M13" s="37">
        <v>80</v>
      </c>
      <c r="N13" s="37">
        <v>27</v>
      </c>
      <c r="O13" s="37"/>
      <c r="P13" s="111">
        <f t="shared" ref="P13:P61" si="1">(IF(ISERROR(AVERAGE(K13:O13)),0,AVERAGE(K13:O13)))*35/100</f>
        <v>20.65</v>
      </c>
      <c r="Q13" s="37">
        <v>45</v>
      </c>
      <c r="R13" s="37">
        <v>54</v>
      </c>
      <c r="S13" s="37">
        <v>60</v>
      </c>
      <c r="T13" s="37">
        <v>45</v>
      </c>
      <c r="U13" s="37">
        <v>45</v>
      </c>
      <c r="V13" s="37">
        <v>67</v>
      </c>
      <c r="W13" s="37">
        <v>67</v>
      </c>
      <c r="X13" s="112">
        <f t="shared" ref="X13:X61" si="2">(IF(ISERROR(AVERAGE(Q13:W13)),0,AVERAGE(Q13:W13)))*35/100</f>
        <v>19.149999999999999</v>
      </c>
      <c r="Y13" s="37">
        <v>90</v>
      </c>
      <c r="Z13" s="37">
        <v>45</v>
      </c>
      <c r="AA13" s="37">
        <v>100</v>
      </c>
      <c r="AB13" s="37"/>
      <c r="AC13" s="110">
        <v>4</v>
      </c>
      <c r="AD13" s="113">
        <f t="shared" ref="AD13:AD61" si="3">(IF(ISERROR(AVERAGE(Y13:AB13)),0,AVERAGE(Y13:AB13)))*10/100</f>
        <v>7.8333333333333321</v>
      </c>
      <c r="AE13" s="24">
        <f t="shared" ref="AE13:AE61" si="4">AD13+AC13+X13+P13+J13+I13</f>
        <v>62.166666666666657</v>
      </c>
    </row>
    <row r="14" spans="1:31" s="20" customFormat="1" ht="12.75">
      <c r="A14" s="21">
        <v>3</v>
      </c>
      <c r="B14" s="221" t="str">
        <f>Filiación!C11</f>
        <v>CALANI MAMANI ANA VALERIA</v>
      </c>
      <c r="C14" s="221"/>
      <c r="D14" s="221"/>
      <c r="E14" s="37">
        <v>90</v>
      </c>
      <c r="F14" s="37">
        <v>78</v>
      </c>
      <c r="G14" s="37">
        <v>80</v>
      </c>
      <c r="H14" s="37"/>
      <c r="I14" s="110">
        <v>2</v>
      </c>
      <c r="J14" s="108">
        <f>(IF(ISERROR(AVERAGE(E14:H14)),0,AVERAGE(E14:H14)))*10/100</f>
        <v>8.2666666666666675</v>
      </c>
      <c r="K14" s="37">
        <v>89</v>
      </c>
      <c r="L14" s="37">
        <v>40</v>
      </c>
      <c r="M14" s="37">
        <v>80</v>
      </c>
      <c r="N14" s="37">
        <v>37</v>
      </c>
      <c r="O14" s="37"/>
      <c r="P14" s="111">
        <f t="shared" si="1"/>
        <v>21.524999999999999</v>
      </c>
      <c r="Q14" s="37">
        <v>100</v>
      </c>
      <c r="R14" s="37">
        <v>67</v>
      </c>
      <c r="S14" s="37">
        <v>80</v>
      </c>
      <c r="T14" s="37">
        <v>70</v>
      </c>
      <c r="U14" s="37">
        <v>60</v>
      </c>
      <c r="V14" s="37">
        <v>67</v>
      </c>
      <c r="W14" s="37">
        <v>67</v>
      </c>
      <c r="X14" s="112">
        <f t="shared" si="2"/>
        <v>25.55</v>
      </c>
      <c r="Y14" s="37">
        <v>90</v>
      </c>
      <c r="Z14" s="37">
        <v>45</v>
      </c>
      <c r="AA14" s="37">
        <v>100</v>
      </c>
      <c r="AB14" s="37"/>
      <c r="AC14" s="110">
        <v>2</v>
      </c>
      <c r="AD14" s="113">
        <f t="shared" si="3"/>
        <v>7.8333333333333321</v>
      </c>
      <c r="AE14" s="24">
        <f t="shared" si="4"/>
        <v>67.174999999999997</v>
      </c>
    </row>
    <row r="15" spans="1:31" s="20" customFormat="1" ht="12.75">
      <c r="A15" s="21">
        <v>4</v>
      </c>
      <c r="B15" s="221" t="str">
        <f>Filiación!C12</f>
        <v>CANAVIRI HERRADA KATHERINE</v>
      </c>
      <c r="C15" s="221"/>
      <c r="D15" s="221"/>
      <c r="E15" s="37">
        <v>67</v>
      </c>
      <c r="F15" s="37">
        <v>67</v>
      </c>
      <c r="G15" s="37">
        <v>76</v>
      </c>
      <c r="H15" s="37"/>
      <c r="I15" s="110">
        <v>3</v>
      </c>
      <c r="J15" s="108">
        <f t="shared" si="0"/>
        <v>7</v>
      </c>
      <c r="K15" s="37">
        <v>89</v>
      </c>
      <c r="L15" s="37">
        <v>40</v>
      </c>
      <c r="M15" s="37">
        <v>80</v>
      </c>
      <c r="N15" s="37">
        <v>31</v>
      </c>
      <c r="O15" s="37"/>
      <c r="P15" s="111">
        <f t="shared" si="1"/>
        <v>21</v>
      </c>
      <c r="Q15" s="37">
        <v>45</v>
      </c>
      <c r="R15" s="37">
        <v>67</v>
      </c>
      <c r="S15" s="37">
        <v>60</v>
      </c>
      <c r="T15" s="37">
        <v>45</v>
      </c>
      <c r="U15" s="37">
        <v>45</v>
      </c>
      <c r="V15" s="37">
        <v>65</v>
      </c>
      <c r="W15" s="37">
        <v>65</v>
      </c>
      <c r="X15" s="112">
        <f t="shared" si="2"/>
        <v>19.600000000000001</v>
      </c>
      <c r="Y15" s="37">
        <v>90</v>
      </c>
      <c r="Z15" s="37">
        <v>56</v>
      </c>
      <c r="AA15" s="37">
        <v>100</v>
      </c>
      <c r="AB15" s="37"/>
      <c r="AC15" s="110">
        <v>5</v>
      </c>
      <c r="AD15" s="113">
        <f t="shared" si="3"/>
        <v>8.1999999999999993</v>
      </c>
      <c r="AE15" s="24">
        <f t="shared" si="4"/>
        <v>63.8</v>
      </c>
    </row>
    <row r="16" spans="1:31" s="20" customFormat="1" ht="12.75">
      <c r="A16" s="21">
        <v>5</v>
      </c>
      <c r="B16" s="221" t="str">
        <f>Filiación!C13</f>
        <v xml:space="preserve">CANAVIRI ROJAS RUTH AMBAR </v>
      </c>
      <c r="C16" s="221"/>
      <c r="D16" s="221"/>
      <c r="E16" s="37">
        <v>67</v>
      </c>
      <c r="F16" s="37">
        <v>56</v>
      </c>
      <c r="G16" s="37">
        <v>78</v>
      </c>
      <c r="H16" s="37"/>
      <c r="I16" s="110">
        <v>1</v>
      </c>
      <c r="J16" s="108">
        <f t="shared" si="0"/>
        <v>6.7</v>
      </c>
      <c r="K16" s="37">
        <v>89</v>
      </c>
      <c r="L16" s="37">
        <v>40</v>
      </c>
      <c r="M16" s="37">
        <v>80</v>
      </c>
      <c r="N16" s="37">
        <v>40</v>
      </c>
      <c r="O16" s="37"/>
      <c r="P16" s="111">
        <f t="shared" si="1"/>
        <v>21.787500000000001</v>
      </c>
      <c r="Q16" s="37">
        <v>45</v>
      </c>
      <c r="R16" s="37">
        <v>67</v>
      </c>
      <c r="S16" s="37">
        <v>80</v>
      </c>
      <c r="T16" s="37">
        <v>45</v>
      </c>
      <c r="U16" s="37">
        <v>45</v>
      </c>
      <c r="V16" s="37">
        <v>65</v>
      </c>
      <c r="W16" s="37">
        <v>56</v>
      </c>
      <c r="X16" s="112">
        <f t="shared" si="2"/>
        <v>20.149999999999999</v>
      </c>
      <c r="Y16" s="37">
        <v>90</v>
      </c>
      <c r="Z16" s="37">
        <v>67</v>
      </c>
      <c r="AA16" s="37">
        <v>100</v>
      </c>
      <c r="AB16" s="37"/>
      <c r="AC16" s="110">
        <v>1</v>
      </c>
      <c r="AD16" s="113">
        <f t="shared" si="3"/>
        <v>8.5666666666666682</v>
      </c>
      <c r="AE16" s="24">
        <f t="shared" si="4"/>
        <v>59.204166666666673</v>
      </c>
    </row>
    <row r="17" spans="1:31" s="20" customFormat="1" ht="12.75">
      <c r="A17" s="21">
        <v>6</v>
      </c>
      <c r="B17" s="221" t="str">
        <f>Filiación!C14</f>
        <v>CARRION MARGUAY CAMILA SAMARA</v>
      </c>
      <c r="C17" s="221"/>
      <c r="D17" s="221"/>
      <c r="E17" s="37">
        <v>87</v>
      </c>
      <c r="F17" s="37">
        <v>65</v>
      </c>
      <c r="G17" s="37">
        <v>76</v>
      </c>
      <c r="H17" s="37"/>
      <c r="I17" s="110">
        <v>1</v>
      </c>
      <c r="J17" s="108">
        <f t="shared" si="0"/>
        <v>7.6</v>
      </c>
      <c r="K17" s="37">
        <v>87</v>
      </c>
      <c r="L17" s="37">
        <v>40</v>
      </c>
      <c r="M17" s="37">
        <v>80</v>
      </c>
      <c r="N17" s="37"/>
      <c r="O17" s="37"/>
      <c r="P17" s="111">
        <f t="shared" si="1"/>
        <v>24.15</v>
      </c>
      <c r="Q17" s="37">
        <v>45</v>
      </c>
      <c r="R17" s="37">
        <v>67</v>
      </c>
      <c r="S17" s="37">
        <v>60</v>
      </c>
      <c r="T17" s="37">
        <v>50</v>
      </c>
      <c r="U17" s="37">
        <v>45</v>
      </c>
      <c r="V17" s="37">
        <v>30</v>
      </c>
      <c r="W17" s="37">
        <v>30</v>
      </c>
      <c r="X17" s="112">
        <f t="shared" si="2"/>
        <v>16.350000000000001</v>
      </c>
      <c r="Y17" s="37">
        <v>90</v>
      </c>
      <c r="Z17" s="37">
        <v>56</v>
      </c>
      <c r="AA17" s="37">
        <v>100</v>
      </c>
      <c r="AB17" s="37"/>
      <c r="AC17" s="110">
        <v>1</v>
      </c>
      <c r="AD17" s="113">
        <f t="shared" si="3"/>
        <v>8.1999999999999993</v>
      </c>
      <c r="AE17" s="24">
        <f t="shared" si="4"/>
        <v>58.300000000000004</v>
      </c>
    </row>
    <row r="18" spans="1:31" s="20" customFormat="1" ht="12.75">
      <c r="A18" s="21">
        <v>7</v>
      </c>
      <c r="B18" s="221" t="str">
        <f>Filiación!C15</f>
        <v xml:space="preserve">CHEJO CAMACHO NOEMI MILDRED </v>
      </c>
      <c r="C18" s="221"/>
      <c r="D18" s="221"/>
      <c r="E18" s="37">
        <v>76</v>
      </c>
      <c r="F18" s="37">
        <v>56</v>
      </c>
      <c r="G18" s="37">
        <v>65</v>
      </c>
      <c r="H18" s="37"/>
      <c r="I18" s="110">
        <v>4</v>
      </c>
      <c r="J18" s="108">
        <f t="shared" si="0"/>
        <v>6.5666666666666673</v>
      </c>
      <c r="K18" s="37">
        <v>98</v>
      </c>
      <c r="L18" s="37">
        <v>60</v>
      </c>
      <c r="M18" s="37">
        <v>80</v>
      </c>
      <c r="N18" s="37">
        <v>55</v>
      </c>
      <c r="O18" s="37"/>
      <c r="P18" s="111">
        <f t="shared" si="1"/>
        <v>25.637499999999999</v>
      </c>
      <c r="Q18" s="37">
        <v>100</v>
      </c>
      <c r="R18" s="37">
        <v>67</v>
      </c>
      <c r="S18" s="37">
        <v>67</v>
      </c>
      <c r="T18" s="37">
        <v>45</v>
      </c>
      <c r="U18" s="37">
        <v>45</v>
      </c>
      <c r="V18" s="37">
        <v>65</v>
      </c>
      <c r="W18" s="37">
        <v>56</v>
      </c>
      <c r="X18" s="112">
        <f t="shared" si="2"/>
        <v>22.25</v>
      </c>
      <c r="Y18" s="37">
        <v>90</v>
      </c>
      <c r="Z18" s="37">
        <v>70</v>
      </c>
      <c r="AA18" s="37">
        <v>100</v>
      </c>
      <c r="AB18" s="37"/>
      <c r="AC18" s="110">
        <v>3</v>
      </c>
      <c r="AD18" s="113">
        <f t="shared" si="3"/>
        <v>8.6666666666666679</v>
      </c>
      <c r="AE18" s="24">
        <f t="shared" si="4"/>
        <v>70.120833333333337</v>
      </c>
    </row>
    <row r="19" spans="1:31" s="20" customFormat="1" ht="12.75">
      <c r="A19" s="21">
        <v>8</v>
      </c>
      <c r="B19" s="221" t="str">
        <f>Filiación!C16</f>
        <v>DELGADO APAZA JHAMYL</v>
      </c>
      <c r="C19" s="221"/>
      <c r="D19" s="221"/>
      <c r="E19" s="37">
        <v>78</v>
      </c>
      <c r="F19" s="37">
        <v>67</v>
      </c>
      <c r="G19" s="37">
        <v>67</v>
      </c>
      <c r="H19" s="37"/>
      <c r="I19" s="110">
        <v>4</v>
      </c>
      <c r="J19" s="108">
        <f t="shared" si="0"/>
        <v>7.0666666666666673</v>
      </c>
      <c r="K19" s="37">
        <v>78</v>
      </c>
      <c r="L19" s="37">
        <v>40</v>
      </c>
      <c r="M19" s="37">
        <v>80</v>
      </c>
      <c r="N19" s="37">
        <v>35</v>
      </c>
      <c r="O19" s="37"/>
      <c r="P19" s="111">
        <f t="shared" si="1"/>
        <v>20.387499999999999</v>
      </c>
      <c r="Q19" s="37">
        <v>100</v>
      </c>
      <c r="R19" s="37">
        <v>67</v>
      </c>
      <c r="S19" s="37">
        <v>60</v>
      </c>
      <c r="T19" s="37">
        <v>100</v>
      </c>
      <c r="U19" s="37">
        <v>100</v>
      </c>
      <c r="V19" s="37">
        <v>67</v>
      </c>
      <c r="W19" s="37">
        <v>54</v>
      </c>
      <c r="X19" s="112">
        <f t="shared" si="2"/>
        <v>27.4</v>
      </c>
      <c r="Y19" s="37">
        <v>90</v>
      </c>
      <c r="Z19" s="37">
        <v>56</v>
      </c>
      <c r="AA19" s="37">
        <v>100</v>
      </c>
      <c r="AB19" s="37"/>
      <c r="AC19" s="110">
        <v>3</v>
      </c>
      <c r="AD19" s="113">
        <f t="shared" si="3"/>
        <v>8.1999999999999993</v>
      </c>
      <c r="AE19" s="24">
        <f t="shared" si="4"/>
        <v>70.05416666666666</v>
      </c>
    </row>
    <row r="20" spans="1:31" s="20" customFormat="1" ht="12.75">
      <c r="A20" s="21">
        <v>9</v>
      </c>
      <c r="B20" s="221" t="str">
        <f>Filiación!C17</f>
        <v>DORADO CHOQUE FRANCO ANIBAL</v>
      </c>
      <c r="C20" s="221"/>
      <c r="D20" s="221"/>
      <c r="E20" s="37">
        <v>65</v>
      </c>
      <c r="F20" s="37">
        <v>56</v>
      </c>
      <c r="G20" s="37">
        <v>78</v>
      </c>
      <c r="H20" s="37"/>
      <c r="I20" s="110"/>
      <c r="J20" s="108">
        <f t="shared" si="0"/>
        <v>6.6333333333333329</v>
      </c>
      <c r="K20" s="37">
        <v>69</v>
      </c>
      <c r="L20" s="37">
        <v>40</v>
      </c>
      <c r="M20" s="37">
        <v>40</v>
      </c>
      <c r="N20" s="37"/>
      <c r="O20" s="37"/>
      <c r="P20" s="111">
        <f t="shared" si="1"/>
        <v>17.383333333333333</v>
      </c>
      <c r="Q20" s="37">
        <v>45</v>
      </c>
      <c r="R20" s="37">
        <v>45</v>
      </c>
      <c r="S20" s="37">
        <v>45</v>
      </c>
      <c r="T20" s="37">
        <v>45</v>
      </c>
      <c r="U20" s="37">
        <v>45</v>
      </c>
      <c r="V20" s="37">
        <v>45</v>
      </c>
      <c r="W20" s="37">
        <v>45</v>
      </c>
      <c r="X20" s="112">
        <f t="shared" si="2"/>
        <v>15.75</v>
      </c>
      <c r="Y20" s="37">
        <v>30</v>
      </c>
      <c r="Z20" s="37">
        <v>34</v>
      </c>
      <c r="AA20" s="37">
        <v>10</v>
      </c>
      <c r="AB20" s="37"/>
      <c r="AC20" s="110"/>
      <c r="AD20" s="113">
        <f t="shared" si="3"/>
        <v>2.4666666666666668</v>
      </c>
      <c r="AE20" s="24">
        <f t="shared" si="4"/>
        <v>42.233333333333334</v>
      </c>
    </row>
    <row r="21" spans="1:31" s="20" customFormat="1" ht="12.75">
      <c r="A21" s="21">
        <v>10</v>
      </c>
      <c r="B21" s="221" t="str">
        <f>Filiación!C18</f>
        <v>EYZAGUIRRE CUSSI CRISTIAN  ROMMEL</v>
      </c>
      <c r="C21" s="221"/>
      <c r="D21" s="221"/>
      <c r="E21" s="37">
        <v>67</v>
      </c>
      <c r="F21" s="37">
        <v>67</v>
      </c>
      <c r="G21" s="37">
        <v>87</v>
      </c>
      <c r="H21" s="37"/>
      <c r="I21" s="110">
        <v>4</v>
      </c>
      <c r="J21" s="108">
        <f t="shared" si="0"/>
        <v>7.3666666666666671</v>
      </c>
      <c r="K21" s="37">
        <v>69</v>
      </c>
      <c r="L21" s="37">
        <v>40</v>
      </c>
      <c r="M21" s="37">
        <v>80</v>
      </c>
      <c r="N21" s="37">
        <v>55</v>
      </c>
      <c r="O21" s="37"/>
      <c r="P21" s="111">
        <f t="shared" si="1"/>
        <v>21.35</v>
      </c>
      <c r="Q21" s="37">
        <v>45</v>
      </c>
      <c r="R21" s="37">
        <v>79</v>
      </c>
      <c r="S21" s="37">
        <v>69</v>
      </c>
      <c r="T21" s="37">
        <v>100</v>
      </c>
      <c r="U21" s="37">
        <v>90</v>
      </c>
      <c r="V21" s="37">
        <v>67</v>
      </c>
      <c r="W21" s="37">
        <v>78</v>
      </c>
      <c r="X21" s="112">
        <f t="shared" si="2"/>
        <v>26.4</v>
      </c>
      <c r="Y21" s="37">
        <v>90</v>
      </c>
      <c r="Z21" s="37">
        <v>56</v>
      </c>
      <c r="AA21" s="37">
        <v>100</v>
      </c>
      <c r="AB21" s="37"/>
      <c r="AC21" s="110">
        <v>2</v>
      </c>
      <c r="AD21" s="113">
        <f t="shared" si="3"/>
        <v>8.1999999999999993</v>
      </c>
      <c r="AE21" s="24">
        <f t="shared" si="4"/>
        <v>69.316666666666663</v>
      </c>
    </row>
    <row r="22" spans="1:31" s="20" customFormat="1" ht="12.75">
      <c r="A22" s="21">
        <v>11</v>
      </c>
      <c r="B22" s="221" t="str">
        <f>Filiación!C19</f>
        <v>FORONDA FLORES GREACE ANGELA</v>
      </c>
      <c r="C22" s="221"/>
      <c r="D22" s="221"/>
      <c r="E22" s="37">
        <v>78</v>
      </c>
      <c r="F22" s="37">
        <v>76</v>
      </c>
      <c r="G22" s="37">
        <v>76</v>
      </c>
      <c r="H22" s="37"/>
      <c r="I22" s="110">
        <v>5</v>
      </c>
      <c r="J22" s="108">
        <f t="shared" si="0"/>
        <v>7.6666666666666679</v>
      </c>
      <c r="K22" s="37">
        <v>76</v>
      </c>
      <c r="L22" s="37">
        <v>40</v>
      </c>
      <c r="M22" s="37">
        <v>80</v>
      </c>
      <c r="N22" s="37">
        <v>53</v>
      </c>
      <c r="O22" s="37"/>
      <c r="P22" s="111">
        <f t="shared" si="1"/>
        <v>21.787500000000001</v>
      </c>
      <c r="Q22" s="37">
        <v>45</v>
      </c>
      <c r="R22" s="37">
        <v>79</v>
      </c>
      <c r="S22" s="37">
        <v>55</v>
      </c>
      <c r="T22" s="37">
        <v>50</v>
      </c>
      <c r="U22" s="37">
        <v>50</v>
      </c>
      <c r="V22" s="37">
        <v>67</v>
      </c>
      <c r="W22" s="37">
        <v>78</v>
      </c>
      <c r="X22" s="112">
        <f t="shared" si="2"/>
        <v>21.2</v>
      </c>
      <c r="Y22" s="37">
        <v>90</v>
      </c>
      <c r="Z22" s="37">
        <v>56</v>
      </c>
      <c r="AA22" s="37">
        <v>55</v>
      </c>
      <c r="AB22" s="37"/>
      <c r="AC22" s="110">
        <v>3</v>
      </c>
      <c r="AD22" s="113">
        <f t="shared" si="3"/>
        <v>6.7</v>
      </c>
      <c r="AE22" s="24">
        <f t="shared" si="4"/>
        <v>65.354166666666671</v>
      </c>
    </row>
    <row r="23" spans="1:31" s="20" customFormat="1" ht="12.75">
      <c r="A23" s="21">
        <v>12</v>
      </c>
      <c r="B23" s="221" t="str">
        <f>Filiación!C20</f>
        <v>GAMBOA MEDINA GIULIANNA INES</v>
      </c>
      <c r="C23" s="221"/>
      <c r="D23" s="221"/>
      <c r="E23" s="37">
        <v>87</v>
      </c>
      <c r="F23" s="37">
        <v>67</v>
      </c>
      <c r="G23" s="37">
        <v>56</v>
      </c>
      <c r="H23" s="37"/>
      <c r="I23" s="110">
        <v>1</v>
      </c>
      <c r="J23" s="108">
        <f t="shared" si="0"/>
        <v>7</v>
      </c>
      <c r="K23" s="37">
        <v>79</v>
      </c>
      <c r="L23" s="37">
        <v>40</v>
      </c>
      <c r="M23" s="37">
        <v>80</v>
      </c>
      <c r="N23" s="37"/>
      <c r="O23" s="37"/>
      <c r="P23" s="111">
        <f t="shared" si="1"/>
        <v>23.216666666666665</v>
      </c>
      <c r="Q23" s="37">
        <v>45</v>
      </c>
      <c r="R23" s="37">
        <v>79</v>
      </c>
      <c r="S23" s="37">
        <v>60</v>
      </c>
      <c r="T23" s="37">
        <v>70</v>
      </c>
      <c r="U23" s="37">
        <v>100</v>
      </c>
      <c r="V23" s="37">
        <v>76</v>
      </c>
      <c r="W23" s="37">
        <v>54</v>
      </c>
      <c r="X23" s="112">
        <f t="shared" si="2"/>
        <v>24.2</v>
      </c>
      <c r="Y23" s="37">
        <v>87</v>
      </c>
      <c r="Z23" s="37">
        <v>56</v>
      </c>
      <c r="AA23" s="37">
        <v>100</v>
      </c>
      <c r="AB23" s="37"/>
      <c r="AC23" s="110">
        <v>1</v>
      </c>
      <c r="AD23" s="113">
        <f t="shared" si="3"/>
        <v>8.1</v>
      </c>
      <c r="AE23" s="24">
        <f t="shared" si="4"/>
        <v>64.516666666666666</v>
      </c>
    </row>
    <row r="24" spans="1:31" s="20" customFormat="1" ht="12.75">
      <c r="A24" s="21">
        <v>13</v>
      </c>
      <c r="B24" s="221" t="str">
        <f>Filiación!C21</f>
        <v xml:space="preserve">HUANCA HERRERA SEBASTIAN  NAIN </v>
      </c>
      <c r="C24" s="221"/>
      <c r="D24" s="221"/>
      <c r="E24" s="37">
        <v>89</v>
      </c>
      <c r="F24" s="37">
        <v>67</v>
      </c>
      <c r="G24" s="37">
        <v>67</v>
      </c>
      <c r="H24" s="37"/>
      <c r="I24" s="110">
        <v>4</v>
      </c>
      <c r="J24" s="108">
        <f t="shared" si="0"/>
        <v>7.4333333333333327</v>
      </c>
      <c r="K24" s="37">
        <v>45</v>
      </c>
      <c r="L24" s="37">
        <v>50</v>
      </c>
      <c r="M24" s="37">
        <v>67</v>
      </c>
      <c r="N24" s="37">
        <v>20</v>
      </c>
      <c r="O24" s="37"/>
      <c r="P24" s="111">
        <f t="shared" si="1"/>
        <v>15.925000000000001</v>
      </c>
      <c r="Q24" s="37">
        <v>45</v>
      </c>
      <c r="R24" s="37">
        <v>56</v>
      </c>
      <c r="S24" s="37">
        <v>56</v>
      </c>
      <c r="T24" s="37">
        <v>45</v>
      </c>
      <c r="U24" s="37">
        <v>45</v>
      </c>
      <c r="V24" s="37">
        <v>45</v>
      </c>
      <c r="W24" s="37">
        <v>45</v>
      </c>
      <c r="X24" s="112">
        <f t="shared" si="2"/>
        <v>16.850000000000001</v>
      </c>
      <c r="Y24" s="37">
        <v>23</v>
      </c>
      <c r="Z24" s="37">
        <v>23</v>
      </c>
      <c r="AA24" s="37">
        <v>30</v>
      </c>
      <c r="AB24" s="37"/>
      <c r="AC24" s="110">
        <v>4</v>
      </c>
      <c r="AD24" s="113">
        <f t="shared" si="3"/>
        <v>2.5333333333333332</v>
      </c>
      <c r="AE24" s="24">
        <f t="shared" si="4"/>
        <v>50.741666666666667</v>
      </c>
    </row>
    <row r="25" spans="1:31" s="20" customFormat="1" ht="12.75">
      <c r="A25" s="21">
        <v>14</v>
      </c>
      <c r="B25" s="221" t="str">
        <f>Filiación!C22</f>
        <v>LAURA CHAMBILLA JOSE MISHAEL</v>
      </c>
      <c r="C25" s="221"/>
      <c r="D25" s="221"/>
      <c r="E25" s="37">
        <v>89</v>
      </c>
      <c r="F25" s="37">
        <v>78</v>
      </c>
      <c r="G25" s="37">
        <v>89</v>
      </c>
      <c r="H25" s="37"/>
      <c r="I25" s="110">
        <v>4</v>
      </c>
      <c r="J25" s="108">
        <f t="shared" si="0"/>
        <v>8.5333333333333332</v>
      </c>
      <c r="K25" s="37">
        <v>79</v>
      </c>
      <c r="L25" s="37">
        <v>100</v>
      </c>
      <c r="M25" s="37">
        <v>80</v>
      </c>
      <c r="N25" s="37"/>
      <c r="O25" s="37"/>
      <c r="P25" s="111">
        <f t="shared" si="1"/>
        <v>30.216666666666665</v>
      </c>
      <c r="Q25" s="37">
        <v>45</v>
      </c>
      <c r="R25" s="37">
        <v>79</v>
      </c>
      <c r="S25" s="37">
        <v>67</v>
      </c>
      <c r="T25" s="37">
        <v>45</v>
      </c>
      <c r="U25" s="37">
        <v>90</v>
      </c>
      <c r="V25" s="37">
        <v>78</v>
      </c>
      <c r="W25" s="37">
        <v>78</v>
      </c>
      <c r="X25" s="112">
        <f t="shared" si="2"/>
        <v>24.1</v>
      </c>
      <c r="Y25" s="37">
        <v>89</v>
      </c>
      <c r="Z25" s="37">
        <v>67</v>
      </c>
      <c r="AA25" s="37">
        <v>30</v>
      </c>
      <c r="AB25" s="37"/>
      <c r="AC25" s="110">
        <v>5</v>
      </c>
      <c r="AD25" s="113">
        <f t="shared" si="3"/>
        <v>6.2</v>
      </c>
      <c r="AE25" s="24">
        <f t="shared" si="4"/>
        <v>78.05</v>
      </c>
    </row>
    <row r="26" spans="1:31" s="20" customFormat="1" ht="12.75">
      <c r="A26" s="21">
        <v>15</v>
      </c>
      <c r="B26" s="221" t="str">
        <f>Filiación!C23</f>
        <v>MAMANI BUSTILLOS DANNA  SHARLYN</v>
      </c>
      <c r="C26" s="221"/>
      <c r="D26" s="221"/>
      <c r="E26" s="37">
        <v>87</v>
      </c>
      <c r="F26" s="37">
        <v>67</v>
      </c>
      <c r="G26" s="37">
        <v>87</v>
      </c>
      <c r="H26" s="37"/>
      <c r="I26" s="110">
        <v>5</v>
      </c>
      <c r="J26" s="108">
        <f t="shared" si="0"/>
        <v>8.0333333333333332</v>
      </c>
      <c r="K26" s="37">
        <v>79</v>
      </c>
      <c r="L26" s="37">
        <v>40</v>
      </c>
      <c r="M26" s="37">
        <v>80</v>
      </c>
      <c r="N26" s="37">
        <v>35</v>
      </c>
      <c r="O26" s="37"/>
      <c r="P26" s="111">
        <f t="shared" si="1"/>
        <v>20.475000000000001</v>
      </c>
      <c r="Q26" s="37">
        <v>45</v>
      </c>
      <c r="R26" s="37">
        <v>55</v>
      </c>
      <c r="S26" s="37">
        <v>67</v>
      </c>
      <c r="T26" s="37">
        <v>45</v>
      </c>
      <c r="U26" s="37">
        <v>45</v>
      </c>
      <c r="V26" s="37">
        <v>78</v>
      </c>
      <c r="W26" s="37">
        <v>78</v>
      </c>
      <c r="X26" s="112">
        <f t="shared" si="2"/>
        <v>20.65</v>
      </c>
      <c r="Y26" s="37">
        <v>78</v>
      </c>
      <c r="Z26" s="37">
        <v>80</v>
      </c>
      <c r="AA26" s="37">
        <v>30</v>
      </c>
      <c r="AB26" s="37"/>
      <c r="AC26" s="110">
        <v>2</v>
      </c>
      <c r="AD26" s="113">
        <f t="shared" si="3"/>
        <v>6.2666666666666666</v>
      </c>
      <c r="AE26" s="24">
        <f t="shared" si="4"/>
        <v>62.424999999999997</v>
      </c>
    </row>
    <row r="27" spans="1:31" s="20" customFormat="1" ht="12.75">
      <c r="A27" s="21">
        <v>16</v>
      </c>
      <c r="B27" s="221" t="str">
        <f>Filiación!C24</f>
        <v xml:space="preserve">MAMANI CACERES JHONATAN RAINER </v>
      </c>
      <c r="C27" s="221"/>
      <c r="D27" s="221"/>
      <c r="E27" s="37">
        <v>78</v>
      </c>
      <c r="F27" s="37">
        <v>78</v>
      </c>
      <c r="G27" s="37">
        <v>76</v>
      </c>
      <c r="H27" s="37"/>
      <c r="I27" s="110">
        <v>4</v>
      </c>
      <c r="J27" s="108">
        <f t="shared" si="0"/>
        <v>7.7333333333333325</v>
      </c>
      <c r="K27" s="37">
        <v>98</v>
      </c>
      <c r="L27" s="37">
        <v>40</v>
      </c>
      <c r="M27" s="37">
        <v>80</v>
      </c>
      <c r="N27" s="37">
        <v>60</v>
      </c>
      <c r="O27" s="37"/>
      <c r="P27" s="111">
        <f t="shared" si="1"/>
        <v>24.324999999999999</v>
      </c>
      <c r="Q27" s="37">
        <v>100</v>
      </c>
      <c r="R27" s="37">
        <v>56</v>
      </c>
      <c r="S27" s="37">
        <v>90</v>
      </c>
      <c r="T27" s="37">
        <v>45</v>
      </c>
      <c r="U27" s="37">
        <v>100</v>
      </c>
      <c r="V27" s="37">
        <v>78</v>
      </c>
      <c r="W27" s="37">
        <v>67</v>
      </c>
      <c r="X27" s="112">
        <f t="shared" si="2"/>
        <v>26.8</v>
      </c>
      <c r="Y27" s="37">
        <v>89</v>
      </c>
      <c r="Z27" s="37">
        <v>56</v>
      </c>
      <c r="AA27" s="37">
        <v>78</v>
      </c>
      <c r="AB27" s="37"/>
      <c r="AC27" s="110">
        <v>4</v>
      </c>
      <c r="AD27" s="113">
        <f t="shared" si="3"/>
        <v>7.4333333333333327</v>
      </c>
      <c r="AE27" s="24">
        <f t="shared" si="4"/>
        <v>74.291666666666671</v>
      </c>
    </row>
    <row r="28" spans="1:31" s="20" customFormat="1" ht="12.75">
      <c r="A28" s="21">
        <v>17</v>
      </c>
      <c r="B28" s="221" t="str">
        <f>Filiación!C25</f>
        <v xml:space="preserve">MEJILLONES CHAYÑA JAQUELIN KEYLA </v>
      </c>
      <c r="C28" s="221"/>
      <c r="D28" s="221"/>
      <c r="E28" s="37">
        <v>87</v>
      </c>
      <c r="F28" s="37">
        <v>87</v>
      </c>
      <c r="G28" s="37">
        <v>69</v>
      </c>
      <c r="H28" s="37"/>
      <c r="I28" s="110">
        <v>4</v>
      </c>
      <c r="J28" s="108">
        <f t="shared" si="0"/>
        <v>8.1</v>
      </c>
      <c r="K28" s="37">
        <v>90</v>
      </c>
      <c r="L28" s="37">
        <v>40</v>
      </c>
      <c r="M28" s="37">
        <v>10</v>
      </c>
      <c r="N28" s="37"/>
      <c r="O28" s="37"/>
      <c r="P28" s="111">
        <f t="shared" si="1"/>
        <v>16.333333333333332</v>
      </c>
      <c r="Q28" s="37">
        <v>45</v>
      </c>
      <c r="R28" s="37">
        <v>40</v>
      </c>
      <c r="S28" s="37">
        <v>10</v>
      </c>
      <c r="T28" s="37">
        <v>45</v>
      </c>
      <c r="U28" s="37">
        <v>45</v>
      </c>
      <c r="V28" s="37">
        <v>45</v>
      </c>
      <c r="W28" s="37">
        <v>67</v>
      </c>
      <c r="X28" s="112">
        <f t="shared" si="2"/>
        <v>14.85</v>
      </c>
      <c r="Y28" s="37">
        <v>30</v>
      </c>
      <c r="Z28" s="37">
        <v>56</v>
      </c>
      <c r="AA28" s="37">
        <v>78</v>
      </c>
      <c r="AB28" s="37"/>
      <c r="AC28" s="110">
        <v>5</v>
      </c>
      <c r="AD28" s="113">
        <f t="shared" si="3"/>
        <v>5.4666666666666659</v>
      </c>
      <c r="AE28" s="24">
        <f t="shared" si="4"/>
        <v>53.749999999999993</v>
      </c>
    </row>
    <row r="29" spans="1:31" s="20" customFormat="1" ht="12.75">
      <c r="A29" s="21">
        <v>18</v>
      </c>
      <c r="B29" s="221" t="str">
        <f>Filiación!C26</f>
        <v>NISTAUZ COAQUIRA  CRISTIAN  ARIEL</v>
      </c>
      <c r="C29" s="221"/>
      <c r="D29" s="221"/>
      <c r="E29" s="37">
        <v>78</v>
      </c>
      <c r="F29" s="37">
        <v>89</v>
      </c>
      <c r="G29" s="37">
        <v>67</v>
      </c>
      <c r="H29" s="37"/>
      <c r="I29" s="110"/>
      <c r="J29" s="108">
        <f t="shared" si="0"/>
        <v>7.8</v>
      </c>
      <c r="K29" s="37">
        <v>76</v>
      </c>
      <c r="L29" s="37">
        <v>40</v>
      </c>
      <c r="M29" s="37">
        <v>80</v>
      </c>
      <c r="N29" s="37"/>
      <c r="O29" s="37"/>
      <c r="P29" s="111">
        <f t="shared" si="1"/>
        <v>22.866666666666664</v>
      </c>
      <c r="Q29" s="37">
        <v>45</v>
      </c>
      <c r="R29" s="37">
        <v>40</v>
      </c>
      <c r="S29" s="37">
        <v>60</v>
      </c>
      <c r="T29" s="37">
        <v>45</v>
      </c>
      <c r="U29" s="37">
        <v>45</v>
      </c>
      <c r="V29" s="37">
        <v>76</v>
      </c>
      <c r="W29" s="37">
        <v>76</v>
      </c>
      <c r="X29" s="112">
        <f t="shared" si="2"/>
        <v>19.350000000000001</v>
      </c>
      <c r="Y29" s="37">
        <v>55</v>
      </c>
      <c r="Z29" s="37">
        <v>56</v>
      </c>
      <c r="AA29" s="37">
        <v>56</v>
      </c>
      <c r="AB29" s="37"/>
      <c r="AC29" s="110"/>
      <c r="AD29" s="113">
        <f t="shared" si="3"/>
        <v>5.5666666666666664</v>
      </c>
      <c r="AE29" s="24">
        <f t="shared" si="4"/>
        <v>55.583333333333329</v>
      </c>
    </row>
    <row r="30" spans="1:31" s="20" customFormat="1" ht="12.75">
      <c r="A30" s="21">
        <v>19</v>
      </c>
      <c r="B30" s="221" t="str">
        <f>Filiación!C27</f>
        <v xml:space="preserve">OJALVO VEIZAN YULIANA </v>
      </c>
      <c r="C30" s="221"/>
      <c r="D30" s="221"/>
      <c r="E30" s="37">
        <v>100</v>
      </c>
      <c r="F30" s="37">
        <v>87</v>
      </c>
      <c r="G30" s="37">
        <v>78</v>
      </c>
      <c r="H30" s="37"/>
      <c r="I30" s="110">
        <v>4</v>
      </c>
      <c r="J30" s="108">
        <f t="shared" si="0"/>
        <v>8.8333333333333321</v>
      </c>
      <c r="K30" s="37">
        <v>78</v>
      </c>
      <c r="L30" s="37">
        <v>40</v>
      </c>
      <c r="M30" s="37">
        <v>80</v>
      </c>
      <c r="N30" s="37">
        <v>70</v>
      </c>
      <c r="O30" s="37"/>
      <c r="P30" s="111">
        <f t="shared" si="1"/>
        <v>23.45</v>
      </c>
      <c r="Q30" s="37">
        <v>100</v>
      </c>
      <c r="R30" s="37">
        <v>100</v>
      </c>
      <c r="S30" s="37">
        <v>80</v>
      </c>
      <c r="T30" s="37">
        <v>70</v>
      </c>
      <c r="U30" s="37">
        <v>60</v>
      </c>
      <c r="V30" s="37">
        <v>76</v>
      </c>
      <c r="W30" s="37">
        <v>67</v>
      </c>
      <c r="X30" s="112">
        <f t="shared" si="2"/>
        <v>27.65</v>
      </c>
      <c r="Y30" s="37">
        <v>100</v>
      </c>
      <c r="Z30" s="37">
        <v>56</v>
      </c>
      <c r="AA30" s="37">
        <v>100</v>
      </c>
      <c r="AB30" s="37"/>
      <c r="AC30" s="110">
        <v>3</v>
      </c>
      <c r="AD30" s="113">
        <f t="shared" si="3"/>
        <v>8.5333333333333332</v>
      </c>
      <c r="AE30" s="24">
        <f t="shared" si="4"/>
        <v>75.466666666666654</v>
      </c>
    </row>
    <row r="31" spans="1:31" s="20" customFormat="1" ht="12.75">
      <c r="A31" s="21">
        <v>20</v>
      </c>
      <c r="B31" s="221" t="str">
        <f>Filiación!C28</f>
        <v>OVANDO AGUIRRE GABRIELA ANDREA</v>
      </c>
      <c r="C31" s="221"/>
      <c r="D31" s="221"/>
      <c r="E31" s="37">
        <v>87</v>
      </c>
      <c r="F31" s="37">
        <v>87</v>
      </c>
      <c r="G31" s="37">
        <v>78</v>
      </c>
      <c r="H31" s="37"/>
      <c r="I31" s="110">
        <v>2</v>
      </c>
      <c r="J31" s="108">
        <f t="shared" si="0"/>
        <v>8.4</v>
      </c>
      <c r="K31" s="37">
        <v>89</v>
      </c>
      <c r="L31" s="37">
        <v>40</v>
      </c>
      <c r="M31" s="37">
        <v>80</v>
      </c>
      <c r="N31" s="37">
        <v>20</v>
      </c>
      <c r="O31" s="37"/>
      <c r="P31" s="111">
        <f t="shared" si="1"/>
        <v>20.037500000000001</v>
      </c>
      <c r="Q31" s="37">
        <v>45</v>
      </c>
      <c r="R31" s="37">
        <v>56</v>
      </c>
      <c r="S31" s="37">
        <v>90</v>
      </c>
      <c r="T31" s="37">
        <v>45</v>
      </c>
      <c r="U31" s="37">
        <v>45</v>
      </c>
      <c r="V31" s="37">
        <v>76</v>
      </c>
      <c r="W31" s="37">
        <v>78</v>
      </c>
      <c r="X31" s="112">
        <f t="shared" si="2"/>
        <v>21.75</v>
      </c>
      <c r="Y31" s="37">
        <v>89</v>
      </c>
      <c r="Z31" s="37">
        <v>56</v>
      </c>
      <c r="AA31" s="37">
        <v>100</v>
      </c>
      <c r="AB31" s="37"/>
      <c r="AC31" s="110">
        <v>3</v>
      </c>
      <c r="AD31" s="113">
        <f t="shared" si="3"/>
        <v>8.1666666666666679</v>
      </c>
      <c r="AE31" s="24">
        <f t="shared" si="4"/>
        <v>63.354166666666671</v>
      </c>
    </row>
    <row r="32" spans="1:31" s="20" customFormat="1" ht="12.75">
      <c r="A32" s="21">
        <v>21</v>
      </c>
      <c r="B32" s="221" t="str">
        <f>Filiación!C29</f>
        <v xml:space="preserve">PATANA MAMANI ROBERTO CARLOS </v>
      </c>
      <c r="C32" s="221"/>
      <c r="D32" s="221"/>
      <c r="E32" s="37">
        <v>78</v>
      </c>
      <c r="F32" s="37">
        <v>89</v>
      </c>
      <c r="G32" s="37">
        <v>87</v>
      </c>
      <c r="H32" s="37"/>
      <c r="I32" s="110">
        <v>4</v>
      </c>
      <c r="J32" s="108">
        <f t="shared" si="0"/>
        <v>8.4666666666666668</v>
      </c>
      <c r="K32" s="37">
        <v>67</v>
      </c>
      <c r="L32" s="37">
        <v>40</v>
      </c>
      <c r="M32" s="37">
        <v>80</v>
      </c>
      <c r="N32" s="37">
        <v>50</v>
      </c>
      <c r="O32" s="37"/>
      <c r="P32" s="111">
        <f t="shared" si="1"/>
        <v>20.737500000000001</v>
      </c>
      <c r="Q32" s="37">
        <v>100</v>
      </c>
      <c r="R32" s="37">
        <v>56</v>
      </c>
      <c r="S32" s="37">
        <v>80</v>
      </c>
      <c r="T32" s="37">
        <v>100</v>
      </c>
      <c r="U32" s="37">
        <v>100</v>
      </c>
      <c r="V32" s="37">
        <v>67</v>
      </c>
      <c r="W32" s="37">
        <v>78</v>
      </c>
      <c r="X32" s="112">
        <f t="shared" si="2"/>
        <v>29.05</v>
      </c>
      <c r="Y32" s="37">
        <v>87</v>
      </c>
      <c r="Z32" s="37">
        <v>45</v>
      </c>
      <c r="AA32" s="37">
        <v>30</v>
      </c>
      <c r="AB32" s="37"/>
      <c r="AC32" s="110">
        <v>1</v>
      </c>
      <c r="AD32" s="113">
        <f t="shared" si="3"/>
        <v>5.4</v>
      </c>
      <c r="AE32" s="24">
        <f t="shared" si="4"/>
        <v>68.654166666666669</v>
      </c>
    </row>
    <row r="33" spans="1:31" s="20" customFormat="1" ht="12.75">
      <c r="A33" s="21">
        <v>22</v>
      </c>
      <c r="B33" s="221" t="str">
        <f>Filiación!C30</f>
        <v>PAUCARA GUTIERREZ ALEJANDRO ANDREI</v>
      </c>
      <c r="C33" s="221"/>
      <c r="D33" s="221"/>
      <c r="E33" s="37">
        <v>76</v>
      </c>
      <c r="F33" s="37">
        <v>98</v>
      </c>
      <c r="G33" s="37">
        <v>76</v>
      </c>
      <c r="H33" s="37"/>
      <c r="I33" s="110">
        <v>3</v>
      </c>
      <c r="J33" s="108">
        <f t="shared" si="0"/>
        <v>8.3333333333333321</v>
      </c>
      <c r="K33" s="37">
        <v>67</v>
      </c>
      <c r="L33" s="37">
        <v>40</v>
      </c>
      <c r="M33" s="37">
        <v>80</v>
      </c>
      <c r="N33" s="37">
        <v>75</v>
      </c>
      <c r="O33" s="37"/>
      <c r="P33" s="111">
        <f t="shared" si="1"/>
        <v>22.925000000000001</v>
      </c>
      <c r="Q33" s="37">
        <v>45</v>
      </c>
      <c r="R33" s="37">
        <v>54</v>
      </c>
      <c r="S33" s="37">
        <v>60</v>
      </c>
      <c r="T33" s="37">
        <v>45</v>
      </c>
      <c r="U33" s="37">
        <v>45</v>
      </c>
      <c r="V33" s="37">
        <v>56</v>
      </c>
      <c r="W33" s="37">
        <v>65</v>
      </c>
      <c r="X33" s="112">
        <f t="shared" si="2"/>
        <v>18.5</v>
      </c>
      <c r="Y33" s="37">
        <v>87</v>
      </c>
      <c r="Z33" s="37">
        <v>67</v>
      </c>
      <c r="AA33" s="37">
        <v>30</v>
      </c>
      <c r="AB33" s="37"/>
      <c r="AC33" s="110">
        <v>4</v>
      </c>
      <c r="AD33" s="113">
        <f t="shared" si="3"/>
        <v>6.1333333333333337</v>
      </c>
      <c r="AE33" s="24">
        <f t="shared" si="4"/>
        <v>62.891666666666666</v>
      </c>
    </row>
    <row r="34" spans="1:31" s="20" customFormat="1" ht="12.75">
      <c r="A34" s="21">
        <v>23</v>
      </c>
      <c r="B34" s="221" t="str">
        <f>Filiación!C31</f>
        <v xml:space="preserve">RAMOS MEJIA ROSSY ALEJANDRA </v>
      </c>
      <c r="C34" s="221"/>
      <c r="D34" s="221"/>
      <c r="E34" s="37">
        <v>100</v>
      </c>
      <c r="F34" s="37">
        <v>100</v>
      </c>
      <c r="G34" s="37">
        <v>76</v>
      </c>
      <c r="H34" s="37"/>
      <c r="I34" s="110">
        <v>4</v>
      </c>
      <c r="J34" s="108">
        <f t="shared" si="0"/>
        <v>9.1999999999999993</v>
      </c>
      <c r="K34" s="37">
        <v>67</v>
      </c>
      <c r="L34" s="37">
        <v>100</v>
      </c>
      <c r="M34" s="37">
        <v>80</v>
      </c>
      <c r="N34" s="37">
        <v>60</v>
      </c>
      <c r="O34" s="37"/>
      <c r="P34" s="111">
        <f t="shared" si="1"/>
        <v>26.862500000000001</v>
      </c>
      <c r="Q34" s="37">
        <v>100</v>
      </c>
      <c r="R34" s="37">
        <v>100</v>
      </c>
      <c r="S34" s="37">
        <v>70</v>
      </c>
      <c r="T34" s="37">
        <v>100</v>
      </c>
      <c r="U34" s="37">
        <v>100</v>
      </c>
      <c r="V34" s="37">
        <v>65</v>
      </c>
      <c r="W34" s="37">
        <v>67</v>
      </c>
      <c r="X34" s="112">
        <f t="shared" si="2"/>
        <v>30.1</v>
      </c>
      <c r="Y34" s="37">
        <v>89</v>
      </c>
      <c r="Z34" s="37">
        <v>100</v>
      </c>
      <c r="AA34" s="37">
        <v>100</v>
      </c>
      <c r="AB34" s="37"/>
      <c r="AC34" s="110">
        <v>5</v>
      </c>
      <c r="AD34" s="113">
        <f t="shared" si="3"/>
        <v>9.6333333333333329</v>
      </c>
      <c r="AE34" s="24">
        <f t="shared" si="4"/>
        <v>84.795833333333334</v>
      </c>
    </row>
    <row r="35" spans="1:31" s="20" customFormat="1" ht="12.75">
      <c r="A35" s="21">
        <v>24</v>
      </c>
      <c r="B35" s="221" t="str">
        <f>Filiación!C32</f>
        <v>ROJAS PABLO ROSS MIRELIA</v>
      </c>
      <c r="C35" s="221"/>
      <c r="D35" s="221"/>
      <c r="E35" s="37">
        <v>89</v>
      </c>
      <c r="F35" s="37">
        <v>90</v>
      </c>
      <c r="G35" s="37">
        <v>78</v>
      </c>
      <c r="H35" s="37"/>
      <c r="I35" s="110">
        <v>4</v>
      </c>
      <c r="J35" s="108">
        <f t="shared" si="0"/>
        <v>8.5666666666666682</v>
      </c>
      <c r="K35" s="37">
        <v>67</v>
      </c>
      <c r="L35" s="37">
        <v>40</v>
      </c>
      <c r="M35" s="37">
        <v>80</v>
      </c>
      <c r="N35" s="37">
        <v>40</v>
      </c>
      <c r="O35" s="37"/>
      <c r="P35" s="111">
        <f t="shared" si="1"/>
        <v>19.862500000000001</v>
      </c>
      <c r="Q35" s="37">
        <v>100</v>
      </c>
      <c r="R35" s="37">
        <v>67</v>
      </c>
      <c r="S35" s="37">
        <v>80</v>
      </c>
      <c r="T35" s="37">
        <v>90</v>
      </c>
      <c r="U35" s="37">
        <v>100</v>
      </c>
      <c r="V35" s="37">
        <v>90</v>
      </c>
      <c r="W35" s="37">
        <v>90</v>
      </c>
      <c r="X35" s="112">
        <f t="shared" si="2"/>
        <v>30.85</v>
      </c>
      <c r="Y35" s="37">
        <v>89</v>
      </c>
      <c r="Z35" s="37">
        <v>90</v>
      </c>
      <c r="AA35" s="37">
        <v>100</v>
      </c>
      <c r="AB35" s="37"/>
      <c r="AC35" s="110">
        <v>4</v>
      </c>
      <c r="AD35" s="113">
        <f t="shared" si="3"/>
        <v>9.3000000000000007</v>
      </c>
      <c r="AE35" s="24">
        <f t="shared" si="4"/>
        <v>76.579166666666666</v>
      </c>
    </row>
    <row r="36" spans="1:31" s="20" customFormat="1" ht="12.75">
      <c r="A36" s="21">
        <v>25</v>
      </c>
      <c r="B36" s="221" t="str">
        <f>Filiación!C33</f>
        <v>TAPIA CHAMBI ALEXANDER JESUS</v>
      </c>
      <c r="C36" s="221"/>
      <c r="D36" s="221"/>
      <c r="E36" s="37">
        <v>78</v>
      </c>
      <c r="F36" s="37">
        <v>65</v>
      </c>
      <c r="G36" s="37">
        <v>67</v>
      </c>
      <c r="H36" s="37"/>
      <c r="I36" s="110">
        <v>3</v>
      </c>
      <c r="J36" s="108">
        <f t="shared" si="0"/>
        <v>7</v>
      </c>
      <c r="K36" s="37">
        <v>65</v>
      </c>
      <c r="L36" s="37">
        <v>40</v>
      </c>
      <c r="M36" s="37">
        <v>80</v>
      </c>
      <c r="N36" s="37"/>
      <c r="O36" s="37"/>
      <c r="P36" s="111">
        <f t="shared" si="1"/>
        <v>21.583333333333329</v>
      </c>
      <c r="Q36" s="37">
        <v>45</v>
      </c>
      <c r="R36" s="37">
        <v>67</v>
      </c>
      <c r="S36" s="37">
        <v>55</v>
      </c>
      <c r="T36" s="37">
        <v>45</v>
      </c>
      <c r="U36" s="37">
        <v>45</v>
      </c>
      <c r="V36" s="37">
        <v>78</v>
      </c>
      <c r="W36" s="37">
        <v>67</v>
      </c>
      <c r="X36" s="112">
        <f t="shared" si="2"/>
        <v>20.100000000000001</v>
      </c>
      <c r="Y36" s="37">
        <v>89</v>
      </c>
      <c r="Z36" s="37">
        <v>56</v>
      </c>
      <c r="AA36" s="37">
        <v>30</v>
      </c>
      <c r="AB36" s="37"/>
      <c r="AC36" s="110">
        <v>2</v>
      </c>
      <c r="AD36" s="113">
        <f t="shared" si="3"/>
        <v>5.8333333333333339</v>
      </c>
      <c r="AE36" s="24">
        <f t="shared" si="4"/>
        <v>59.516666666666666</v>
      </c>
    </row>
    <row r="37" spans="1:31" s="20" customFormat="1" ht="12.75">
      <c r="A37" s="21">
        <v>26</v>
      </c>
      <c r="B37" s="221" t="str">
        <f>Filiación!C34</f>
        <v>TICONA AQUINO ITAN MATEO</v>
      </c>
      <c r="C37" s="221"/>
      <c r="D37" s="221"/>
      <c r="E37" s="37">
        <v>76</v>
      </c>
      <c r="F37" s="37">
        <v>78</v>
      </c>
      <c r="G37" s="37">
        <v>76</v>
      </c>
      <c r="H37" s="37"/>
      <c r="I37" s="110">
        <v>1</v>
      </c>
      <c r="J37" s="108">
        <f t="shared" si="0"/>
        <v>7.6666666666666679</v>
      </c>
      <c r="K37" s="37">
        <v>58</v>
      </c>
      <c r="L37" s="37">
        <v>40</v>
      </c>
      <c r="M37" s="37">
        <v>80</v>
      </c>
      <c r="N37" s="37">
        <v>40</v>
      </c>
      <c r="O37" s="37"/>
      <c r="P37" s="111">
        <f t="shared" si="1"/>
        <v>19.074999999999999</v>
      </c>
      <c r="Q37" s="37">
        <v>100</v>
      </c>
      <c r="R37" s="37">
        <v>100</v>
      </c>
      <c r="S37" s="37">
        <v>70</v>
      </c>
      <c r="T37" s="37">
        <v>45</v>
      </c>
      <c r="U37" s="37">
        <v>70</v>
      </c>
      <c r="V37" s="37">
        <v>78</v>
      </c>
      <c r="W37" s="37">
        <v>67</v>
      </c>
      <c r="X37" s="112">
        <f t="shared" si="2"/>
        <v>26.5</v>
      </c>
      <c r="Y37" s="37">
        <v>87</v>
      </c>
      <c r="Z37" s="37">
        <v>56</v>
      </c>
      <c r="AA37" s="37">
        <v>100</v>
      </c>
      <c r="AB37" s="37"/>
      <c r="AC37" s="110">
        <v>1</v>
      </c>
      <c r="AD37" s="113">
        <f t="shared" si="3"/>
        <v>8.1</v>
      </c>
      <c r="AE37" s="24">
        <f t="shared" si="4"/>
        <v>63.341666666666669</v>
      </c>
    </row>
    <row r="38" spans="1:31" s="20" customFormat="1" ht="12.75">
      <c r="A38" s="21">
        <v>27</v>
      </c>
      <c r="B38" s="221" t="str">
        <f>Filiación!C35</f>
        <v xml:space="preserve">VALDIVIA HERNANI AYLIN SIREL      </v>
      </c>
      <c r="C38" s="221"/>
      <c r="D38" s="221"/>
      <c r="E38" s="37">
        <v>67</v>
      </c>
      <c r="F38" s="37">
        <v>67</v>
      </c>
      <c r="G38" s="37">
        <v>67</v>
      </c>
      <c r="H38" s="37"/>
      <c r="I38" s="110">
        <v>3</v>
      </c>
      <c r="J38" s="108">
        <f t="shared" si="0"/>
        <v>6.7</v>
      </c>
      <c r="K38" s="37">
        <v>87</v>
      </c>
      <c r="L38" s="37">
        <v>40</v>
      </c>
      <c r="M38" s="37">
        <v>45</v>
      </c>
      <c r="N38" s="37">
        <v>50</v>
      </c>
      <c r="O38" s="37"/>
      <c r="P38" s="111">
        <f t="shared" si="1"/>
        <v>19.425000000000001</v>
      </c>
      <c r="Q38" s="37">
        <v>45</v>
      </c>
      <c r="R38" s="37">
        <v>55</v>
      </c>
      <c r="S38" s="37">
        <v>45</v>
      </c>
      <c r="T38" s="37">
        <v>45</v>
      </c>
      <c r="U38" s="37">
        <v>45</v>
      </c>
      <c r="V38" s="37">
        <v>67</v>
      </c>
      <c r="W38" s="37">
        <v>55</v>
      </c>
      <c r="X38" s="112">
        <f t="shared" si="2"/>
        <v>17.850000000000001</v>
      </c>
      <c r="Y38" s="37">
        <v>87</v>
      </c>
      <c r="Z38" s="37">
        <v>67</v>
      </c>
      <c r="AA38" s="37">
        <v>51</v>
      </c>
      <c r="AB38" s="37"/>
      <c r="AC38" s="110">
        <v>3</v>
      </c>
      <c r="AD38" s="113">
        <f t="shared" si="3"/>
        <v>6.8333333333333321</v>
      </c>
      <c r="AE38" s="24">
        <f t="shared" si="4"/>
        <v>56.808333333333337</v>
      </c>
    </row>
    <row r="39" spans="1:31" s="20" customFormat="1" ht="12.75">
      <c r="A39" s="21">
        <v>28</v>
      </c>
      <c r="B39" s="221" t="str">
        <f>Filiación!C36</f>
        <v>VARGAS  FLORES GERALDINE SHARLIN</v>
      </c>
      <c r="C39" s="221"/>
      <c r="D39" s="221"/>
      <c r="E39" s="37">
        <v>67</v>
      </c>
      <c r="F39" s="37">
        <v>87</v>
      </c>
      <c r="G39" s="37">
        <v>78</v>
      </c>
      <c r="H39" s="37"/>
      <c r="I39" s="110">
        <v>3</v>
      </c>
      <c r="J39" s="108">
        <f t="shared" si="0"/>
        <v>7.7333333333333325</v>
      </c>
      <c r="K39" s="37">
        <v>78</v>
      </c>
      <c r="L39" s="37">
        <v>40</v>
      </c>
      <c r="M39" s="37">
        <v>80</v>
      </c>
      <c r="N39" s="37">
        <v>40</v>
      </c>
      <c r="O39" s="37"/>
      <c r="P39" s="111">
        <f t="shared" si="1"/>
        <v>20.824999999999999</v>
      </c>
      <c r="Q39" s="37">
        <v>45</v>
      </c>
      <c r="R39" s="37">
        <v>56</v>
      </c>
      <c r="S39" s="37">
        <v>80</v>
      </c>
      <c r="T39" s="37">
        <v>100</v>
      </c>
      <c r="U39" s="37">
        <v>100</v>
      </c>
      <c r="V39" s="37">
        <v>77</v>
      </c>
      <c r="W39" s="37">
        <v>67</v>
      </c>
      <c r="X39" s="112">
        <f t="shared" si="2"/>
        <v>26.25</v>
      </c>
      <c r="Y39" s="37">
        <v>78</v>
      </c>
      <c r="Z39" s="37">
        <v>45</v>
      </c>
      <c r="AA39" s="37">
        <v>100</v>
      </c>
      <c r="AB39" s="37"/>
      <c r="AC39" s="110">
        <v>4</v>
      </c>
      <c r="AD39" s="113">
        <f t="shared" si="3"/>
        <v>7.4333333333333327</v>
      </c>
      <c r="AE39" s="24">
        <f t="shared" si="4"/>
        <v>69.241666666666674</v>
      </c>
    </row>
    <row r="40" spans="1:31" s="20" customFormat="1" ht="12.75">
      <c r="A40" s="21">
        <v>29</v>
      </c>
      <c r="B40" s="221" t="str">
        <f>Filiación!C37</f>
        <v>VILLARROEL  SUAREZ JUAN DIEGO</v>
      </c>
      <c r="C40" s="221"/>
      <c r="D40" s="221"/>
      <c r="E40" s="37">
        <v>78</v>
      </c>
      <c r="F40" s="37">
        <v>67</v>
      </c>
      <c r="G40" s="37">
        <v>98</v>
      </c>
      <c r="H40" s="37"/>
      <c r="I40" s="110"/>
      <c r="J40" s="108">
        <f t="shared" si="0"/>
        <v>8.1</v>
      </c>
      <c r="K40" s="37">
        <v>89</v>
      </c>
      <c r="L40" s="37">
        <v>40</v>
      </c>
      <c r="M40" s="37">
        <v>10</v>
      </c>
      <c r="N40" s="37"/>
      <c r="O40" s="37"/>
      <c r="P40" s="111">
        <f t="shared" si="1"/>
        <v>16.216666666666669</v>
      </c>
      <c r="Q40" s="37">
        <v>45</v>
      </c>
      <c r="R40" s="37">
        <v>40</v>
      </c>
      <c r="S40" s="37">
        <v>40</v>
      </c>
      <c r="T40" s="37">
        <v>40</v>
      </c>
      <c r="U40" s="37">
        <v>40</v>
      </c>
      <c r="V40" s="37">
        <v>35</v>
      </c>
      <c r="W40" s="37">
        <v>40</v>
      </c>
      <c r="X40" s="112">
        <f t="shared" si="2"/>
        <v>14</v>
      </c>
      <c r="Y40" s="37">
        <v>10</v>
      </c>
      <c r="Z40" s="37">
        <v>45</v>
      </c>
      <c r="AA40" s="37">
        <v>30</v>
      </c>
      <c r="AB40" s="37"/>
      <c r="AC40" s="110"/>
      <c r="AD40" s="113">
        <f t="shared" si="3"/>
        <v>2.833333333333333</v>
      </c>
      <c r="AE40" s="24">
        <f t="shared" si="4"/>
        <v>41.15</v>
      </c>
    </row>
    <row r="41" spans="1:31" s="20" customFormat="1" ht="12.75">
      <c r="A41" s="21">
        <v>30</v>
      </c>
      <c r="B41" s="221">
        <f>Filiación!C38</f>
        <v>0</v>
      </c>
      <c r="C41" s="221"/>
      <c r="D41" s="221"/>
      <c r="E41" s="37">
        <v>100</v>
      </c>
      <c r="F41" s="37">
        <v>100</v>
      </c>
      <c r="G41" s="37">
        <v>87</v>
      </c>
      <c r="H41" s="37"/>
      <c r="I41" s="110">
        <v>5</v>
      </c>
      <c r="J41" s="108">
        <f t="shared" si="0"/>
        <v>9.5666666666666682</v>
      </c>
      <c r="K41" s="37">
        <v>76</v>
      </c>
      <c r="L41" s="37">
        <v>40</v>
      </c>
      <c r="M41" s="37">
        <v>80</v>
      </c>
      <c r="N41" s="37">
        <v>80</v>
      </c>
      <c r="O41" s="37"/>
      <c r="P41" s="111">
        <f t="shared" si="1"/>
        <v>24.15</v>
      </c>
      <c r="Q41" s="37">
        <v>100</v>
      </c>
      <c r="R41" s="37">
        <v>80</v>
      </c>
      <c r="S41" s="37">
        <v>70</v>
      </c>
      <c r="T41" s="37">
        <v>100</v>
      </c>
      <c r="U41" s="37">
        <v>60</v>
      </c>
      <c r="V41" s="37">
        <v>76</v>
      </c>
      <c r="W41" s="37">
        <v>78</v>
      </c>
      <c r="X41" s="112">
        <f t="shared" si="2"/>
        <v>28.2</v>
      </c>
      <c r="Y41" s="37">
        <v>78</v>
      </c>
      <c r="Z41" s="37">
        <v>67</v>
      </c>
      <c r="AA41" s="37">
        <v>100</v>
      </c>
      <c r="AB41" s="37"/>
      <c r="AC41" s="110">
        <v>5</v>
      </c>
      <c r="AD41" s="113">
        <f t="shared" si="3"/>
        <v>8.1666666666666679</v>
      </c>
      <c r="AE41" s="24">
        <f t="shared" si="4"/>
        <v>80.083333333333329</v>
      </c>
    </row>
    <row r="42" spans="1:31" s="20" customFormat="1" ht="12.75">
      <c r="A42" s="21">
        <v>31</v>
      </c>
      <c r="B42" s="221">
        <f>Filiación!C39</f>
        <v>0</v>
      </c>
      <c r="C42" s="221"/>
      <c r="D42" s="221"/>
      <c r="E42" s="37">
        <v>79</v>
      </c>
      <c r="F42" s="37">
        <v>78</v>
      </c>
      <c r="G42" s="37">
        <v>76</v>
      </c>
      <c r="H42" s="37"/>
      <c r="I42" s="110"/>
      <c r="J42" s="108">
        <f t="shared" si="0"/>
        <v>7.7666666666666675</v>
      </c>
      <c r="K42" s="37">
        <v>56</v>
      </c>
      <c r="L42" s="37">
        <v>40</v>
      </c>
      <c r="M42" s="37">
        <v>80</v>
      </c>
      <c r="N42" s="37"/>
      <c r="O42" s="37"/>
      <c r="P42" s="111">
        <f t="shared" si="1"/>
        <v>20.533333333333331</v>
      </c>
      <c r="Q42" s="37">
        <v>45</v>
      </c>
      <c r="R42" s="37">
        <v>45</v>
      </c>
      <c r="S42" s="37">
        <v>80</v>
      </c>
      <c r="T42" s="37">
        <v>40</v>
      </c>
      <c r="U42" s="37">
        <v>45</v>
      </c>
      <c r="V42" s="37">
        <v>76</v>
      </c>
      <c r="W42" s="37">
        <v>76</v>
      </c>
      <c r="X42" s="112">
        <f t="shared" si="2"/>
        <v>20.350000000000001</v>
      </c>
      <c r="Y42" s="37">
        <v>89</v>
      </c>
      <c r="Z42" s="37">
        <v>65</v>
      </c>
      <c r="AA42" s="37">
        <v>100</v>
      </c>
      <c r="AB42" s="37"/>
      <c r="AC42" s="110"/>
      <c r="AD42" s="113">
        <f t="shared" si="3"/>
        <v>8.4666666666666668</v>
      </c>
      <c r="AE42" s="24">
        <f t="shared" si="4"/>
        <v>57.116666666666667</v>
      </c>
    </row>
    <row r="43" spans="1:31" s="20" customFormat="1" ht="12.75">
      <c r="A43" s="21">
        <v>32</v>
      </c>
      <c r="B43" s="221">
        <f>Filiación!C40</f>
        <v>0</v>
      </c>
      <c r="C43" s="221"/>
      <c r="D43" s="221"/>
      <c r="E43" s="37">
        <v>76</v>
      </c>
      <c r="F43" s="37">
        <v>65</v>
      </c>
      <c r="G43" s="37">
        <v>67</v>
      </c>
      <c r="H43" s="37"/>
      <c r="I43" s="110">
        <v>4</v>
      </c>
      <c r="J43" s="108">
        <f t="shared" si="0"/>
        <v>6.9333333333333327</v>
      </c>
      <c r="K43" s="37">
        <v>67</v>
      </c>
      <c r="L43" s="37">
        <v>40</v>
      </c>
      <c r="M43" s="37">
        <v>80</v>
      </c>
      <c r="N43" s="37">
        <v>40</v>
      </c>
      <c r="O43" s="37"/>
      <c r="P43" s="111">
        <f t="shared" si="1"/>
        <v>19.862500000000001</v>
      </c>
      <c r="Q43" s="37">
        <v>45</v>
      </c>
      <c r="R43" s="37">
        <v>45</v>
      </c>
      <c r="S43" s="37">
        <v>60</v>
      </c>
      <c r="T43" s="37">
        <v>90</v>
      </c>
      <c r="U43" s="37">
        <v>100</v>
      </c>
      <c r="V43" s="37">
        <v>76</v>
      </c>
      <c r="W43" s="37">
        <v>67</v>
      </c>
      <c r="X43" s="112">
        <f t="shared" si="2"/>
        <v>24.15</v>
      </c>
      <c r="Y43" s="37">
        <v>89</v>
      </c>
      <c r="Z43" s="37">
        <v>67</v>
      </c>
      <c r="AA43" s="37">
        <v>30</v>
      </c>
      <c r="AB43" s="37"/>
      <c r="AC43" s="110">
        <v>4</v>
      </c>
      <c r="AD43" s="113">
        <f t="shared" si="3"/>
        <v>6.2</v>
      </c>
      <c r="AE43" s="24">
        <f t="shared" si="4"/>
        <v>65.145833333333314</v>
      </c>
    </row>
    <row r="44" spans="1:31" s="20" customFormat="1" ht="12.75">
      <c r="A44" s="21">
        <v>33</v>
      </c>
      <c r="B44" s="221">
        <f>Filiación!C41</f>
        <v>0</v>
      </c>
      <c r="C44" s="221"/>
      <c r="D44" s="221"/>
      <c r="E44" s="37"/>
      <c r="F44" s="37"/>
      <c r="G44" s="37"/>
      <c r="H44" s="37"/>
      <c r="I44" s="110"/>
      <c r="J44" s="108">
        <f t="shared" si="0"/>
        <v>0</v>
      </c>
      <c r="K44" s="37"/>
      <c r="L44" s="37"/>
      <c r="M44" s="37"/>
      <c r="N44" s="37"/>
      <c r="O44" s="37"/>
      <c r="P44" s="111">
        <f t="shared" si="1"/>
        <v>0</v>
      </c>
      <c r="Q44" s="37"/>
      <c r="R44" s="37"/>
      <c r="S44" s="37"/>
      <c r="T44" s="37"/>
      <c r="U44" s="37"/>
      <c r="V44" s="37"/>
      <c r="W44" s="37"/>
      <c r="X44" s="112">
        <f t="shared" si="2"/>
        <v>0</v>
      </c>
      <c r="Y44" s="37"/>
      <c r="Z44" s="37"/>
      <c r="AA44" s="37"/>
      <c r="AB44" s="37"/>
      <c r="AC44" s="110"/>
      <c r="AD44" s="113">
        <f t="shared" si="3"/>
        <v>0</v>
      </c>
      <c r="AE44" s="24">
        <f t="shared" si="4"/>
        <v>0</v>
      </c>
    </row>
    <row r="45" spans="1:31" s="20" customFormat="1" ht="12.75">
      <c r="A45" s="21">
        <v>34</v>
      </c>
      <c r="B45" s="221">
        <f>Filiación!C42</f>
        <v>0</v>
      </c>
      <c r="C45" s="221"/>
      <c r="D45" s="221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37"/>
      <c r="X45" s="112">
        <f t="shared" si="2"/>
        <v>0</v>
      </c>
      <c r="Y45" s="37"/>
      <c r="Z45" s="37"/>
      <c r="AA45" s="37"/>
      <c r="AB45" s="37"/>
      <c r="AC45" s="110"/>
      <c r="AD45" s="113">
        <f t="shared" si="3"/>
        <v>0</v>
      </c>
      <c r="AE45" s="24">
        <f t="shared" si="4"/>
        <v>0</v>
      </c>
    </row>
    <row r="46" spans="1:31" s="20" customFormat="1" ht="12.75">
      <c r="A46" s="21">
        <v>35</v>
      </c>
      <c r="B46" s="221">
        <f>Filiación!C43</f>
        <v>0</v>
      </c>
      <c r="C46" s="221"/>
      <c r="D46" s="221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12">
        <f t="shared" si="2"/>
        <v>0</v>
      </c>
      <c r="Y46" s="37"/>
      <c r="Z46" s="37"/>
      <c r="AA46" s="37"/>
      <c r="AB46" s="37"/>
      <c r="AC46" s="110"/>
      <c r="AD46" s="113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1">
        <f>Filiación!C44</f>
        <v>0</v>
      </c>
      <c r="C47" s="221"/>
      <c r="D47" s="221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12">
        <f t="shared" si="2"/>
        <v>0</v>
      </c>
      <c r="Y47" s="37"/>
      <c r="Z47" s="37"/>
      <c r="AA47" s="37"/>
      <c r="AB47" s="37"/>
      <c r="AC47" s="110"/>
      <c r="AD47" s="113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1">
        <f>Filiación!C45</f>
        <v>0</v>
      </c>
      <c r="C48" s="221"/>
      <c r="D48" s="221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12">
        <f t="shared" si="2"/>
        <v>0</v>
      </c>
      <c r="Y48" s="37"/>
      <c r="Z48" s="37"/>
      <c r="AA48" s="37"/>
      <c r="AB48" s="37"/>
      <c r="AC48" s="110"/>
      <c r="AD48" s="113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1">
        <f>Filiación!C46</f>
        <v>0</v>
      </c>
      <c r="C49" s="221"/>
      <c r="D49" s="221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12">
        <f t="shared" si="2"/>
        <v>0</v>
      </c>
      <c r="Y49" s="37"/>
      <c r="Z49" s="37"/>
      <c r="AA49" s="37"/>
      <c r="AB49" s="37"/>
      <c r="AC49" s="110"/>
      <c r="AD49" s="113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1">
        <f>Filiación!C47</f>
        <v>0</v>
      </c>
      <c r="C50" s="221"/>
      <c r="D50" s="221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12">
        <f t="shared" si="2"/>
        <v>0</v>
      </c>
      <c r="Y50" s="37"/>
      <c r="Z50" s="37"/>
      <c r="AA50" s="37"/>
      <c r="AB50" s="37"/>
      <c r="AC50" s="110"/>
      <c r="AD50" s="113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1">
        <f>Filiación!C48</f>
        <v>0</v>
      </c>
      <c r="C51" s="221"/>
      <c r="D51" s="221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12">
        <f t="shared" si="2"/>
        <v>0</v>
      </c>
      <c r="Y51" s="37"/>
      <c r="Z51" s="37"/>
      <c r="AA51" s="37"/>
      <c r="AB51" s="37"/>
      <c r="AC51" s="110"/>
      <c r="AD51" s="113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1">
        <f>Filiación!C49</f>
        <v>0</v>
      </c>
      <c r="C52" s="221"/>
      <c r="D52" s="221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12">
        <f t="shared" si="2"/>
        <v>0</v>
      </c>
      <c r="Y52" s="37"/>
      <c r="Z52" s="37"/>
      <c r="AA52" s="37"/>
      <c r="AB52" s="37"/>
      <c r="AC52" s="110"/>
      <c r="AD52" s="113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1">
        <f>Filiación!C50</f>
        <v>0</v>
      </c>
      <c r="C53" s="221"/>
      <c r="D53" s="221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12">
        <f t="shared" si="2"/>
        <v>0</v>
      </c>
      <c r="Y53" s="37"/>
      <c r="Z53" s="37"/>
      <c r="AA53" s="37"/>
      <c r="AB53" s="37"/>
      <c r="AC53" s="110"/>
      <c r="AD53" s="113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1">
        <f>Filiación!C51</f>
        <v>0</v>
      </c>
      <c r="C54" s="221"/>
      <c r="D54" s="221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12">
        <f t="shared" si="2"/>
        <v>0</v>
      </c>
      <c r="Y54" s="37"/>
      <c r="Z54" s="37"/>
      <c r="AA54" s="37"/>
      <c r="AB54" s="37"/>
      <c r="AC54" s="110"/>
      <c r="AD54" s="113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1">
        <f>Filiación!C52</f>
        <v>0</v>
      </c>
      <c r="C55" s="221"/>
      <c r="D55" s="221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12">
        <f t="shared" si="2"/>
        <v>0</v>
      </c>
      <c r="Y55" s="37"/>
      <c r="Z55" s="37"/>
      <c r="AA55" s="37"/>
      <c r="AB55" s="37"/>
      <c r="AC55" s="110"/>
      <c r="AD55" s="113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1">
        <f>Filiación!C53</f>
        <v>0</v>
      </c>
      <c r="C56" s="221"/>
      <c r="D56" s="221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12">
        <f t="shared" si="2"/>
        <v>0</v>
      </c>
      <c r="Y56" s="37"/>
      <c r="Z56" s="37"/>
      <c r="AA56" s="37"/>
      <c r="AB56" s="37"/>
      <c r="AC56" s="110"/>
      <c r="AD56" s="113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1">
        <f>Filiación!C54</f>
        <v>0</v>
      </c>
      <c r="C57" s="221"/>
      <c r="D57" s="221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12">
        <f t="shared" si="2"/>
        <v>0</v>
      </c>
      <c r="Y57" s="37"/>
      <c r="Z57" s="37"/>
      <c r="AA57" s="37"/>
      <c r="AB57" s="37"/>
      <c r="AC57" s="110"/>
      <c r="AD57" s="113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1">
        <f>Filiación!C55</f>
        <v>0</v>
      </c>
      <c r="C58" s="221"/>
      <c r="D58" s="221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12">
        <f t="shared" si="2"/>
        <v>0</v>
      </c>
      <c r="Y58" s="37"/>
      <c r="Z58" s="37"/>
      <c r="AA58" s="37"/>
      <c r="AB58" s="37"/>
      <c r="AC58" s="110"/>
      <c r="AD58" s="113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1">
        <f>Filiación!C56</f>
        <v>0</v>
      </c>
      <c r="C59" s="221"/>
      <c r="D59" s="221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12">
        <f t="shared" si="2"/>
        <v>0</v>
      </c>
      <c r="Y59" s="37"/>
      <c r="Z59" s="37"/>
      <c r="AA59" s="37"/>
      <c r="AB59" s="37"/>
      <c r="AC59" s="110"/>
      <c r="AD59" s="113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1">
        <f>Filiación!C57</f>
        <v>0</v>
      </c>
      <c r="C60" s="221"/>
      <c r="D60" s="221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12">
        <f t="shared" si="2"/>
        <v>0</v>
      </c>
      <c r="Y60" s="37"/>
      <c r="Z60" s="37"/>
      <c r="AA60" s="37"/>
      <c r="AB60" s="37"/>
      <c r="AC60" s="110"/>
      <c r="AD60" s="113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1">
        <f>Filiación!C58</f>
        <v>0</v>
      </c>
      <c r="C61" s="221"/>
      <c r="D61" s="221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12">
        <f t="shared" si="2"/>
        <v>0</v>
      </c>
      <c r="Y61" s="37"/>
      <c r="Z61" s="37"/>
      <c r="AA61" s="37"/>
      <c r="AB61" s="37"/>
      <c r="AC61" s="110"/>
      <c r="AD61" s="113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B24:D24"/>
    <mergeCell ref="B25:D25"/>
    <mergeCell ref="B26:D26"/>
    <mergeCell ref="A4:B4"/>
    <mergeCell ref="B10:D10"/>
    <mergeCell ref="C7:D7"/>
    <mergeCell ref="C4:D4"/>
    <mergeCell ref="C5:D5"/>
    <mergeCell ref="C6:D6"/>
    <mergeCell ref="B12:D12"/>
    <mergeCell ref="B13:D13"/>
    <mergeCell ref="B14:D14"/>
    <mergeCell ref="B21:D21"/>
    <mergeCell ref="B22:D22"/>
    <mergeCell ref="B23:D23"/>
    <mergeCell ref="B15:D15"/>
    <mergeCell ref="B16:D16"/>
    <mergeCell ref="B17:D17"/>
    <mergeCell ref="A7:B7"/>
    <mergeCell ref="A6:B6"/>
    <mergeCell ref="A5:B5"/>
    <mergeCell ref="A1:D1"/>
    <mergeCell ref="A8:B8"/>
    <mergeCell ref="C8:D8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36:D36"/>
    <mergeCell ref="B37:D37"/>
    <mergeCell ref="B38:D38"/>
    <mergeCell ref="F9:F10"/>
    <mergeCell ref="G9:G10"/>
    <mergeCell ref="H9:H10"/>
    <mergeCell ref="I9:I10"/>
    <mergeCell ref="R3:R8"/>
    <mergeCell ref="S3:S8"/>
    <mergeCell ref="B60:D60"/>
    <mergeCell ref="B61:D61"/>
    <mergeCell ref="A2:D2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27:D27"/>
    <mergeCell ref="B28:D28"/>
    <mergeCell ref="B29:D29"/>
    <mergeCell ref="B18:D18"/>
    <mergeCell ref="B19:D19"/>
    <mergeCell ref="B20:D20"/>
    <mergeCell ref="O3:O8"/>
    <mergeCell ref="AB9:AB10"/>
    <mergeCell ref="AC9:AC10"/>
    <mergeCell ref="E2:J2"/>
    <mergeCell ref="K2:P2"/>
    <mergeCell ref="Q2:X2"/>
    <mergeCell ref="Y2:AD2"/>
    <mergeCell ref="J3:J10"/>
    <mergeCell ref="E3:E8"/>
    <mergeCell ref="F3:F8"/>
    <mergeCell ref="G3:G8"/>
    <mergeCell ref="Y9:Y10"/>
    <mergeCell ref="Z9:Z10"/>
    <mergeCell ref="AA9:AA10"/>
    <mergeCell ref="Q9:Q10"/>
    <mergeCell ref="U9:U10"/>
    <mergeCell ref="V9:V10"/>
    <mergeCell ref="W9:W10"/>
    <mergeCell ref="X3:X10"/>
    <mergeCell ref="M9:M10"/>
    <mergeCell ref="N9:N10"/>
    <mergeCell ref="O9:O10"/>
    <mergeCell ref="K9:K10"/>
    <mergeCell ref="E9:E10"/>
    <mergeCell ref="T3:T8"/>
    <mergeCell ref="R9:R10"/>
    <mergeCell ref="S9:S10"/>
    <mergeCell ref="T9:T10"/>
    <mergeCell ref="L3:L8"/>
    <mergeCell ref="L9:L10"/>
    <mergeCell ref="AE2:AE10"/>
    <mergeCell ref="E1:AE1"/>
    <mergeCell ref="Y3:Y8"/>
    <mergeCell ref="Z3:Z8"/>
    <mergeCell ref="AA3:AA8"/>
    <mergeCell ref="AB3:AB8"/>
    <mergeCell ref="AC3:AC8"/>
    <mergeCell ref="AD3:AD10"/>
    <mergeCell ref="P3:P10"/>
    <mergeCell ref="Q3:Q8"/>
    <mergeCell ref="U3:U8"/>
    <mergeCell ref="V3:V8"/>
    <mergeCell ref="W3:W8"/>
    <mergeCell ref="H3:H8"/>
    <mergeCell ref="I3:I8"/>
    <mergeCell ref="K3:K8"/>
    <mergeCell ref="M3:M8"/>
    <mergeCell ref="N3:N8"/>
  </mergeCells>
  <pageMargins left="0.39370078740157483" right="0.39370078740157483" top="0.39370078740157483" bottom="0.39370078740157483" header="0.31496062992125984" footer="0.31496062992125984"/>
  <pageSetup paperSize="5" scale="11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view="pageBreakPreview" topLeftCell="A19" zoomScaleNormal="85" zoomScaleSheetLayoutView="100" workbookViewId="0">
      <selection activeCell="R12" sqref="R12:S44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34" t="s">
        <v>20</v>
      </c>
      <c r="B1" s="234"/>
      <c r="C1" s="234"/>
      <c r="D1" s="234"/>
      <c r="E1" s="203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5"/>
    </row>
    <row r="2" spans="1:31" ht="23.25">
      <c r="A2" s="235" t="s">
        <v>92</v>
      </c>
      <c r="B2" s="235"/>
      <c r="C2" s="235"/>
      <c r="D2" s="235"/>
      <c r="E2" s="213" t="s">
        <v>34</v>
      </c>
      <c r="F2" s="213"/>
      <c r="G2" s="213"/>
      <c r="H2" s="213"/>
      <c r="I2" s="213"/>
      <c r="J2" s="213"/>
      <c r="K2" s="214" t="s">
        <v>35</v>
      </c>
      <c r="L2" s="214"/>
      <c r="M2" s="214"/>
      <c r="N2" s="214"/>
      <c r="O2" s="214"/>
      <c r="P2" s="214"/>
      <c r="Q2" s="236" t="s">
        <v>36</v>
      </c>
      <c r="R2" s="236"/>
      <c r="S2" s="236"/>
      <c r="T2" s="236"/>
      <c r="U2" s="236"/>
      <c r="V2" s="236"/>
      <c r="W2" s="236"/>
      <c r="X2" s="236"/>
      <c r="Y2" s="237" t="s">
        <v>37</v>
      </c>
      <c r="Z2" s="237"/>
      <c r="AA2" s="237"/>
      <c r="AB2" s="237"/>
      <c r="AC2" s="237"/>
      <c r="AD2" s="237"/>
      <c r="AE2" s="200" t="s">
        <v>33</v>
      </c>
    </row>
    <row r="3" spans="1:31" ht="15" customHeight="1">
      <c r="A3" s="117"/>
      <c r="B3" s="117"/>
      <c r="C3" s="118"/>
      <c r="D3" s="118"/>
      <c r="E3" s="197" t="s">
        <v>228</v>
      </c>
      <c r="F3" s="197" t="s">
        <v>227</v>
      </c>
      <c r="G3" s="197"/>
      <c r="H3" s="197"/>
      <c r="I3" s="206" t="s">
        <v>30</v>
      </c>
      <c r="J3" s="217" t="s">
        <v>29</v>
      </c>
      <c r="K3" s="197" t="s">
        <v>229</v>
      </c>
      <c r="L3" s="197" t="s">
        <v>230</v>
      </c>
      <c r="M3" s="197" t="s">
        <v>231</v>
      </c>
      <c r="N3" s="197" t="s">
        <v>241</v>
      </c>
      <c r="O3" s="229"/>
      <c r="P3" s="209" t="s">
        <v>29</v>
      </c>
      <c r="Q3" s="197" t="s">
        <v>232</v>
      </c>
      <c r="R3" s="197" t="s">
        <v>233</v>
      </c>
      <c r="S3" s="197" t="s">
        <v>234</v>
      </c>
      <c r="T3" s="197" t="s">
        <v>235</v>
      </c>
      <c r="U3" s="197" t="s">
        <v>237</v>
      </c>
      <c r="V3" s="197"/>
      <c r="W3" s="197"/>
      <c r="X3" s="232" t="s">
        <v>29</v>
      </c>
      <c r="Y3" s="197" t="s">
        <v>238</v>
      </c>
      <c r="Z3" s="197" t="s">
        <v>239</v>
      </c>
      <c r="AA3" s="197" t="s">
        <v>240</v>
      </c>
      <c r="AB3" s="197"/>
      <c r="AC3" s="206" t="s">
        <v>30</v>
      </c>
      <c r="AD3" s="238" t="s">
        <v>29</v>
      </c>
      <c r="AE3" s="201"/>
    </row>
    <row r="4" spans="1:31" ht="15" customHeight="1">
      <c r="A4" s="231" t="s">
        <v>22</v>
      </c>
      <c r="B4" s="231"/>
      <c r="C4" s="225" t="str">
        <f>Filiación!H2</f>
        <v>1° "A" DE SECUNDARIA COMUNITARIA PROD.</v>
      </c>
      <c r="D4" s="225"/>
      <c r="E4" s="197"/>
      <c r="F4" s="197"/>
      <c r="G4" s="197"/>
      <c r="H4" s="197"/>
      <c r="I4" s="206"/>
      <c r="J4" s="217"/>
      <c r="K4" s="197"/>
      <c r="L4" s="197"/>
      <c r="M4" s="197"/>
      <c r="N4" s="197"/>
      <c r="O4" s="229"/>
      <c r="P4" s="209"/>
      <c r="Q4" s="197"/>
      <c r="R4" s="197"/>
      <c r="S4" s="197"/>
      <c r="T4" s="197"/>
      <c r="U4" s="197"/>
      <c r="V4" s="197"/>
      <c r="W4" s="197"/>
      <c r="X4" s="232"/>
      <c r="Y4" s="197"/>
      <c r="Z4" s="197"/>
      <c r="AA4" s="197"/>
      <c r="AB4" s="197"/>
      <c r="AC4" s="206"/>
      <c r="AD4" s="238"/>
      <c r="AE4" s="201"/>
    </row>
    <row r="5" spans="1:31">
      <c r="A5" s="231" t="s">
        <v>23</v>
      </c>
      <c r="B5" s="231"/>
      <c r="C5" s="225" t="str">
        <f>Filiación!H3</f>
        <v>FANNY CHACON CALLEJAS</v>
      </c>
      <c r="D5" s="225"/>
      <c r="E5" s="197"/>
      <c r="F5" s="197"/>
      <c r="G5" s="197"/>
      <c r="H5" s="197"/>
      <c r="I5" s="206"/>
      <c r="J5" s="217"/>
      <c r="K5" s="197"/>
      <c r="L5" s="197"/>
      <c r="M5" s="197"/>
      <c r="N5" s="197"/>
      <c r="O5" s="229"/>
      <c r="P5" s="209"/>
      <c r="Q5" s="197"/>
      <c r="R5" s="197"/>
      <c r="S5" s="197"/>
      <c r="T5" s="197"/>
      <c r="U5" s="197"/>
      <c r="V5" s="197"/>
      <c r="W5" s="197"/>
      <c r="X5" s="232"/>
      <c r="Y5" s="197"/>
      <c r="Z5" s="197"/>
      <c r="AA5" s="197"/>
      <c r="AB5" s="197"/>
      <c r="AC5" s="206"/>
      <c r="AD5" s="238"/>
      <c r="AE5" s="201"/>
    </row>
    <row r="6" spans="1:31">
      <c r="A6" s="231" t="s">
        <v>25</v>
      </c>
      <c r="B6" s="231"/>
      <c r="C6" s="225" t="str">
        <f>Filiación!H4</f>
        <v xml:space="preserve">CIENCIA TECNOLOGIA Y PRODUCCION </v>
      </c>
      <c r="D6" s="225"/>
      <c r="E6" s="197"/>
      <c r="F6" s="197"/>
      <c r="G6" s="197"/>
      <c r="H6" s="197"/>
      <c r="I6" s="206"/>
      <c r="J6" s="217"/>
      <c r="K6" s="197"/>
      <c r="L6" s="197"/>
      <c r="M6" s="197"/>
      <c r="N6" s="197"/>
      <c r="O6" s="229"/>
      <c r="P6" s="209"/>
      <c r="Q6" s="197"/>
      <c r="R6" s="197"/>
      <c r="S6" s="197"/>
      <c r="T6" s="197"/>
      <c r="U6" s="197"/>
      <c r="V6" s="197"/>
      <c r="W6" s="197"/>
      <c r="X6" s="232"/>
      <c r="Y6" s="197"/>
      <c r="Z6" s="197"/>
      <c r="AA6" s="197"/>
      <c r="AB6" s="197"/>
      <c r="AC6" s="206"/>
      <c r="AD6" s="238"/>
      <c r="AE6" s="201"/>
    </row>
    <row r="7" spans="1:31">
      <c r="A7" s="231" t="s">
        <v>24</v>
      </c>
      <c r="B7" s="231"/>
      <c r="C7" s="225" t="str">
        <f>Filiación!H5</f>
        <v xml:space="preserve">TECNICA TECNOLOGICA </v>
      </c>
      <c r="D7" s="225"/>
      <c r="E7" s="197"/>
      <c r="F7" s="197"/>
      <c r="G7" s="197"/>
      <c r="H7" s="197"/>
      <c r="I7" s="206"/>
      <c r="J7" s="217"/>
      <c r="K7" s="197"/>
      <c r="L7" s="197"/>
      <c r="M7" s="197"/>
      <c r="N7" s="197"/>
      <c r="O7" s="229"/>
      <c r="P7" s="209"/>
      <c r="Q7" s="197"/>
      <c r="R7" s="197"/>
      <c r="S7" s="197"/>
      <c r="T7" s="197"/>
      <c r="U7" s="197"/>
      <c r="V7" s="197"/>
      <c r="W7" s="197"/>
      <c r="X7" s="232"/>
      <c r="Y7" s="197"/>
      <c r="Z7" s="197"/>
      <c r="AA7" s="197"/>
      <c r="AB7" s="197"/>
      <c r="AC7" s="206"/>
      <c r="AD7" s="238"/>
      <c r="AE7" s="201"/>
    </row>
    <row r="8" spans="1:31">
      <c r="A8" s="231" t="s">
        <v>27</v>
      </c>
      <c r="B8" s="231"/>
      <c r="C8" s="225">
        <f>Filiación!H6</f>
        <v>2018</v>
      </c>
      <c r="D8" s="225"/>
      <c r="E8" s="197"/>
      <c r="F8" s="197"/>
      <c r="G8" s="197"/>
      <c r="H8" s="197"/>
      <c r="I8" s="206"/>
      <c r="J8" s="217"/>
      <c r="K8" s="197"/>
      <c r="L8" s="197"/>
      <c r="M8" s="197"/>
      <c r="N8" s="197"/>
      <c r="O8" s="229"/>
      <c r="P8" s="209"/>
      <c r="Q8" s="197"/>
      <c r="R8" s="197"/>
      <c r="S8" s="197"/>
      <c r="T8" s="197"/>
      <c r="U8" s="197"/>
      <c r="V8" s="197"/>
      <c r="W8" s="197"/>
      <c r="X8" s="232"/>
      <c r="Y8" s="197"/>
      <c r="Z8" s="197"/>
      <c r="AA8" s="197"/>
      <c r="AB8" s="197"/>
      <c r="AC8" s="206"/>
      <c r="AD8" s="238"/>
      <c r="AE8" s="201"/>
    </row>
    <row r="9" spans="1:31" ht="14.25">
      <c r="A9" s="117"/>
      <c r="B9" s="117"/>
      <c r="C9" s="118"/>
      <c r="D9" s="118"/>
      <c r="E9" s="198" t="s">
        <v>223</v>
      </c>
      <c r="F9" s="198" t="s">
        <v>226</v>
      </c>
      <c r="G9" s="198"/>
      <c r="H9" s="198"/>
      <c r="I9" s="211"/>
      <c r="J9" s="217"/>
      <c r="K9" s="198" t="s">
        <v>223</v>
      </c>
      <c r="L9" s="198" t="s">
        <v>224</v>
      </c>
      <c r="M9" s="198" t="s">
        <v>225</v>
      </c>
      <c r="N9" s="198" t="s">
        <v>242</v>
      </c>
      <c r="O9" s="227"/>
      <c r="P9" s="209"/>
      <c r="Q9" s="198" t="s">
        <v>223</v>
      </c>
      <c r="R9" s="198" t="s">
        <v>224</v>
      </c>
      <c r="S9" s="198" t="s">
        <v>225</v>
      </c>
      <c r="T9" s="198" t="s">
        <v>226</v>
      </c>
      <c r="U9" s="198" t="s">
        <v>236</v>
      </c>
      <c r="V9" s="198"/>
      <c r="W9" s="198"/>
      <c r="X9" s="232"/>
      <c r="Y9" s="198" t="s">
        <v>223</v>
      </c>
      <c r="Z9" s="198" t="s">
        <v>224</v>
      </c>
      <c r="AA9" s="198" t="s">
        <v>225</v>
      </c>
      <c r="AB9" s="198"/>
      <c r="AC9" s="211"/>
      <c r="AD9" s="238"/>
      <c r="AE9" s="201"/>
    </row>
    <row r="10" spans="1:31" ht="15.75" thickBot="1">
      <c r="A10" s="119" t="s">
        <v>7</v>
      </c>
      <c r="B10" s="230" t="s">
        <v>9</v>
      </c>
      <c r="C10" s="230"/>
      <c r="D10" s="230"/>
      <c r="E10" s="199"/>
      <c r="F10" s="199"/>
      <c r="G10" s="199"/>
      <c r="H10" s="199"/>
      <c r="I10" s="212"/>
      <c r="J10" s="218"/>
      <c r="K10" s="199"/>
      <c r="L10" s="199"/>
      <c r="M10" s="199"/>
      <c r="N10" s="199"/>
      <c r="O10" s="228"/>
      <c r="P10" s="210"/>
      <c r="Q10" s="199"/>
      <c r="R10" s="199"/>
      <c r="S10" s="199"/>
      <c r="T10" s="199"/>
      <c r="U10" s="199"/>
      <c r="V10" s="199"/>
      <c r="W10" s="199"/>
      <c r="X10" s="233"/>
      <c r="Y10" s="199"/>
      <c r="Z10" s="199"/>
      <c r="AA10" s="199"/>
      <c r="AB10" s="199"/>
      <c r="AC10" s="212"/>
      <c r="AD10" s="239"/>
      <c r="AE10" s="202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1" t="str">
        <f>Filiación!C9</f>
        <v>ALIAGA MENDOZA ELIANA SALOME</v>
      </c>
      <c r="C12" s="221"/>
      <c r="D12" s="221"/>
      <c r="E12" s="36">
        <v>76</v>
      </c>
      <c r="F12" s="36">
        <v>60</v>
      </c>
      <c r="G12" s="36"/>
      <c r="H12" s="36"/>
      <c r="I12" s="109">
        <v>4</v>
      </c>
      <c r="J12" s="108">
        <f>(IF(ISERROR(AVERAGE(E12:H12)),0,AVERAGE(E12:H12)))*10/100</f>
        <v>6.8</v>
      </c>
      <c r="K12" s="36">
        <v>80</v>
      </c>
      <c r="L12" s="36">
        <v>68</v>
      </c>
      <c r="M12" s="36">
        <v>78</v>
      </c>
      <c r="N12" s="36">
        <v>45</v>
      </c>
      <c r="O12" s="36"/>
      <c r="P12" s="111">
        <f>(IF(ISERROR(AVERAGE(K12:O12)),0,AVERAGE(K12:O12)))*35/100</f>
        <v>23.712499999999999</v>
      </c>
      <c r="Q12" s="36">
        <v>90</v>
      </c>
      <c r="R12" s="36">
        <v>45</v>
      </c>
      <c r="S12" s="36">
        <v>100</v>
      </c>
      <c r="T12" s="36">
        <v>40</v>
      </c>
      <c r="U12" s="36">
        <v>80</v>
      </c>
      <c r="V12" s="36"/>
      <c r="W12" s="36"/>
      <c r="X12" s="120">
        <f>(IF(ISERROR(AVERAGE(Q12:W12)),0,AVERAGE(Q12:W12)))*35/100</f>
        <v>24.85</v>
      </c>
      <c r="Y12" s="36">
        <v>70</v>
      </c>
      <c r="Z12" s="36">
        <v>45</v>
      </c>
      <c r="AA12" s="36">
        <v>56</v>
      </c>
      <c r="AB12" s="36"/>
      <c r="AC12" s="109">
        <v>3</v>
      </c>
      <c r="AD12" s="121">
        <f>(IF(ISERROR(AVERAGE(Y12:AB12)),0,AVERAGE(Y12:AB12)))*10/100</f>
        <v>5.7</v>
      </c>
      <c r="AE12" s="24">
        <f>AD12+AC12+X12+P12+J12+I12</f>
        <v>68.0625</v>
      </c>
    </row>
    <row r="13" spans="1:31" s="20" customFormat="1" ht="12.75">
      <c r="A13" s="21">
        <v>2</v>
      </c>
      <c r="B13" s="221" t="str">
        <f>Filiación!C10</f>
        <v>BURGOA  MOLLO KAMIL JHAHIRO</v>
      </c>
      <c r="C13" s="221"/>
      <c r="D13" s="221"/>
      <c r="E13" s="37">
        <v>54</v>
      </c>
      <c r="F13" s="37">
        <v>60</v>
      </c>
      <c r="G13" s="37"/>
      <c r="H13" s="37"/>
      <c r="I13" s="110">
        <v>4</v>
      </c>
      <c r="J13" s="108">
        <f t="shared" ref="J13:J61" si="0">(IF(ISERROR(AVERAGE(E13:H13)),0,AVERAGE(E13:H13)))*10/100</f>
        <v>5.7</v>
      </c>
      <c r="K13" s="37">
        <v>79</v>
      </c>
      <c r="L13" s="37">
        <v>68</v>
      </c>
      <c r="M13" s="37">
        <v>79</v>
      </c>
      <c r="N13" s="37">
        <v>45</v>
      </c>
      <c r="O13" s="37"/>
      <c r="P13" s="111">
        <f t="shared" ref="P13:P61" si="1">(IF(ISERROR(AVERAGE(K13:O13)),0,AVERAGE(K13:O13)))*35/100</f>
        <v>23.712499999999999</v>
      </c>
      <c r="Q13" s="37">
        <v>90</v>
      </c>
      <c r="R13" s="37">
        <v>45</v>
      </c>
      <c r="S13" s="37">
        <v>100</v>
      </c>
      <c r="T13" s="37">
        <v>40</v>
      </c>
      <c r="U13" s="37">
        <v>80</v>
      </c>
      <c r="V13" s="37"/>
      <c r="W13" s="37"/>
      <c r="X13" s="120">
        <f t="shared" ref="X13:X61" si="2">(IF(ISERROR(AVERAGE(Q13:W13)),0,AVERAGE(Q13:W13)))*35/100</f>
        <v>24.85</v>
      </c>
      <c r="Y13" s="37">
        <v>45</v>
      </c>
      <c r="Z13" s="37">
        <v>45</v>
      </c>
      <c r="AA13" s="37">
        <v>67</v>
      </c>
      <c r="AB13" s="37"/>
      <c r="AC13" s="110">
        <v>5</v>
      </c>
      <c r="AD13" s="121">
        <f t="shared" ref="AD13:AD61" si="3">(IF(ISERROR(AVERAGE(Y13:AB13)),0,AVERAGE(Y13:AB13)))*10/100</f>
        <v>5.2333333333333334</v>
      </c>
      <c r="AE13" s="24">
        <f t="shared" ref="AE13:AE61" si="4">AD13+AC13+X13+P13+J13+I13</f>
        <v>68.495833333333337</v>
      </c>
    </row>
    <row r="14" spans="1:31" s="20" customFormat="1" ht="12.75">
      <c r="A14" s="21">
        <v>3</v>
      </c>
      <c r="B14" s="221" t="str">
        <f>Filiación!C11</f>
        <v>CALANI MAMANI ANA VALERIA</v>
      </c>
      <c r="C14" s="221"/>
      <c r="D14" s="221"/>
      <c r="E14" s="37">
        <v>70</v>
      </c>
      <c r="F14" s="37">
        <v>80</v>
      </c>
      <c r="G14" s="37"/>
      <c r="H14" s="37"/>
      <c r="I14" s="110">
        <v>5</v>
      </c>
      <c r="J14" s="108">
        <f>(IF(ISERROR(AVERAGE(E14:H14)),0,AVERAGE(E14:H14)))*10/100</f>
        <v>7.5</v>
      </c>
      <c r="K14" s="37">
        <v>90</v>
      </c>
      <c r="L14" s="37">
        <v>78</v>
      </c>
      <c r="M14" s="37">
        <v>80</v>
      </c>
      <c r="N14" s="37">
        <v>100</v>
      </c>
      <c r="O14" s="37"/>
      <c r="P14" s="111">
        <f t="shared" si="1"/>
        <v>30.45</v>
      </c>
      <c r="Q14" s="37">
        <v>90</v>
      </c>
      <c r="R14" s="37">
        <v>100</v>
      </c>
      <c r="S14" s="37">
        <v>100</v>
      </c>
      <c r="T14" s="37">
        <v>40</v>
      </c>
      <c r="U14" s="37">
        <v>80</v>
      </c>
      <c r="V14" s="37"/>
      <c r="W14" s="37"/>
      <c r="X14" s="120">
        <f t="shared" si="2"/>
        <v>28.7</v>
      </c>
      <c r="Y14" s="37">
        <v>70</v>
      </c>
      <c r="Z14" s="37">
        <v>60</v>
      </c>
      <c r="AA14" s="37">
        <v>80</v>
      </c>
      <c r="AB14" s="37"/>
      <c r="AC14" s="110">
        <v>3</v>
      </c>
      <c r="AD14" s="121">
        <f t="shared" si="3"/>
        <v>7</v>
      </c>
      <c r="AE14" s="24">
        <f t="shared" si="4"/>
        <v>81.650000000000006</v>
      </c>
    </row>
    <row r="15" spans="1:31" s="20" customFormat="1" ht="12.75">
      <c r="A15" s="21">
        <v>4</v>
      </c>
      <c r="B15" s="221" t="str">
        <f>Filiación!C12</f>
        <v>CANAVIRI HERRADA KATHERINE</v>
      </c>
      <c r="C15" s="221"/>
      <c r="D15" s="221"/>
      <c r="E15" s="37">
        <v>67</v>
      </c>
      <c r="F15" s="37">
        <v>60</v>
      </c>
      <c r="G15" s="37"/>
      <c r="H15" s="37"/>
      <c r="I15" s="110">
        <v>1</v>
      </c>
      <c r="J15" s="108">
        <f t="shared" si="0"/>
        <v>6.35</v>
      </c>
      <c r="K15" s="37">
        <v>67</v>
      </c>
      <c r="L15" s="37">
        <v>67</v>
      </c>
      <c r="M15" s="37">
        <v>76</v>
      </c>
      <c r="N15" s="37">
        <v>60</v>
      </c>
      <c r="O15" s="37"/>
      <c r="P15" s="111">
        <f t="shared" si="1"/>
        <v>23.625</v>
      </c>
      <c r="Q15" s="37">
        <v>90</v>
      </c>
      <c r="R15" s="37">
        <v>56</v>
      </c>
      <c r="S15" s="37">
        <v>100</v>
      </c>
      <c r="T15" s="37">
        <v>40</v>
      </c>
      <c r="U15" s="37">
        <v>80</v>
      </c>
      <c r="V15" s="37"/>
      <c r="W15" s="37"/>
      <c r="X15" s="120">
        <f t="shared" si="2"/>
        <v>25.62</v>
      </c>
      <c r="Y15" s="37">
        <v>45</v>
      </c>
      <c r="Z15" s="37">
        <v>45</v>
      </c>
      <c r="AA15" s="37">
        <v>65</v>
      </c>
      <c r="AB15" s="37"/>
      <c r="AC15" s="110">
        <v>1</v>
      </c>
      <c r="AD15" s="121">
        <f t="shared" si="3"/>
        <v>5.1666666666666661</v>
      </c>
      <c r="AE15" s="24">
        <f t="shared" si="4"/>
        <v>62.76166666666667</v>
      </c>
    </row>
    <row r="16" spans="1:31" s="20" customFormat="1" ht="12.75">
      <c r="A16" s="21">
        <v>5</v>
      </c>
      <c r="B16" s="221" t="str">
        <f>Filiación!C13</f>
        <v xml:space="preserve">CANAVIRI ROJAS RUTH AMBAR </v>
      </c>
      <c r="C16" s="221"/>
      <c r="D16" s="221"/>
      <c r="E16" s="37">
        <v>67</v>
      </c>
      <c r="F16" s="37">
        <v>80</v>
      </c>
      <c r="G16" s="37"/>
      <c r="H16" s="37"/>
      <c r="I16" s="110">
        <v>3</v>
      </c>
      <c r="J16" s="108">
        <f t="shared" si="0"/>
        <v>7.35</v>
      </c>
      <c r="K16" s="37">
        <v>67</v>
      </c>
      <c r="L16" s="37">
        <v>56</v>
      </c>
      <c r="M16" s="37">
        <v>78</v>
      </c>
      <c r="N16" s="37">
        <v>45</v>
      </c>
      <c r="O16" s="37"/>
      <c r="P16" s="111">
        <f t="shared" si="1"/>
        <v>21.524999999999999</v>
      </c>
      <c r="Q16" s="37">
        <v>90</v>
      </c>
      <c r="R16" s="37">
        <v>67</v>
      </c>
      <c r="S16" s="37">
        <v>100</v>
      </c>
      <c r="T16" s="37">
        <v>40</v>
      </c>
      <c r="U16" s="37">
        <v>80</v>
      </c>
      <c r="V16" s="37"/>
      <c r="W16" s="37"/>
      <c r="X16" s="120">
        <f t="shared" si="2"/>
        <v>26.39</v>
      </c>
      <c r="Y16" s="37">
        <v>45</v>
      </c>
      <c r="Z16" s="37">
        <v>45</v>
      </c>
      <c r="AA16" s="37">
        <v>65</v>
      </c>
      <c r="AB16" s="37"/>
      <c r="AC16" s="110">
        <v>3</v>
      </c>
      <c r="AD16" s="121">
        <f t="shared" si="3"/>
        <v>5.1666666666666661</v>
      </c>
      <c r="AE16" s="24">
        <f t="shared" si="4"/>
        <v>66.431666666666672</v>
      </c>
    </row>
    <row r="17" spans="1:31" s="20" customFormat="1" ht="12.75">
      <c r="A17" s="21">
        <v>6</v>
      </c>
      <c r="B17" s="221" t="str">
        <f>Filiación!C14</f>
        <v>CARRION MARGUAY CAMILA SAMARA</v>
      </c>
      <c r="C17" s="221"/>
      <c r="D17" s="221"/>
      <c r="E17" s="37">
        <v>67</v>
      </c>
      <c r="F17" s="37">
        <v>60</v>
      </c>
      <c r="G17" s="37"/>
      <c r="H17" s="37"/>
      <c r="I17" s="110">
        <v>1</v>
      </c>
      <c r="J17" s="108">
        <f t="shared" si="0"/>
        <v>6.35</v>
      </c>
      <c r="K17" s="37">
        <v>87</v>
      </c>
      <c r="L17" s="37">
        <v>65</v>
      </c>
      <c r="M17" s="37">
        <v>76</v>
      </c>
      <c r="N17" s="37">
        <v>30</v>
      </c>
      <c r="O17" s="37"/>
      <c r="P17" s="111">
        <f t="shared" si="1"/>
        <v>22.574999999999999</v>
      </c>
      <c r="Q17" s="37">
        <v>90</v>
      </c>
      <c r="R17" s="37">
        <v>56</v>
      </c>
      <c r="S17" s="37">
        <v>100</v>
      </c>
      <c r="T17" s="37">
        <v>40</v>
      </c>
      <c r="U17" s="37">
        <v>80</v>
      </c>
      <c r="V17" s="37"/>
      <c r="W17" s="37"/>
      <c r="X17" s="120">
        <f t="shared" si="2"/>
        <v>25.62</v>
      </c>
      <c r="Y17" s="37">
        <v>50</v>
      </c>
      <c r="Z17" s="37">
        <v>45</v>
      </c>
      <c r="AA17" s="37">
        <v>30</v>
      </c>
      <c r="AB17" s="37"/>
      <c r="AC17" s="110">
        <v>1</v>
      </c>
      <c r="AD17" s="121">
        <f t="shared" si="3"/>
        <v>4.1666666666666661</v>
      </c>
      <c r="AE17" s="24">
        <f t="shared" si="4"/>
        <v>60.711666666666666</v>
      </c>
    </row>
    <row r="18" spans="1:31" s="20" customFormat="1" ht="12.75">
      <c r="A18" s="21">
        <v>7</v>
      </c>
      <c r="B18" s="221" t="str">
        <f>Filiación!C15</f>
        <v xml:space="preserve">CHEJO CAMACHO NOEMI MILDRED </v>
      </c>
      <c r="C18" s="221"/>
      <c r="D18" s="221"/>
      <c r="E18" s="37">
        <v>67</v>
      </c>
      <c r="F18" s="37">
        <v>67</v>
      </c>
      <c r="G18" s="37"/>
      <c r="H18" s="37"/>
      <c r="I18" s="110">
        <v>4</v>
      </c>
      <c r="J18" s="108">
        <f t="shared" si="0"/>
        <v>6.7</v>
      </c>
      <c r="K18" s="37">
        <v>76</v>
      </c>
      <c r="L18" s="37">
        <v>56</v>
      </c>
      <c r="M18" s="37">
        <v>65</v>
      </c>
      <c r="N18" s="37">
        <v>45</v>
      </c>
      <c r="O18" s="37"/>
      <c r="P18" s="111">
        <f t="shared" si="1"/>
        <v>21.175000000000001</v>
      </c>
      <c r="Q18" s="37">
        <v>90</v>
      </c>
      <c r="R18" s="37">
        <v>70</v>
      </c>
      <c r="S18" s="37">
        <v>100</v>
      </c>
      <c r="T18" s="37">
        <v>60</v>
      </c>
      <c r="U18" s="37">
        <v>80</v>
      </c>
      <c r="V18" s="37"/>
      <c r="W18" s="37"/>
      <c r="X18" s="120">
        <f t="shared" si="2"/>
        <v>28</v>
      </c>
      <c r="Y18" s="37">
        <v>45</v>
      </c>
      <c r="Z18" s="37">
        <v>45</v>
      </c>
      <c r="AA18" s="37">
        <v>65</v>
      </c>
      <c r="AB18" s="37"/>
      <c r="AC18" s="110">
        <v>4</v>
      </c>
      <c r="AD18" s="121">
        <f t="shared" si="3"/>
        <v>5.1666666666666661</v>
      </c>
      <c r="AE18" s="24">
        <f t="shared" si="4"/>
        <v>69.041666666666671</v>
      </c>
    </row>
    <row r="19" spans="1:31" s="20" customFormat="1" ht="12.75">
      <c r="A19" s="21">
        <v>8</v>
      </c>
      <c r="B19" s="221" t="str">
        <f>Filiación!C16</f>
        <v>DELGADO APAZA JHAMYL</v>
      </c>
      <c r="C19" s="221"/>
      <c r="D19" s="221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37"/>
      <c r="X19" s="120">
        <f t="shared" si="2"/>
        <v>0</v>
      </c>
      <c r="Y19" s="37"/>
      <c r="Z19" s="37"/>
      <c r="AA19" s="37"/>
      <c r="AB19" s="37"/>
      <c r="AC19" s="110"/>
      <c r="AD19" s="121">
        <f t="shared" si="3"/>
        <v>0</v>
      </c>
      <c r="AE19" s="24">
        <f t="shared" si="4"/>
        <v>0</v>
      </c>
    </row>
    <row r="20" spans="1:31" s="20" customFormat="1" ht="12.75">
      <c r="A20" s="21">
        <v>9</v>
      </c>
      <c r="B20" s="221" t="str">
        <f>Filiación!C17</f>
        <v>DORADO CHOQUE FRANCO ANIBAL</v>
      </c>
      <c r="C20" s="221"/>
      <c r="D20" s="221"/>
      <c r="E20" s="37">
        <v>45</v>
      </c>
      <c r="F20" s="37">
        <v>45</v>
      </c>
      <c r="G20" s="37"/>
      <c r="H20" s="37"/>
      <c r="I20" s="110"/>
      <c r="J20" s="108">
        <f t="shared" si="0"/>
        <v>4.5</v>
      </c>
      <c r="K20" s="37">
        <v>40</v>
      </c>
      <c r="L20" s="37">
        <v>40</v>
      </c>
      <c r="M20" s="37">
        <v>40</v>
      </c>
      <c r="N20" s="37">
        <v>40</v>
      </c>
      <c r="O20" s="37"/>
      <c r="P20" s="111">
        <f t="shared" si="1"/>
        <v>14</v>
      </c>
      <c r="Q20" s="37">
        <v>30</v>
      </c>
      <c r="R20" s="37">
        <v>34</v>
      </c>
      <c r="S20" s="37">
        <v>10</v>
      </c>
      <c r="T20" s="37">
        <v>40</v>
      </c>
      <c r="U20" s="37">
        <v>40</v>
      </c>
      <c r="V20" s="37"/>
      <c r="W20" s="37"/>
      <c r="X20" s="120">
        <f t="shared" si="2"/>
        <v>10.78</v>
      </c>
      <c r="Y20" s="37">
        <v>45</v>
      </c>
      <c r="Z20" s="37">
        <v>45</v>
      </c>
      <c r="AA20" s="37">
        <v>45</v>
      </c>
      <c r="AB20" s="37"/>
      <c r="AC20" s="110"/>
      <c r="AD20" s="121">
        <f t="shared" si="3"/>
        <v>4.5</v>
      </c>
      <c r="AE20" s="24">
        <f t="shared" si="4"/>
        <v>33.78</v>
      </c>
    </row>
    <row r="21" spans="1:31" s="20" customFormat="1" ht="12.75">
      <c r="A21" s="21">
        <v>10</v>
      </c>
      <c r="B21" s="221" t="str">
        <f>Filiación!C18</f>
        <v>EYZAGUIRRE CUSSI CRISTIAN  ROMMEL</v>
      </c>
      <c r="C21" s="221"/>
      <c r="D21" s="221"/>
      <c r="E21" s="37">
        <v>79</v>
      </c>
      <c r="F21" s="37">
        <v>69</v>
      </c>
      <c r="G21" s="37"/>
      <c r="H21" s="37"/>
      <c r="I21" s="110">
        <v>3</v>
      </c>
      <c r="J21" s="108">
        <f t="shared" si="0"/>
        <v>7.4</v>
      </c>
      <c r="K21" s="37">
        <v>67</v>
      </c>
      <c r="L21" s="37">
        <v>67</v>
      </c>
      <c r="M21" s="37">
        <v>87</v>
      </c>
      <c r="N21" s="37">
        <v>55</v>
      </c>
      <c r="O21" s="37"/>
      <c r="P21" s="111">
        <f t="shared" si="1"/>
        <v>24.15</v>
      </c>
      <c r="Q21" s="37">
        <v>90</v>
      </c>
      <c r="R21" s="37">
        <v>56</v>
      </c>
      <c r="S21" s="37">
        <v>100</v>
      </c>
      <c r="T21" s="37">
        <v>40</v>
      </c>
      <c r="U21" s="37">
        <v>80</v>
      </c>
      <c r="V21" s="37"/>
      <c r="W21" s="37"/>
      <c r="X21" s="120">
        <f t="shared" si="2"/>
        <v>25.62</v>
      </c>
      <c r="Y21" s="37">
        <v>100</v>
      </c>
      <c r="Z21" s="37">
        <v>90</v>
      </c>
      <c r="AA21" s="37">
        <v>67</v>
      </c>
      <c r="AB21" s="37"/>
      <c r="AC21" s="110">
        <v>4</v>
      </c>
      <c r="AD21" s="121">
        <f t="shared" si="3"/>
        <v>8.5666666666666682</v>
      </c>
      <c r="AE21" s="24">
        <f t="shared" si="4"/>
        <v>72.736666666666665</v>
      </c>
    </row>
    <row r="22" spans="1:31" s="20" customFormat="1" ht="12.75">
      <c r="A22" s="21">
        <v>11</v>
      </c>
      <c r="B22" s="221" t="str">
        <f>Filiación!C19</f>
        <v>FORONDA FLORES GREACE ANGELA</v>
      </c>
      <c r="C22" s="221"/>
      <c r="D22" s="221"/>
      <c r="E22" s="37">
        <v>79</v>
      </c>
      <c r="F22" s="37">
        <v>100</v>
      </c>
      <c r="G22" s="37"/>
      <c r="H22" s="37"/>
      <c r="I22" s="110">
        <v>4</v>
      </c>
      <c r="J22" s="108">
        <f t="shared" si="0"/>
        <v>8.9499999999999993</v>
      </c>
      <c r="K22" s="37">
        <v>78</v>
      </c>
      <c r="L22" s="37">
        <v>76</v>
      </c>
      <c r="M22" s="37">
        <v>76</v>
      </c>
      <c r="N22" s="37">
        <v>100</v>
      </c>
      <c r="O22" s="37"/>
      <c r="P22" s="111">
        <f t="shared" si="1"/>
        <v>28.875</v>
      </c>
      <c r="Q22" s="37">
        <v>90</v>
      </c>
      <c r="R22" s="37">
        <v>100</v>
      </c>
      <c r="S22" s="37">
        <v>100</v>
      </c>
      <c r="T22" s="37">
        <v>60</v>
      </c>
      <c r="U22" s="37">
        <v>80</v>
      </c>
      <c r="V22" s="37"/>
      <c r="W22" s="37"/>
      <c r="X22" s="120">
        <f t="shared" si="2"/>
        <v>30.1</v>
      </c>
      <c r="Y22" s="37">
        <v>70</v>
      </c>
      <c r="Z22" s="37">
        <v>70</v>
      </c>
      <c r="AA22" s="37">
        <v>67</v>
      </c>
      <c r="AB22" s="37"/>
      <c r="AC22" s="110">
        <v>3</v>
      </c>
      <c r="AD22" s="121">
        <f t="shared" si="3"/>
        <v>6.9</v>
      </c>
      <c r="AE22" s="24">
        <f t="shared" si="4"/>
        <v>81.825000000000003</v>
      </c>
    </row>
    <row r="23" spans="1:31" s="20" customFormat="1" ht="12.75">
      <c r="A23" s="21">
        <v>12</v>
      </c>
      <c r="B23" s="221" t="str">
        <f>Filiación!C20</f>
        <v>GAMBOA MEDINA GIULIANNA INES</v>
      </c>
      <c r="C23" s="221"/>
      <c r="D23" s="221"/>
      <c r="E23" s="37">
        <v>79</v>
      </c>
      <c r="F23" s="37">
        <v>60</v>
      </c>
      <c r="G23" s="37"/>
      <c r="H23" s="37"/>
      <c r="I23" s="110">
        <v>5</v>
      </c>
      <c r="J23" s="108">
        <f t="shared" si="0"/>
        <v>6.95</v>
      </c>
      <c r="K23" s="37">
        <v>87</v>
      </c>
      <c r="L23" s="37">
        <v>67</v>
      </c>
      <c r="M23" s="37">
        <v>56</v>
      </c>
      <c r="N23" s="37">
        <v>56</v>
      </c>
      <c r="O23" s="37"/>
      <c r="P23" s="111">
        <f t="shared" si="1"/>
        <v>23.274999999999999</v>
      </c>
      <c r="Q23" s="37">
        <v>87</v>
      </c>
      <c r="R23" s="37">
        <v>56</v>
      </c>
      <c r="S23" s="37">
        <v>100</v>
      </c>
      <c r="T23" s="37">
        <v>40</v>
      </c>
      <c r="U23" s="37">
        <v>80</v>
      </c>
      <c r="V23" s="37"/>
      <c r="W23" s="37"/>
      <c r="X23" s="120">
        <f t="shared" si="2"/>
        <v>25.41</v>
      </c>
      <c r="Y23" s="37">
        <v>70</v>
      </c>
      <c r="Z23" s="37">
        <v>100</v>
      </c>
      <c r="AA23" s="37">
        <v>76</v>
      </c>
      <c r="AB23" s="37"/>
      <c r="AC23" s="110">
        <v>5</v>
      </c>
      <c r="AD23" s="121">
        <f t="shared" si="3"/>
        <v>8.1999999999999993</v>
      </c>
      <c r="AE23" s="24">
        <f t="shared" si="4"/>
        <v>73.834999999999994</v>
      </c>
    </row>
    <row r="24" spans="1:31" s="20" customFormat="1" ht="12.75">
      <c r="A24" s="21">
        <v>13</v>
      </c>
      <c r="B24" s="221" t="str">
        <f>Filiación!C21</f>
        <v xml:space="preserve">HUANCA HERRERA SEBASTIAN  NAIN </v>
      </c>
      <c r="C24" s="221"/>
      <c r="D24" s="221"/>
      <c r="E24" s="37">
        <v>56</v>
      </c>
      <c r="F24" s="37">
        <v>56</v>
      </c>
      <c r="G24" s="37"/>
      <c r="H24" s="37"/>
      <c r="I24" s="110">
        <v>1</v>
      </c>
      <c r="J24" s="108">
        <f t="shared" si="0"/>
        <v>5.6</v>
      </c>
      <c r="K24" s="37">
        <v>89</v>
      </c>
      <c r="L24" s="37">
        <v>67</v>
      </c>
      <c r="M24" s="37">
        <v>67</v>
      </c>
      <c r="N24" s="37">
        <v>30</v>
      </c>
      <c r="O24" s="37"/>
      <c r="P24" s="111">
        <f t="shared" si="1"/>
        <v>22.137499999999999</v>
      </c>
      <c r="Q24" s="37">
        <v>23</v>
      </c>
      <c r="R24" s="37">
        <v>23</v>
      </c>
      <c r="S24" s="37">
        <v>30</v>
      </c>
      <c r="T24" s="37">
        <v>50</v>
      </c>
      <c r="U24" s="37">
        <v>67</v>
      </c>
      <c r="V24" s="37"/>
      <c r="W24" s="37"/>
      <c r="X24" s="120">
        <f t="shared" si="2"/>
        <v>13.51</v>
      </c>
      <c r="Y24" s="37">
        <v>45</v>
      </c>
      <c r="Z24" s="37">
        <v>45</v>
      </c>
      <c r="AA24" s="37">
        <v>45</v>
      </c>
      <c r="AB24" s="37"/>
      <c r="AC24" s="110">
        <v>1</v>
      </c>
      <c r="AD24" s="121">
        <f t="shared" si="3"/>
        <v>4.5</v>
      </c>
      <c r="AE24" s="24">
        <f t="shared" si="4"/>
        <v>47.747499999999995</v>
      </c>
    </row>
    <row r="25" spans="1:31" s="20" customFormat="1" ht="12.75">
      <c r="A25" s="21">
        <v>14</v>
      </c>
      <c r="B25" s="221" t="str">
        <f>Filiación!C22</f>
        <v>LAURA CHAMBILLA JOSE MISHAEL</v>
      </c>
      <c r="C25" s="221"/>
      <c r="D25" s="221"/>
      <c r="E25" s="37">
        <v>79</v>
      </c>
      <c r="F25" s="37">
        <v>67</v>
      </c>
      <c r="G25" s="37"/>
      <c r="H25" s="37"/>
      <c r="I25" s="110">
        <v>4</v>
      </c>
      <c r="J25" s="108">
        <f t="shared" si="0"/>
        <v>7.3</v>
      </c>
      <c r="K25" s="37">
        <v>89</v>
      </c>
      <c r="L25" s="37">
        <v>78</v>
      </c>
      <c r="M25" s="37">
        <v>89</v>
      </c>
      <c r="N25" s="37">
        <v>60</v>
      </c>
      <c r="O25" s="37"/>
      <c r="P25" s="111">
        <f t="shared" si="1"/>
        <v>27.65</v>
      </c>
      <c r="Q25" s="37">
        <v>89</v>
      </c>
      <c r="R25" s="37">
        <v>67</v>
      </c>
      <c r="S25" s="37">
        <v>30</v>
      </c>
      <c r="T25" s="37">
        <v>100</v>
      </c>
      <c r="U25" s="37">
        <v>80</v>
      </c>
      <c r="V25" s="37"/>
      <c r="W25" s="37"/>
      <c r="X25" s="120">
        <f t="shared" si="2"/>
        <v>25.62</v>
      </c>
      <c r="Y25" s="37">
        <v>45</v>
      </c>
      <c r="Z25" s="37">
        <v>90</v>
      </c>
      <c r="AA25" s="37">
        <v>78</v>
      </c>
      <c r="AB25" s="37"/>
      <c r="AC25" s="110">
        <v>4</v>
      </c>
      <c r="AD25" s="121">
        <f t="shared" si="3"/>
        <v>7.1</v>
      </c>
      <c r="AE25" s="24">
        <f t="shared" si="4"/>
        <v>75.67</v>
      </c>
    </row>
    <row r="26" spans="1:31" s="20" customFormat="1" ht="12.75">
      <c r="A26" s="21">
        <v>15</v>
      </c>
      <c r="B26" s="221" t="str">
        <f>Filiación!C23</f>
        <v>MAMANI BUSTILLOS DANNA  SHARLYN</v>
      </c>
      <c r="C26" s="221"/>
      <c r="D26" s="221"/>
      <c r="E26" s="37">
        <v>55</v>
      </c>
      <c r="F26" s="37">
        <v>67</v>
      </c>
      <c r="G26" s="37"/>
      <c r="H26" s="37"/>
      <c r="I26" s="110">
        <v>1</v>
      </c>
      <c r="J26" s="108">
        <f t="shared" si="0"/>
        <v>6.1</v>
      </c>
      <c r="K26" s="37">
        <v>87</v>
      </c>
      <c r="L26" s="37">
        <v>67</v>
      </c>
      <c r="M26" s="37">
        <v>87</v>
      </c>
      <c r="N26" s="37">
        <v>45</v>
      </c>
      <c r="O26" s="37"/>
      <c r="P26" s="111">
        <f t="shared" si="1"/>
        <v>25.024999999999999</v>
      </c>
      <c r="Q26" s="37">
        <v>78</v>
      </c>
      <c r="R26" s="37">
        <v>80</v>
      </c>
      <c r="S26" s="37">
        <v>30</v>
      </c>
      <c r="T26" s="37">
        <v>40</v>
      </c>
      <c r="U26" s="37">
        <v>80</v>
      </c>
      <c r="V26" s="37"/>
      <c r="W26" s="37"/>
      <c r="X26" s="120">
        <f t="shared" si="2"/>
        <v>21.56</v>
      </c>
      <c r="Y26" s="37">
        <v>45</v>
      </c>
      <c r="Z26" s="37">
        <v>45</v>
      </c>
      <c r="AA26" s="37">
        <v>78</v>
      </c>
      <c r="AB26" s="37"/>
      <c r="AC26" s="110">
        <v>1</v>
      </c>
      <c r="AD26" s="121">
        <f t="shared" si="3"/>
        <v>5.6</v>
      </c>
      <c r="AE26" s="24">
        <f t="shared" si="4"/>
        <v>60.284999999999997</v>
      </c>
    </row>
    <row r="27" spans="1:31" s="20" customFormat="1" ht="12.75">
      <c r="A27" s="21">
        <v>16</v>
      </c>
      <c r="B27" s="221" t="str">
        <f>Filiación!C24</f>
        <v xml:space="preserve">MAMANI CACERES JHONATAN RAINER </v>
      </c>
      <c r="C27" s="221"/>
      <c r="D27" s="221"/>
      <c r="E27" s="37">
        <v>56</v>
      </c>
      <c r="F27" s="37">
        <v>90</v>
      </c>
      <c r="G27" s="37"/>
      <c r="H27" s="37"/>
      <c r="I27" s="110">
        <v>4</v>
      </c>
      <c r="J27" s="108">
        <f t="shared" si="0"/>
        <v>7.3</v>
      </c>
      <c r="K27" s="37">
        <v>78</v>
      </c>
      <c r="L27" s="37">
        <v>78</v>
      </c>
      <c r="M27" s="37">
        <v>76</v>
      </c>
      <c r="N27" s="37">
        <v>66</v>
      </c>
      <c r="O27" s="37"/>
      <c r="P27" s="111">
        <f t="shared" si="1"/>
        <v>26.074999999999999</v>
      </c>
      <c r="Q27" s="37">
        <v>89</v>
      </c>
      <c r="R27" s="37">
        <v>56</v>
      </c>
      <c r="S27" s="37">
        <v>78</v>
      </c>
      <c r="T27" s="37">
        <v>40</v>
      </c>
      <c r="U27" s="37">
        <v>80</v>
      </c>
      <c r="V27" s="37"/>
      <c r="W27" s="37"/>
      <c r="X27" s="120">
        <f t="shared" si="2"/>
        <v>24.01</v>
      </c>
      <c r="Y27" s="37">
        <v>45</v>
      </c>
      <c r="Z27" s="37">
        <v>100</v>
      </c>
      <c r="AA27" s="37">
        <v>78</v>
      </c>
      <c r="AB27" s="37"/>
      <c r="AC27" s="110">
        <v>4</v>
      </c>
      <c r="AD27" s="121">
        <f t="shared" si="3"/>
        <v>7.4333333333333327</v>
      </c>
      <c r="AE27" s="24">
        <f t="shared" si="4"/>
        <v>72.818333333333328</v>
      </c>
    </row>
    <row r="28" spans="1:31" s="20" customFormat="1" ht="12.75">
      <c r="A28" s="21">
        <v>17</v>
      </c>
      <c r="B28" s="221" t="str">
        <f>Filiación!C25</f>
        <v xml:space="preserve">MEJILLONES CHAYÑA JAQUELIN KEYLA </v>
      </c>
      <c r="C28" s="221"/>
      <c r="D28" s="221"/>
      <c r="E28" s="37">
        <v>40</v>
      </c>
      <c r="F28" s="37">
        <v>10</v>
      </c>
      <c r="G28" s="37"/>
      <c r="H28" s="37"/>
      <c r="I28" s="110">
        <v>1</v>
      </c>
      <c r="J28" s="108">
        <f t="shared" si="0"/>
        <v>2.5</v>
      </c>
      <c r="K28" s="37">
        <v>60</v>
      </c>
      <c r="L28" s="37">
        <v>60</v>
      </c>
      <c r="M28" s="37">
        <v>45</v>
      </c>
      <c r="N28" s="37">
        <v>45</v>
      </c>
      <c r="O28" s="37"/>
      <c r="P28" s="111">
        <f t="shared" si="1"/>
        <v>18.375</v>
      </c>
      <c r="Q28" s="37">
        <v>30</v>
      </c>
      <c r="R28" s="37">
        <v>56</v>
      </c>
      <c r="S28" s="37">
        <v>78</v>
      </c>
      <c r="T28" s="37">
        <v>40</v>
      </c>
      <c r="U28" s="37">
        <v>10</v>
      </c>
      <c r="V28" s="37"/>
      <c r="W28" s="37"/>
      <c r="X28" s="120">
        <f t="shared" si="2"/>
        <v>14.98</v>
      </c>
      <c r="Y28" s="37">
        <v>45</v>
      </c>
      <c r="Z28" s="37">
        <v>45</v>
      </c>
      <c r="AA28" s="37">
        <v>45</v>
      </c>
      <c r="AB28" s="37"/>
      <c r="AC28" s="110">
        <v>1</v>
      </c>
      <c r="AD28" s="121">
        <f t="shared" si="3"/>
        <v>4.5</v>
      </c>
      <c r="AE28" s="24">
        <f t="shared" si="4"/>
        <v>42.355000000000004</v>
      </c>
    </row>
    <row r="29" spans="1:31" s="20" customFormat="1" ht="12.75">
      <c r="A29" s="21">
        <v>18</v>
      </c>
      <c r="B29" s="221" t="str">
        <f>Filiación!C26</f>
        <v>NISTAUZ COAQUIRA  CRISTIAN  ARIEL</v>
      </c>
      <c r="C29" s="221"/>
      <c r="D29" s="221"/>
      <c r="E29" s="37">
        <v>40</v>
      </c>
      <c r="F29" s="37">
        <v>60</v>
      </c>
      <c r="G29" s="37"/>
      <c r="H29" s="37"/>
      <c r="I29" s="110">
        <v>1</v>
      </c>
      <c r="J29" s="108">
        <f t="shared" si="0"/>
        <v>5</v>
      </c>
      <c r="K29" s="37">
        <v>45</v>
      </c>
      <c r="L29" s="37">
        <v>45</v>
      </c>
      <c r="M29" s="37">
        <v>45</v>
      </c>
      <c r="N29" s="37">
        <v>45</v>
      </c>
      <c r="O29" s="37"/>
      <c r="P29" s="111">
        <f t="shared" si="1"/>
        <v>15.75</v>
      </c>
      <c r="Q29" s="37">
        <v>55</v>
      </c>
      <c r="R29" s="37">
        <v>56</v>
      </c>
      <c r="S29" s="37">
        <v>56</v>
      </c>
      <c r="T29" s="37">
        <v>40</v>
      </c>
      <c r="U29" s="37">
        <v>45</v>
      </c>
      <c r="V29" s="37"/>
      <c r="W29" s="37"/>
      <c r="X29" s="120">
        <f t="shared" si="2"/>
        <v>17.64</v>
      </c>
      <c r="Y29" s="37">
        <v>45</v>
      </c>
      <c r="Z29" s="37">
        <v>45</v>
      </c>
      <c r="AA29" s="37">
        <v>76</v>
      </c>
      <c r="AB29" s="37"/>
      <c r="AC29" s="110">
        <v>1</v>
      </c>
      <c r="AD29" s="121">
        <f t="shared" si="3"/>
        <v>5.5333333333333341</v>
      </c>
      <c r="AE29" s="24">
        <f t="shared" si="4"/>
        <v>45.923333333333332</v>
      </c>
    </row>
    <row r="30" spans="1:31" s="20" customFormat="1" ht="12.75">
      <c r="A30" s="21">
        <v>19</v>
      </c>
      <c r="B30" s="221" t="str">
        <f>Filiación!C27</f>
        <v xml:space="preserve">OJALVO VEIZAN YULIANA </v>
      </c>
      <c r="C30" s="221"/>
      <c r="D30" s="221"/>
      <c r="E30" s="37">
        <v>100</v>
      </c>
      <c r="F30" s="37">
        <v>80</v>
      </c>
      <c r="G30" s="37"/>
      <c r="H30" s="37"/>
      <c r="I30" s="110">
        <v>4</v>
      </c>
      <c r="J30" s="108">
        <f t="shared" si="0"/>
        <v>9</v>
      </c>
      <c r="K30" s="37">
        <v>100</v>
      </c>
      <c r="L30" s="37">
        <v>87</v>
      </c>
      <c r="M30" s="37">
        <v>78</v>
      </c>
      <c r="N30" s="37">
        <v>100</v>
      </c>
      <c r="O30" s="37"/>
      <c r="P30" s="111">
        <f t="shared" si="1"/>
        <v>31.9375</v>
      </c>
      <c r="Q30" s="37">
        <v>100</v>
      </c>
      <c r="R30" s="37">
        <v>70</v>
      </c>
      <c r="S30" s="37">
        <v>100</v>
      </c>
      <c r="T30" s="37">
        <v>70</v>
      </c>
      <c r="U30" s="37">
        <v>80</v>
      </c>
      <c r="V30" s="37"/>
      <c r="W30" s="37"/>
      <c r="X30" s="120">
        <f t="shared" si="2"/>
        <v>29.4</v>
      </c>
      <c r="Y30" s="37">
        <v>70</v>
      </c>
      <c r="Z30" s="37">
        <v>60</v>
      </c>
      <c r="AA30" s="37">
        <v>76</v>
      </c>
      <c r="AB30" s="37"/>
      <c r="AC30" s="110">
        <v>3</v>
      </c>
      <c r="AD30" s="121">
        <f t="shared" si="3"/>
        <v>6.8666666666666671</v>
      </c>
      <c r="AE30" s="24">
        <f t="shared" si="4"/>
        <v>84.204166666666666</v>
      </c>
    </row>
    <row r="31" spans="1:31" s="20" customFormat="1" ht="12.75">
      <c r="A31" s="21">
        <v>20</v>
      </c>
      <c r="B31" s="221" t="str">
        <f>Filiación!C28</f>
        <v>OVANDO AGUIRRE GABRIELA ANDREA</v>
      </c>
      <c r="C31" s="221"/>
      <c r="D31" s="221"/>
      <c r="E31" s="37">
        <v>56</v>
      </c>
      <c r="F31" s="37">
        <v>90</v>
      </c>
      <c r="G31" s="37"/>
      <c r="H31" s="37"/>
      <c r="I31" s="110">
        <v>2</v>
      </c>
      <c r="J31" s="108">
        <f t="shared" si="0"/>
        <v>7.3</v>
      </c>
      <c r="K31" s="37">
        <v>87</v>
      </c>
      <c r="L31" s="37">
        <v>87</v>
      </c>
      <c r="M31" s="37">
        <v>78</v>
      </c>
      <c r="N31" s="37">
        <v>30</v>
      </c>
      <c r="O31" s="37"/>
      <c r="P31" s="111">
        <f t="shared" si="1"/>
        <v>24.675000000000001</v>
      </c>
      <c r="Q31" s="37">
        <v>89</v>
      </c>
      <c r="R31" s="37">
        <v>56</v>
      </c>
      <c r="S31" s="37">
        <v>56</v>
      </c>
      <c r="T31" s="37">
        <v>40</v>
      </c>
      <c r="U31" s="37">
        <v>56</v>
      </c>
      <c r="V31" s="37"/>
      <c r="W31" s="37"/>
      <c r="X31" s="120">
        <f t="shared" si="2"/>
        <v>20.79</v>
      </c>
      <c r="Y31" s="37">
        <v>45</v>
      </c>
      <c r="Z31" s="37">
        <v>45</v>
      </c>
      <c r="AA31" s="37">
        <v>76</v>
      </c>
      <c r="AB31" s="37"/>
      <c r="AC31" s="110">
        <v>2</v>
      </c>
      <c r="AD31" s="121">
        <f t="shared" si="3"/>
        <v>5.5333333333333341</v>
      </c>
      <c r="AE31" s="24">
        <f t="shared" si="4"/>
        <v>62.298333333333332</v>
      </c>
    </row>
    <row r="32" spans="1:31" s="20" customFormat="1" ht="12.75">
      <c r="A32" s="21">
        <v>21</v>
      </c>
      <c r="B32" s="221" t="str">
        <f>Filiación!C29</f>
        <v xml:space="preserve">PATANA MAMANI ROBERTO CARLOS </v>
      </c>
      <c r="C32" s="221"/>
      <c r="D32" s="221"/>
      <c r="E32" s="37">
        <v>56</v>
      </c>
      <c r="F32" s="37">
        <v>80</v>
      </c>
      <c r="G32" s="37"/>
      <c r="H32" s="37"/>
      <c r="I32" s="110">
        <v>1</v>
      </c>
      <c r="J32" s="108">
        <f t="shared" si="0"/>
        <v>6.8</v>
      </c>
      <c r="K32" s="37">
        <v>78</v>
      </c>
      <c r="L32" s="37">
        <v>89</v>
      </c>
      <c r="M32" s="37">
        <v>87</v>
      </c>
      <c r="N32" s="37">
        <v>55</v>
      </c>
      <c r="O32" s="37"/>
      <c r="P32" s="111">
        <f t="shared" si="1"/>
        <v>27.037500000000001</v>
      </c>
      <c r="Q32" s="37">
        <v>87</v>
      </c>
      <c r="R32" s="37">
        <v>45</v>
      </c>
      <c r="S32" s="37">
        <v>30</v>
      </c>
      <c r="T32" s="37">
        <v>40</v>
      </c>
      <c r="U32" s="37">
        <v>80</v>
      </c>
      <c r="V32" s="37"/>
      <c r="W32" s="37"/>
      <c r="X32" s="120">
        <f t="shared" si="2"/>
        <v>19.739999999999998</v>
      </c>
      <c r="Y32" s="37">
        <v>100</v>
      </c>
      <c r="Z32" s="37">
        <v>100</v>
      </c>
      <c r="AA32" s="37">
        <v>67</v>
      </c>
      <c r="AB32" s="37"/>
      <c r="AC32" s="110">
        <v>1</v>
      </c>
      <c r="AD32" s="121">
        <f t="shared" si="3"/>
        <v>8.9</v>
      </c>
      <c r="AE32" s="24">
        <f t="shared" si="4"/>
        <v>64.477499999999992</v>
      </c>
    </row>
    <row r="33" spans="1:31" s="20" customFormat="1" ht="12.75">
      <c r="A33" s="21">
        <v>22</v>
      </c>
      <c r="B33" s="221" t="str">
        <f>Filiación!C30</f>
        <v>PAUCARA GUTIERREZ ALEJANDRO ANDREI</v>
      </c>
      <c r="C33" s="221"/>
      <c r="D33" s="221"/>
      <c r="E33" s="37">
        <v>54</v>
      </c>
      <c r="F33" s="37">
        <v>60</v>
      </c>
      <c r="G33" s="37"/>
      <c r="H33" s="37"/>
      <c r="I33" s="110"/>
      <c r="J33" s="108">
        <f t="shared" si="0"/>
        <v>5.7</v>
      </c>
      <c r="K33" s="37">
        <v>30</v>
      </c>
      <c r="L33" s="37">
        <v>30</v>
      </c>
      <c r="M33" s="37">
        <v>30</v>
      </c>
      <c r="N33" s="37">
        <v>30</v>
      </c>
      <c r="O33" s="37"/>
      <c r="P33" s="111">
        <f t="shared" si="1"/>
        <v>10.5</v>
      </c>
      <c r="Q33" s="37">
        <v>45</v>
      </c>
      <c r="R33" s="37">
        <v>45</v>
      </c>
      <c r="S33" s="37">
        <v>30</v>
      </c>
      <c r="T33" s="37">
        <v>40</v>
      </c>
      <c r="U33" s="37">
        <v>30</v>
      </c>
      <c r="V33" s="37"/>
      <c r="W33" s="37"/>
      <c r="X33" s="120">
        <f t="shared" si="2"/>
        <v>13.3</v>
      </c>
      <c r="Y33" s="37">
        <v>45</v>
      </c>
      <c r="Z33" s="37">
        <v>45</v>
      </c>
      <c r="AA33" s="37">
        <v>56</v>
      </c>
      <c r="AB33" s="37"/>
      <c r="AC33" s="110"/>
      <c r="AD33" s="121">
        <f t="shared" si="3"/>
        <v>4.8666666666666663</v>
      </c>
      <c r="AE33" s="24">
        <f t="shared" si="4"/>
        <v>34.366666666666667</v>
      </c>
    </row>
    <row r="34" spans="1:31" s="20" customFormat="1" ht="12.75">
      <c r="A34" s="21">
        <v>23</v>
      </c>
      <c r="B34" s="221" t="str">
        <f>Filiación!C31</f>
        <v xml:space="preserve">RAMOS MEJIA ROSSY ALEJANDRA </v>
      </c>
      <c r="C34" s="221"/>
      <c r="D34" s="221"/>
      <c r="E34" s="37">
        <v>100</v>
      </c>
      <c r="F34" s="37">
        <v>70</v>
      </c>
      <c r="G34" s="37"/>
      <c r="H34" s="37"/>
      <c r="I34" s="110">
        <v>5</v>
      </c>
      <c r="J34" s="108">
        <f t="shared" si="0"/>
        <v>8.5</v>
      </c>
      <c r="K34" s="37">
        <v>100</v>
      </c>
      <c r="L34" s="37">
        <v>100</v>
      </c>
      <c r="M34" s="37">
        <v>76</v>
      </c>
      <c r="N34" s="37">
        <v>100</v>
      </c>
      <c r="O34" s="37"/>
      <c r="P34" s="111">
        <f t="shared" si="1"/>
        <v>32.9</v>
      </c>
      <c r="Q34" s="37">
        <v>89</v>
      </c>
      <c r="R34" s="37">
        <v>100</v>
      </c>
      <c r="S34" s="37">
        <v>89</v>
      </c>
      <c r="T34" s="37">
        <v>89</v>
      </c>
      <c r="U34" s="37">
        <v>80</v>
      </c>
      <c r="V34" s="37"/>
      <c r="W34" s="37"/>
      <c r="X34" s="120">
        <f t="shared" si="2"/>
        <v>31.29</v>
      </c>
      <c r="Y34" s="37">
        <v>80</v>
      </c>
      <c r="Z34" s="37">
        <v>80</v>
      </c>
      <c r="AA34" s="37">
        <v>65</v>
      </c>
      <c r="AB34" s="37"/>
      <c r="AC34" s="110">
        <v>3</v>
      </c>
      <c r="AD34" s="121">
        <f t="shared" si="3"/>
        <v>7.5</v>
      </c>
      <c r="AE34" s="24">
        <f t="shared" si="4"/>
        <v>88.19</v>
      </c>
    </row>
    <row r="35" spans="1:31" s="20" customFormat="1" ht="12.75">
      <c r="A35" s="21">
        <v>24</v>
      </c>
      <c r="B35" s="221" t="str">
        <f>Filiación!C32</f>
        <v>ROJAS PABLO ROSS MIRELIA</v>
      </c>
      <c r="C35" s="221"/>
      <c r="D35" s="221"/>
      <c r="E35" s="37">
        <v>100</v>
      </c>
      <c r="F35" s="37">
        <v>80</v>
      </c>
      <c r="G35" s="37"/>
      <c r="H35" s="37"/>
      <c r="I35" s="110">
        <v>5</v>
      </c>
      <c r="J35" s="108">
        <f t="shared" si="0"/>
        <v>9</v>
      </c>
      <c r="K35" s="37">
        <v>89</v>
      </c>
      <c r="L35" s="37">
        <v>90</v>
      </c>
      <c r="M35" s="37">
        <v>78</v>
      </c>
      <c r="N35" s="37">
        <v>100</v>
      </c>
      <c r="O35" s="37"/>
      <c r="P35" s="111">
        <f t="shared" si="1"/>
        <v>31.237500000000001</v>
      </c>
      <c r="Q35" s="37">
        <v>89</v>
      </c>
      <c r="R35" s="37">
        <v>90</v>
      </c>
      <c r="S35" s="37">
        <v>100</v>
      </c>
      <c r="T35" s="37">
        <v>100</v>
      </c>
      <c r="U35" s="37">
        <v>80</v>
      </c>
      <c r="V35" s="37"/>
      <c r="W35" s="37"/>
      <c r="X35" s="120">
        <f t="shared" si="2"/>
        <v>32.130000000000003</v>
      </c>
      <c r="Y35" s="37">
        <v>100</v>
      </c>
      <c r="Z35" s="37">
        <v>100</v>
      </c>
      <c r="AA35" s="37">
        <v>100</v>
      </c>
      <c r="AB35" s="37"/>
      <c r="AC35" s="110">
        <v>5</v>
      </c>
      <c r="AD35" s="121">
        <f t="shared" si="3"/>
        <v>10</v>
      </c>
      <c r="AE35" s="24">
        <f t="shared" si="4"/>
        <v>92.367500000000007</v>
      </c>
    </row>
    <row r="36" spans="1:31" s="20" customFormat="1" ht="12.75">
      <c r="A36" s="21">
        <v>25</v>
      </c>
      <c r="B36" s="221" t="str">
        <f>Filiación!C33</f>
        <v>TAPIA CHAMBI ALEXANDER JESUS</v>
      </c>
      <c r="C36" s="221"/>
      <c r="D36" s="221"/>
      <c r="E36" s="37">
        <v>67</v>
      </c>
      <c r="F36" s="37">
        <v>55</v>
      </c>
      <c r="G36" s="37"/>
      <c r="H36" s="37"/>
      <c r="I36" s="110">
        <v>1</v>
      </c>
      <c r="J36" s="108">
        <f t="shared" si="0"/>
        <v>6.1</v>
      </c>
      <c r="K36" s="37">
        <v>55</v>
      </c>
      <c r="L36" s="37">
        <v>65</v>
      </c>
      <c r="M36" s="37">
        <v>67</v>
      </c>
      <c r="N36" s="37">
        <v>55</v>
      </c>
      <c r="O36" s="37"/>
      <c r="P36" s="111">
        <f t="shared" si="1"/>
        <v>21.175000000000001</v>
      </c>
      <c r="Q36" s="37">
        <v>45</v>
      </c>
      <c r="R36" s="37">
        <v>56</v>
      </c>
      <c r="S36" s="37">
        <v>55</v>
      </c>
      <c r="T36" s="37">
        <v>51</v>
      </c>
      <c r="U36" s="37">
        <v>55</v>
      </c>
      <c r="V36" s="37"/>
      <c r="W36" s="37"/>
      <c r="X36" s="120">
        <f t="shared" si="2"/>
        <v>18.34</v>
      </c>
      <c r="Y36" s="37">
        <v>55</v>
      </c>
      <c r="Z36" s="37">
        <v>55</v>
      </c>
      <c r="AA36" s="37">
        <v>55</v>
      </c>
      <c r="AB36" s="37"/>
      <c r="AC36" s="110">
        <v>1</v>
      </c>
      <c r="AD36" s="121">
        <f t="shared" si="3"/>
        <v>5.5</v>
      </c>
      <c r="AE36" s="24">
        <f t="shared" si="4"/>
        <v>53.115000000000002</v>
      </c>
    </row>
    <row r="37" spans="1:31" s="20" customFormat="1" ht="12.75">
      <c r="A37" s="21">
        <v>26</v>
      </c>
      <c r="B37" s="221" t="str">
        <f>Filiación!C34</f>
        <v>TICONA AQUINO ITAN MATEO</v>
      </c>
      <c r="C37" s="221"/>
      <c r="D37" s="221"/>
      <c r="E37" s="37">
        <v>100</v>
      </c>
      <c r="F37" s="37">
        <v>70</v>
      </c>
      <c r="G37" s="37"/>
      <c r="H37" s="37"/>
      <c r="I37" s="110">
        <v>3</v>
      </c>
      <c r="J37" s="108">
        <f t="shared" si="0"/>
        <v>8.5</v>
      </c>
      <c r="K37" s="37">
        <v>76</v>
      </c>
      <c r="L37" s="37">
        <v>78</v>
      </c>
      <c r="M37" s="37">
        <v>76</v>
      </c>
      <c r="N37" s="37">
        <v>70</v>
      </c>
      <c r="O37" s="37"/>
      <c r="P37" s="111">
        <f t="shared" si="1"/>
        <v>26.25</v>
      </c>
      <c r="Q37" s="37">
        <v>87</v>
      </c>
      <c r="R37" s="37">
        <v>56</v>
      </c>
      <c r="S37" s="37">
        <v>100</v>
      </c>
      <c r="T37" s="37">
        <v>40</v>
      </c>
      <c r="U37" s="37">
        <v>80</v>
      </c>
      <c r="V37" s="37"/>
      <c r="W37" s="37"/>
      <c r="X37" s="120">
        <f t="shared" si="2"/>
        <v>25.41</v>
      </c>
      <c r="Y37" s="37">
        <v>45</v>
      </c>
      <c r="Z37" s="37">
        <v>70</v>
      </c>
      <c r="AA37" s="37">
        <v>78</v>
      </c>
      <c r="AB37" s="37"/>
      <c r="AC37" s="110">
        <v>4</v>
      </c>
      <c r="AD37" s="121">
        <f t="shared" si="3"/>
        <v>6.4333333333333327</v>
      </c>
      <c r="AE37" s="24">
        <f t="shared" si="4"/>
        <v>73.593333333333334</v>
      </c>
    </row>
    <row r="38" spans="1:31" s="20" customFormat="1" ht="12.75">
      <c r="A38" s="21">
        <v>27</v>
      </c>
      <c r="B38" s="221" t="str">
        <f>Filiación!C35</f>
        <v xml:space="preserve">VALDIVIA HERNANI AYLIN SIREL      </v>
      </c>
      <c r="C38" s="221"/>
      <c r="D38" s="221"/>
      <c r="E38" s="37">
        <v>55</v>
      </c>
      <c r="F38" s="37">
        <v>45</v>
      </c>
      <c r="G38" s="37"/>
      <c r="H38" s="37"/>
      <c r="I38" s="110">
        <v>4</v>
      </c>
      <c r="J38" s="108">
        <f t="shared" si="0"/>
        <v>5</v>
      </c>
      <c r="K38" s="37">
        <v>67</v>
      </c>
      <c r="L38" s="37">
        <v>67</v>
      </c>
      <c r="M38" s="37">
        <v>67</v>
      </c>
      <c r="N38" s="37">
        <v>45</v>
      </c>
      <c r="O38" s="37"/>
      <c r="P38" s="111">
        <f t="shared" si="1"/>
        <v>21.524999999999999</v>
      </c>
      <c r="Q38" s="37">
        <v>87</v>
      </c>
      <c r="R38" s="37">
        <v>67</v>
      </c>
      <c r="S38" s="37">
        <v>51</v>
      </c>
      <c r="T38" s="37">
        <v>40</v>
      </c>
      <c r="U38" s="37">
        <v>45</v>
      </c>
      <c r="V38" s="37"/>
      <c r="W38" s="37"/>
      <c r="X38" s="120">
        <f t="shared" si="2"/>
        <v>20.3</v>
      </c>
      <c r="Y38" s="37">
        <v>45</v>
      </c>
      <c r="Z38" s="37">
        <v>45</v>
      </c>
      <c r="AA38" s="37">
        <v>67</v>
      </c>
      <c r="AB38" s="37"/>
      <c r="AC38" s="110">
        <v>3</v>
      </c>
      <c r="AD38" s="121">
        <f t="shared" si="3"/>
        <v>5.2333333333333334</v>
      </c>
      <c r="AE38" s="24">
        <f t="shared" si="4"/>
        <v>59.058333333333337</v>
      </c>
    </row>
    <row r="39" spans="1:31" s="20" customFormat="1" ht="12.75">
      <c r="A39" s="21">
        <v>28</v>
      </c>
      <c r="B39" s="221" t="str">
        <f>Filiación!C36</f>
        <v>VARGAS  FLORES GERALDINE SHARLIN</v>
      </c>
      <c r="C39" s="221"/>
      <c r="D39" s="221"/>
      <c r="E39" s="37">
        <v>56</v>
      </c>
      <c r="F39" s="37">
        <v>80</v>
      </c>
      <c r="G39" s="37"/>
      <c r="H39" s="37"/>
      <c r="I39" s="110">
        <v>4</v>
      </c>
      <c r="J39" s="108">
        <f t="shared" si="0"/>
        <v>6.8</v>
      </c>
      <c r="K39" s="37">
        <v>67</v>
      </c>
      <c r="L39" s="37">
        <v>56</v>
      </c>
      <c r="M39" s="37">
        <v>56</v>
      </c>
      <c r="N39" s="37">
        <v>30</v>
      </c>
      <c r="O39" s="37"/>
      <c r="P39" s="111">
        <f t="shared" si="1"/>
        <v>18.287500000000001</v>
      </c>
      <c r="Q39" s="37">
        <v>78</v>
      </c>
      <c r="R39" s="37">
        <v>45</v>
      </c>
      <c r="S39" s="37">
        <v>67</v>
      </c>
      <c r="T39" s="37">
        <v>40</v>
      </c>
      <c r="U39" s="37">
        <v>56</v>
      </c>
      <c r="V39" s="37"/>
      <c r="W39" s="37"/>
      <c r="X39" s="120">
        <f t="shared" si="2"/>
        <v>20.02</v>
      </c>
      <c r="Y39" s="37">
        <v>56</v>
      </c>
      <c r="Z39" s="37">
        <v>56</v>
      </c>
      <c r="AA39" s="37">
        <v>77</v>
      </c>
      <c r="AB39" s="37"/>
      <c r="AC39" s="110">
        <v>4</v>
      </c>
      <c r="AD39" s="121">
        <f t="shared" si="3"/>
        <v>6.3</v>
      </c>
      <c r="AE39" s="24">
        <f t="shared" si="4"/>
        <v>59.407499999999999</v>
      </c>
    </row>
    <row r="40" spans="1:31" s="20" customFormat="1" ht="12.75">
      <c r="A40" s="21">
        <v>29</v>
      </c>
      <c r="B40" s="221" t="str">
        <f>Filiación!C37</f>
        <v>VILLARROEL  SUAREZ JUAN DIEGO</v>
      </c>
      <c r="C40" s="221"/>
      <c r="D40" s="221"/>
      <c r="E40" s="37">
        <v>40</v>
      </c>
      <c r="F40" s="37">
        <v>40</v>
      </c>
      <c r="G40" s="37"/>
      <c r="H40" s="37"/>
      <c r="I40" s="110">
        <v>5</v>
      </c>
      <c r="J40" s="108">
        <f t="shared" si="0"/>
        <v>4</v>
      </c>
      <c r="K40" s="37">
        <v>78</v>
      </c>
      <c r="L40" s="37">
        <v>67</v>
      </c>
      <c r="M40" s="37">
        <v>98</v>
      </c>
      <c r="N40" s="37">
        <v>70</v>
      </c>
      <c r="O40" s="37"/>
      <c r="P40" s="111">
        <f t="shared" si="1"/>
        <v>27.387499999999999</v>
      </c>
      <c r="Q40" s="37">
        <v>10</v>
      </c>
      <c r="R40" s="37">
        <v>45</v>
      </c>
      <c r="S40" s="37">
        <v>30</v>
      </c>
      <c r="T40" s="37">
        <v>40</v>
      </c>
      <c r="U40" s="37">
        <v>10</v>
      </c>
      <c r="V40" s="37"/>
      <c r="W40" s="37"/>
      <c r="X40" s="120">
        <f t="shared" si="2"/>
        <v>9.4499999999999993</v>
      </c>
      <c r="Y40" s="37">
        <v>40</v>
      </c>
      <c r="Z40" s="37">
        <v>40</v>
      </c>
      <c r="AA40" s="37">
        <v>35</v>
      </c>
      <c r="AB40" s="37"/>
      <c r="AC40" s="110">
        <v>5</v>
      </c>
      <c r="AD40" s="121">
        <f t="shared" si="3"/>
        <v>3.8333333333333339</v>
      </c>
      <c r="AE40" s="24">
        <f t="shared" si="4"/>
        <v>54.670833333333334</v>
      </c>
    </row>
    <row r="41" spans="1:31" s="20" customFormat="1" ht="12.75">
      <c r="A41" s="21">
        <v>30</v>
      </c>
      <c r="B41" s="221">
        <f>Filiación!C38</f>
        <v>0</v>
      </c>
      <c r="C41" s="221"/>
      <c r="D41" s="221"/>
      <c r="E41" s="37">
        <v>80</v>
      </c>
      <c r="F41" s="37">
        <v>70</v>
      </c>
      <c r="G41" s="37"/>
      <c r="H41" s="37"/>
      <c r="I41" s="110">
        <v>4</v>
      </c>
      <c r="J41" s="108">
        <f t="shared" si="0"/>
        <v>7.5</v>
      </c>
      <c r="K41" s="37">
        <v>100</v>
      </c>
      <c r="L41" s="37">
        <v>100</v>
      </c>
      <c r="M41" s="37">
        <v>87</v>
      </c>
      <c r="N41" s="37">
        <v>100</v>
      </c>
      <c r="O41" s="37"/>
      <c r="P41" s="111">
        <f t="shared" si="1"/>
        <v>33.862499999999997</v>
      </c>
      <c r="Q41" s="37">
        <v>78</v>
      </c>
      <c r="R41" s="37">
        <v>67</v>
      </c>
      <c r="S41" s="37">
        <v>100</v>
      </c>
      <c r="T41" s="37">
        <v>40</v>
      </c>
      <c r="U41" s="37">
        <v>80</v>
      </c>
      <c r="V41" s="37"/>
      <c r="W41" s="37"/>
      <c r="X41" s="120">
        <f t="shared" si="2"/>
        <v>25.55</v>
      </c>
      <c r="Y41" s="37">
        <v>100</v>
      </c>
      <c r="Z41" s="37">
        <v>60</v>
      </c>
      <c r="AA41" s="37">
        <v>76</v>
      </c>
      <c r="AB41" s="37"/>
      <c r="AC41" s="110">
        <v>4</v>
      </c>
      <c r="AD41" s="121">
        <f t="shared" si="3"/>
        <v>7.8666666666666671</v>
      </c>
      <c r="AE41" s="24">
        <f t="shared" si="4"/>
        <v>82.779166666666669</v>
      </c>
    </row>
    <row r="42" spans="1:31" s="20" customFormat="1" ht="12.75">
      <c r="A42" s="21">
        <v>31</v>
      </c>
      <c r="B42" s="221">
        <f>Filiación!C39</f>
        <v>0</v>
      </c>
      <c r="C42" s="221"/>
      <c r="D42" s="221"/>
      <c r="E42" s="37">
        <v>45</v>
      </c>
      <c r="F42" s="37">
        <v>80</v>
      </c>
      <c r="G42" s="37"/>
      <c r="H42" s="37"/>
      <c r="I42" s="110">
        <v>4</v>
      </c>
      <c r="J42" s="108">
        <f t="shared" si="0"/>
        <v>6.25</v>
      </c>
      <c r="K42" s="37">
        <v>79</v>
      </c>
      <c r="L42" s="37">
        <v>78</v>
      </c>
      <c r="M42" s="37">
        <v>76</v>
      </c>
      <c r="N42" s="37">
        <v>56</v>
      </c>
      <c r="O42" s="37"/>
      <c r="P42" s="111">
        <f t="shared" si="1"/>
        <v>25.287500000000001</v>
      </c>
      <c r="Q42" s="37">
        <v>89</v>
      </c>
      <c r="R42" s="37">
        <v>65</v>
      </c>
      <c r="S42" s="37">
        <v>100</v>
      </c>
      <c r="T42" s="37">
        <v>40</v>
      </c>
      <c r="U42" s="37">
        <v>80</v>
      </c>
      <c r="V42" s="37"/>
      <c r="W42" s="37"/>
      <c r="X42" s="120">
        <f t="shared" si="2"/>
        <v>26.18</v>
      </c>
      <c r="Y42" s="37">
        <v>40</v>
      </c>
      <c r="Z42" s="37">
        <v>45</v>
      </c>
      <c r="AA42" s="37">
        <v>76</v>
      </c>
      <c r="AB42" s="37"/>
      <c r="AC42" s="110">
        <v>4</v>
      </c>
      <c r="AD42" s="121">
        <f t="shared" si="3"/>
        <v>5.3666666666666663</v>
      </c>
      <c r="AE42" s="24">
        <f t="shared" si="4"/>
        <v>71.084166666666675</v>
      </c>
    </row>
    <row r="43" spans="1:31" s="20" customFormat="1" ht="12.75">
      <c r="A43" s="21">
        <v>32</v>
      </c>
      <c r="B43" s="221">
        <f>Filiación!C40</f>
        <v>0</v>
      </c>
      <c r="C43" s="221"/>
      <c r="D43" s="221"/>
      <c r="E43" s="37">
        <v>45</v>
      </c>
      <c r="F43" s="37">
        <v>60</v>
      </c>
      <c r="G43" s="37"/>
      <c r="H43" s="37"/>
      <c r="I43" s="110">
        <v>3</v>
      </c>
      <c r="J43" s="108">
        <f t="shared" si="0"/>
        <v>5.25</v>
      </c>
      <c r="K43" s="37">
        <v>76</v>
      </c>
      <c r="L43" s="37">
        <v>65</v>
      </c>
      <c r="M43" s="37">
        <v>67</v>
      </c>
      <c r="N43" s="37">
        <v>30</v>
      </c>
      <c r="O43" s="37"/>
      <c r="P43" s="111">
        <f t="shared" si="1"/>
        <v>20.824999999999999</v>
      </c>
      <c r="Q43" s="37">
        <v>89</v>
      </c>
      <c r="R43" s="37">
        <v>67</v>
      </c>
      <c r="S43" s="37">
        <v>30</v>
      </c>
      <c r="T43" s="37">
        <v>40</v>
      </c>
      <c r="U43" s="37">
        <v>56</v>
      </c>
      <c r="V43" s="37"/>
      <c r="W43" s="37"/>
      <c r="X43" s="120">
        <f t="shared" si="2"/>
        <v>19.739999999999998</v>
      </c>
      <c r="Y43" s="37">
        <v>56</v>
      </c>
      <c r="Z43" s="37">
        <v>56</v>
      </c>
      <c r="AA43" s="37">
        <v>56</v>
      </c>
      <c r="AB43" s="37"/>
      <c r="AC43" s="110">
        <v>3</v>
      </c>
      <c r="AD43" s="121">
        <f t="shared" si="3"/>
        <v>5.6</v>
      </c>
      <c r="AE43" s="24">
        <f t="shared" si="4"/>
        <v>57.414999999999992</v>
      </c>
    </row>
    <row r="44" spans="1:31" s="20" customFormat="1" ht="12.75">
      <c r="A44" s="21">
        <v>33</v>
      </c>
      <c r="B44" s="221">
        <f>Filiación!C41</f>
        <v>0</v>
      </c>
      <c r="C44" s="221"/>
      <c r="D44" s="221"/>
      <c r="E44" s="37">
        <v>43</v>
      </c>
      <c r="F44" s="37">
        <v>41</v>
      </c>
      <c r="G44" s="37"/>
      <c r="H44" s="37"/>
      <c r="I44" s="110">
        <v>4</v>
      </c>
      <c r="J44" s="108">
        <f t="shared" si="0"/>
        <v>4.2</v>
      </c>
      <c r="K44" s="37">
        <v>45</v>
      </c>
      <c r="L44" s="37">
        <v>45</v>
      </c>
      <c r="M44" s="37">
        <v>56</v>
      </c>
      <c r="N44" s="37">
        <v>30</v>
      </c>
      <c r="O44" s="37"/>
      <c r="P44" s="111">
        <f t="shared" si="1"/>
        <v>15.4</v>
      </c>
      <c r="Q44" s="37">
        <v>51</v>
      </c>
      <c r="R44" s="37">
        <v>45</v>
      </c>
      <c r="S44" s="37">
        <v>45</v>
      </c>
      <c r="T44" s="37">
        <v>45</v>
      </c>
      <c r="U44" s="37">
        <v>40</v>
      </c>
      <c r="V44" s="37"/>
      <c r="W44" s="37"/>
      <c r="X44" s="120">
        <f t="shared" si="2"/>
        <v>15.82</v>
      </c>
      <c r="Y44" s="37">
        <v>51</v>
      </c>
      <c r="Z44" s="37">
        <v>40</v>
      </c>
      <c r="AA44" s="37">
        <v>45</v>
      </c>
      <c r="AB44" s="37"/>
      <c r="AC44" s="110">
        <v>4</v>
      </c>
      <c r="AD44" s="121">
        <f t="shared" si="3"/>
        <v>4.5333333333333341</v>
      </c>
      <c r="AE44" s="24">
        <f t="shared" si="4"/>
        <v>47.95333333333334</v>
      </c>
    </row>
    <row r="45" spans="1:31" s="20" customFormat="1" ht="12.75">
      <c r="A45" s="21">
        <v>34</v>
      </c>
      <c r="B45" s="221">
        <f>Filiación!C42</f>
        <v>0</v>
      </c>
      <c r="C45" s="221"/>
      <c r="D45" s="221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37"/>
      <c r="X45" s="120">
        <f t="shared" si="2"/>
        <v>0</v>
      </c>
      <c r="Y45" s="37"/>
      <c r="Z45" s="37"/>
      <c r="AA45" s="37"/>
      <c r="AB45" s="37"/>
      <c r="AC45" s="110"/>
      <c r="AD45" s="121">
        <f t="shared" si="3"/>
        <v>0</v>
      </c>
      <c r="AE45" s="24">
        <f t="shared" si="4"/>
        <v>0</v>
      </c>
    </row>
    <row r="46" spans="1:31" s="20" customFormat="1" ht="12.75">
      <c r="A46" s="21">
        <v>35</v>
      </c>
      <c r="B46" s="221">
        <f>Filiación!C43</f>
        <v>0</v>
      </c>
      <c r="C46" s="221"/>
      <c r="D46" s="221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20">
        <f t="shared" si="2"/>
        <v>0</v>
      </c>
      <c r="Y46" s="37"/>
      <c r="Z46" s="37"/>
      <c r="AA46" s="37"/>
      <c r="AB46" s="37"/>
      <c r="AC46" s="110"/>
      <c r="AD46" s="121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1">
        <f>Filiación!C44</f>
        <v>0</v>
      </c>
      <c r="C47" s="221"/>
      <c r="D47" s="221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20">
        <f t="shared" si="2"/>
        <v>0</v>
      </c>
      <c r="Y47" s="37"/>
      <c r="Z47" s="37"/>
      <c r="AA47" s="37"/>
      <c r="AB47" s="37"/>
      <c r="AC47" s="110"/>
      <c r="AD47" s="121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1">
        <f>Filiación!C45</f>
        <v>0</v>
      </c>
      <c r="C48" s="221"/>
      <c r="D48" s="221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20">
        <f t="shared" si="2"/>
        <v>0</v>
      </c>
      <c r="Y48" s="37"/>
      <c r="Z48" s="37"/>
      <c r="AA48" s="37"/>
      <c r="AB48" s="37"/>
      <c r="AC48" s="110"/>
      <c r="AD48" s="121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1">
        <f>Filiación!C46</f>
        <v>0</v>
      </c>
      <c r="C49" s="221"/>
      <c r="D49" s="221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20">
        <f t="shared" si="2"/>
        <v>0</v>
      </c>
      <c r="Y49" s="37"/>
      <c r="Z49" s="37"/>
      <c r="AA49" s="37"/>
      <c r="AB49" s="37"/>
      <c r="AC49" s="110"/>
      <c r="AD49" s="121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1">
        <f>Filiación!C47</f>
        <v>0</v>
      </c>
      <c r="C50" s="221"/>
      <c r="D50" s="221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20">
        <f t="shared" si="2"/>
        <v>0</v>
      </c>
      <c r="Y50" s="37"/>
      <c r="Z50" s="37"/>
      <c r="AA50" s="37"/>
      <c r="AB50" s="37"/>
      <c r="AC50" s="110"/>
      <c r="AD50" s="121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1">
        <f>Filiación!C48</f>
        <v>0</v>
      </c>
      <c r="C51" s="221"/>
      <c r="D51" s="221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20">
        <f t="shared" si="2"/>
        <v>0</v>
      </c>
      <c r="Y51" s="37"/>
      <c r="Z51" s="37"/>
      <c r="AA51" s="37"/>
      <c r="AB51" s="37"/>
      <c r="AC51" s="110"/>
      <c r="AD51" s="121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1">
        <f>Filiación!C49</f>
        <v>0</v>
      </c>
      <c r="C52" s="221"/>
      <c r="D52" s="221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20">
        <f t="shared" si="2"/>
        <v>0</v>
      </c>
      <c r="Y52" s="37"/>
      <c r="Z52" s="37"/>
      <c r="AA52" s="37"/>
      <c r="AB52" s="37"/>
      <c r="AC52" s="110"/>
      <c r="AD52" s="121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1">
        <f>Filiación!C50</f>
        <v>0</v>
      </c>
      <c r="C53" s="221"/>
      <c r="D53" s="221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20">
        <f t="shared" si="2"/>
        <v>0</v>
      </c>
      <c r="Y53" s="37"/>
      <c r="Z53" s="37"/>
      <c r="AA53" s="37"/>
      <c r="AB53" s="37"/>
      <c r="AC53" s="110"/>
      <c r="AD53" s="121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1">
        <f>Filiación!C51</f>
        <v>0</v>
      </c>
      <c r="C54" s="221"/>
      <c r="D54" s="221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20">
        <f t="shared" si="2"/>
        <v>0</v>
      </c>
      <c r="Y54" s="37"/>
      <c r="Z54" s="37"/>
      <c r="AA54" s="37"/>
      <c r="AB54" s="37"/>
      <c r="AC54" s="110"/>
      <c r="AD54" s="121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1">
        <f>Filiación!C52</f>
        <v>0</v>
      </c>
      <c r="C55" s="221"/>
      <c r="D55" s="221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20">
        <f t="shared" si="2"/>
        <v>0</v>
      </c>
      <c r="Y55" s="37"/>
      <c r="Z55" s="37"/>
      <c r="AA55" s="37"/>
      <c r="AB55" s="37"/>
      <c r="AC55" s="110"/>
      <c r="AD55" s="121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1">
        <f>Filiación!C53</f>
        <v>0</v>
      </c>
      <c r="C56" s="221"/>
      <c r="D56" s="221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20">
        <f t="shared" si="2"/>
        <v>0</v>
      </c>
      <c r="Y56" s="37"/>
      <c r="Z56" s="37"/>
      <c r="AA56" s="37"/>
      <c r="AB56" s="37"/>
      <c r="AC56" s="110"/>
      <c r="AD56" s="121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1">
        <f>Filiación!C54</f>
        <v>0</v>
      </c>
      <c r="C57" s="221"/>
      <c r="D57" s="221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20">
        <f t="shared" si="2"/>
        <v>0</v>
      </c>
      <c r="Y57" s="37"/>
      <c r="Z57" s="37"/>
      <c r="AA57" s="37"/>
      <c r="AB57" s="37"/>
      <c r="AC57" s="110"/>
      <c r="AD57" s="121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1">
        <f>Filiación!C55</f>
        <v>0</v>
      </c>
      <c r="C58" s="221"/>
      <c r="D58" s="221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20">
        <f t="shared" si="2"/>
        <v>0</v>
      </c>
      <c r="Y58" s="37"/>
      <c r="Z58" s="37"/>
      <c r="AA58" s="37"/>
      <c r="AB58" s="37"/>
      <c r="AC58" s="110"/>
      <c r="AD58" s="121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1">
        <f>Filiación!C56</f>
        <v>0</v>
      </c>
      <c r="C59" s="221"/>
      <c r="D59" s="221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20">
        <f t="shared" si="2"/>
        <v>0</v>
      </c>
      <c r="Y59" s="37"/>
      <c r="Z59" s="37"/>
      <c r="AA59" s="37"/>
      <c r="AB59" s="37"/>
      <c r="AC59" s="110"/>
      <c r="AD59" s="121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1">
        <f>Filiación!C57</f>
        <v>0</v>
      </c>
      <c r="C60" s="221"/>
      <c r="D60" s="221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20">
        <f t="shared" si="2"/>
        <v>0</v>
      </c>
      <c r="Y60" s="37"/>
      <c r="Z60" s="37"/>
      <c r="AA60" s="37"/>
      <c r="AB60" s="37"/>
      <c r="AC60" s="110"/>
      <c r="AD60" s="121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1">
        <f>Filiación!C58</f>
        <v>0</v>
      </c>
      <c r="C61" s="221"/>
      <c r="D61" s="221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20">
        <f t="shared" si="2"/>
        <v>0</v>
      </c>
      <c r="Y61" s="37"/>
      <c r="Z61" s="37"/>
      <c r="AA61" s="37"/>
      <c r="AB61" s="37"/>
      <c r="AC61" s="110"/>
      <c r="AD61" s="121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A1:D1"/>
    <mergeCell ref="E1:AE1"/>
    <mergeCell ref="A2:D2"/>
    <mergeCell ref="E2:J2"/>
    <mergeCell ref="K2:P2"/>
    <mergeCell ref="Q2:X2"/>
    <mergeCell ref="Y2:AD2"/>
    <mergeCell ref="AE2:AE10"/>
    <mergeCell ref="E3:E8"/>
    <mergeCell ref="F3:F8"/>
    <mergeCell ref="A8:B8"/>
    <mergeCell ref="C8:D8"/>
    <mergeCell ref="E9:E10"/>
    <mergeCell ref="F9:F10"/>
    <mergeCell ref="G9:G10"/>
    <mergeCell ref="H9:H10"/>
    <mergeCell ref="AC3:AC8"/>
    <mergeCell ref="AD3:AD10"/>
    <mergeCell ref="A4:B4"/>
    <mergeCell ref="Y3:Y8"/>
    <mergeCell ref="Z3:Z8"/>
    <mergeCell ref="AA3:AA8"/>
    <mergeCell ref="AB3:AB8"/>
    <mergeCell ref="N3:N8"/>
    <mergeCell ref="O3:O8"/>
    <mergeCell ref="AC9:AC10"/>
    <mergeCell ref="B10:D10"/>
    <mergeCell ref="B12:D12"/>
    <mergeCell ref="R9:R10"/>
    <mergeCell ref="S9:S10"/>
    <mergeCell ref="T9:T10"/>
    <mergeCell ref="M3:M8"/>
    <mergeCell ref="M9:M10"/>
    <mergeCell ref="C4:D4"/>
    <mergeCell ref="A5:B5"/>
    <mergeCell ref="C5:D5"/>
    <mergeCell ref="A6:B6"/>
    <mergeCell ref="C6:D6"/>
    <mergeCell ref="A7:B7"/>
    <mergeCell ref="C7:D7"/>
    <mergeCell ref="W3:W8"/>
    <mergeCell ref="X3:X10"/>
    <mergeCell ref="K3:K8"/>
    <mergeCell ref="L3:L8"/>
    <mergeCell ref="I9:I10"/>
    <mergeCell ref="K9:K10"/>
    <mergeCell ref="L9:L10"/>
    <mergeCell ref="B13:D13"/>
    <mergeCell ref="B14:D14"/>
    <mergeCell ref="B15:D15"/>
    <mergeCell ref="V9:V10"/>
    <mergeCell ref="W9:W10"/>
    <mergeCell ref="Y9:Y10"/>
    <mergeCell ref="Z9:Z10"/>
    <mergeCell ref="AA9:AA10"/>
    <mergeCell ref="AB9:AB10"/>
    <mergeCell ref="P3:P10"/>
    <mergeCell ref="Q3:Q8"/>
    <mergeCell ref="U3:U8"/>
    <mergeCell ref="V3:V8"/>
    <mergeCell ref="N9:N10"/>
    <mergeCell ref="O9:O10"/>
    <mergeCell ref="Q9:Q10"/>
    <mergeCell ref="U9:U10"/>
    <mergeCell ref="G3:G8"/>
    <mergeCell ref="H3:H8"/>
    <mergeCell ref="I3:I8"/>
    <mergeCell ref="J3:J10"/>
    <mergeCell ref="R3:R8"/>
    <mergeCell ref="S3:S8"/>
    <mergeCell ref="T3:T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61"/>
  <sheetViews>
    <sheetView view="pageBreakPreview" topLeftCell="A17" zoomScaleNormal="85" zoomScaleSheetLayoutView="100" workbookViewId="0">
      <selection activeCell="N31" sqref="N31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2" width="3.85546875" style="23" customWidth="1"/>
    <col min="23" max="23" width="3.85546875" style="25" customWidth="1"/>
    <col min="24" max="27" width="3.85546875" style="23" customWidth="1"/>
    <col min="28" max="30" width="3.85546875" style="25" customWidth="1"/>
    <col min="31" max="31" width="1.140625" style="19" customWidth="1"/>
    <col min="32" max="36" width="0.7109375" style="19" customWidth="1"/>
    <col min="37" max="16384" width="11.42578125" style="19"/>
  </cols>
  <sheetData>
    <row r="1" spans="1:30">
      <c r="A1" s="242" t="s">
        <v>20</v>
      </c>
      <c r="B1" s="242"/>
      <c r="C1" s="242"/>
      <c r="D1" s="242"/>
      <c r="E1" s="203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5"/>
    </row>
    <row r="2" spans="1:30" ht="23.25">
      <c r="A2" s="243" t="s">
        <v>93</v>
      </c>
      <c r="B2" s="243"/>
      <c r="C2" s="243"/>
      <c r="D2" s="243"/>
      <c r="E2" s="213" t="s">
        <v>34</v>
      </c>
      <c r="F2" s="213"/>
      <c r="G2" s="213"/>
      <c r="H2" s="213"/>
      <c r="I2" s="213"/>
      <c r="J2" s="213"/>
      <c r="K2" s="214" t="s">
        <v>35</v>
      </c>
      <c r="L2" s="214"/>
      <c r="M2" s="214"/>
      <c r="N2" s="214"/>
      <c r="O2" s="214"/>
      <c r="P2" s="214"/>
      <c r="Q2" s="236" t="s">
        <v>36</v>
      </c>
      <c r="R2" s="236"/>
      <c r="S2" s="236"/>
      <c r="T2" s="236"/>
      <c r="U2" s="236"/>
      <c r="V2" s="236"/>
      <c r="W2" s="236"/>
      <c r="X2" s="237" t="s">
        <v>37</v>
      </c>
      <c r="Y2" s="237"/>
      <c r="Z2" s="237"/>
      <c r="AA2" s="237"/>
      <c r="AB2" s="237"/>
      <c r="AC2" s="237"/>
      <c r="AD2" s="200" t="s">
        <v>33</v>
      </c>
    </row>
    <row r="3" spans="1:30" ht="15" customHeight="1">
      <c r="A3" s="122"/>
      <c r="B3" s="122"/>
      <c r="C3" s="123"/>
      <c r="D3" s="123"/>
      <c r="E3" s="197"/>
      <c r="F3" s="197"/>
      <c r="G3" s="197"/>
      <c r="H3" s="197"/>
      <c r="I3" s="206" t="s">
        <v>30</v>
      </c>
      <c r="J3" s="217" t="s">
        <v>29</v>
      </c>
      <c r="K3" s="197"/>
      <c r="L3" s="197" t="s">
        <v>246</v>
      </c>
      <c r="M3" s="197" t="s">
        <v>244</v>
      </c>
      <c r="N3" s="197" t="s">
        <v>250</v>
      </c>
      <c r="O3" s="197"/>
      <c r="P3" s="209" t="s">
        <v>29</v>
      </c>
      <c r="Q3" s="197"/>
      <c r="R3" s="197" t="s">
        <v>248</v>
      </c>
      <c r="S3" s="197"/>
      <c r="T3" s="197" t="s">
        <v>244</v>
      </c>
      <c r="U3" s="197"/>
      <c r="V3" s="197"/>
      <c r="W3" s="232" t="s">
        <v>29</v>
      </c>
      <c r="X3" s="197"/>
      <c r="Y3" s="197"/>
      <c r="Z3" s="197"/>
      <c r="AA3" s="197"/>
      <c r="AB3" s="206" t="s">
        <v>30</v>
      </c>
      <c r="AC3" s="238" t="s">
        <v>29</v>
      </c>
      <c r="AD3" s="201"/>
    </row>
    <row r="4" spans="1:30" ht="15" customHeight="1">
      <c r="A4" s="241" t="s">
        <v>22</v>
      </c>
      <c r="B4" s="241"/>
      <c r="C4" s="225" t="str">
        <f>Filiación!H2</f>
        <v>1° "A" DE SECUNDARIA COMUNITARIA PROD.</v>
      </c>
      <c r="D4" s="225"/>
      <c r="E4" s="197"/>
      <c r="F4" s="197"/>
      <c r="G4" s="197"/>
      <c r="H4" s="197"/>
      <c r="I4" s="206"/>
      <c r="J4" s="217"/>
      <c r="K4" s="197"/>
      <c r="L4" s="197"/>
      <c r="M4" s="197"/>
      <c r="N4" s="197"/>
      <c r="O4" s="197"/>
      <c r="P4" s="209"/>
      <c r="Q4" s="197"/>
      <c r="R4" s="197"/>
      <c r="S4" s="197"/>
      <c r="T4" s="197"/>
      <c r="U4" s="197"/>
      <c r="V4" s="197"/>
      <c r="W4" s="232"/>
      <c r="X4" s="197"/>
      <c r="Y4" s="197"/>
      <c r="Z4" s="197"/>
      <c r="AA4" s="197"/>
      <c r="AB4" s="206"/>
      <c r="AC4" s="238"/>
      <c r="AD4" s="201"/>
    </row>
    <row r="5" spans="1:30">
      <c r="A5" s="241" t="s">
        <v>23</v>
      </c>
      <c r="B5" s="241"/>
      <c r="C5" s="225" t="str">
        <f>Filiación!H3</f>
        <v>FANNY CHACON CALLEJAS</v>
      </c>
      <c r="D5" s="225"/>
      <c r="E5" s="197"/>
      <c r="F5" s="197"/>
      <c r="G5" s="197"/>
      <c r="H5" s="197"/>
      <c r="I5" s="206"/>
      <c r="J5" s="217"/>
      <c r="K5" s="197"/>
      <c r="L5" s="197"/>
      <c r="M5" s="197"/>
      <c r="N5" s="197"/>
      <c r="O5" s="197"/>
      <c r="P5" s="209"/>
      <c r="Q5" s="197"/>
      <c r="R5" s="197"/>
      <c r="S5" s="197"/>
      <c r="T5" s="197"/>
      <c r="U5" s="197"/>
      <c r="V5" s="197"/>
      <c r="W5" s="232"/>
      <c r="X5" s="197"/>
      <c r="Y5" s="197"/>
      <c r="Z5" s="197"/>
      <c r="AA5" s="197"/>
      <c r="AB5" s="206"/>
      <c r="AC5" s="238"/>
      <c r="AD5" s="201"/>
    </row>
    <row r="6" spans="1:30">
      <c r="A6" s="241" t="s">
        <v>25</v>
      </c>
      <c r="B6" s="241"/>
      <c r="C6" s="225" t="str">
        <f>Filiación!H4</f>
        <v xml:space="preserve">CIENCIA TECNOLOGIA Y PRODUCCION </v>
      </c>
      <c r="D6" s="225"/>
      <c r="E6" s="197"/>
      <c r="F6" s="197"/>
      <c r="G6" s="197"/>
      <c r="H6" s="197"/>
      <c r="I6" s="206"/>
      <c r="J6" s="217"/>
      <c r="K6" s="197"/>
      <c r="L6" s="197"/>
      <c r="M6" s="197"/>
      <c r="N6" s="197"/>
      <c r="O6" s="197"/>
      <c r="P6" s="209"/>
      <c r="Q6" s="197"/>
      <c r="R6" s="197"/>
      <c r="S6" s="197"/>
      <c r="T6" s="197"/>
      <c r="U6" s="197"/>
      <c r="V6" s="197"/>
      <c r="W6" s="232"/>
      <c r="X6" s="197"/>
      <c r="Y6" s="197"/>
      <c r="Z6" s="197"/>
      <c r="AA6" s="197"/>
      <c r="AB6" s="206"/>
      <c r="AC6" s="238"/>
      <c r="AD6" s="201"/>
    </row>
    <row r="7" spans="1:30">
      <c r="A7" s="241" t="s">
        <v>24</v>
      </c>
      <c r="B7" s="241"/>
      <c r="C7" s="225" t="str">
        <f>Filiación!H5</f>
        <v xml:space="preserve">TECNICA TECNOLOGICA </v>
      </c>
      <c r="D7" s="225"/>
      <c r="E7" s="197"/>
      <c r="F7" s="197"/>
      <c r="G7" s="197"/>
      <c r="H7" s="197"/>
      <c r="I7" s="206"/>
      <c r="J7" s="217"/>
      <c r="K7" s="197"/>
      <c r="L7" s="197"/>
      <c r="M7" s="197"/>
      <c r="N7" s="197"/>
      <c r="O7" s="197"/>
      <c r="P7" s="209"/>
      <c r="Q7" s="197"/>
      <c r="R7" s="197"/>
      <c r="S7" s="197"/>
      <c r="T7" s="197"/>
      <c r="U7" s="197"/>
      <c r="V7" s="197"/>
      <c r="W7" s="232"/>
      <c r="X7" s="197"/>
      <c r="Y7" s="197"/>
      <c r="Z7" s="197"/>
      <c r="AA7" s="197"/>
      <c r="AB7" s="206"/>
      <c r="AC7" s="238"/>
      <c r="AD7" s="201"/>
    </row>
    <row r="8" spans="1:30">
      <c r="A8" s="241" t="s">
        <v>27</v>
      </c>
      <c r="B8" s="241"/>
      <c r="C8" s="225">
        <f>Filiación!H6</f>
        <v>2018</v>
      </c>
      <c r="D8" s="225"/>
      <c r="E8" s="197"/>
      <c r="F8" s="197"/>
      <c r="G8" s="197"/>
      <c r="H8" s="197"/>
      <c r="I8" s="206"/>
      <c r="J8" s="217"/>
      <c r="K8" s="197"/>
      <c r="L8" s="197"/>
      <c r="M8" s="197"/>
      <c r="N8" s="197"/>
      <c r="O8" s="197"/>
      <c r="P8" s="209"/>
      <c r="Q8" s="197"/>
      <c r="R8" s="197"/>
      <c r="S8" s="197"/>
      <c r="T8" s="197"/>
      <c r="U8" s="197"/>
      <c r="V8" s="197"/>
      <c r="W8" s="232"/>
      <c r="X8" s="197"/>
      <c r="Y8" s="197"/>
      <c r="Z8" s="197"/>
      <c r="AA8" s="197"/>
      <c r="AB8" s="206"/>
      <c r="AC8" s="238"/>
      <c r="AD8" s="201"/>
    </row>
    <row r="9" spans="1:30" ht="14.25">
      <c r="A9" s="122"/>
      <c r="B9" s="122"/>
      <c r="C9" s="123"/>
      <c r="D9" s="123"/>
      <c r="E9" s="198"/>
      <c r="F9" s="198"/>
      <c r="G9" s="198"/>
      <c r="H9" s="198"/>
      <c r="I9" s="211"/>
      <c r="J9" s="217"/>
      <c r="K9" s="198"/>
      <c r="L9" s="198" t="s">
        <v>247</v>
      </c>
      <c r="M9" s="198" t="s">
        <v>243</v>
      </c>
      <c r="N9" s="198" t="s">
        <v>247</v>
      </c>
      <c r="O9" s="198"/>
      <c r="P9" s="209"/>
      <c r="Q9" s="198"/>
      <c r="R9" s="198" t="s">
        <v>249</v>
      </c>
      <c r="S9" s="198"/>
      <c r="T9" s="198" t="s">
        <v>245</v>
      </c>
      <c r="U9" s="198"/>
      <c r="V9" s="198"/>
      <c r="W9" s="232"/>
      <c r="X9" s="198"/>
      <c r="Y9" s="198"/>
      <c r="Z9" s="198"/>
      <c r="AA9" s="198"/>
      <c r="AB9" s="211"/>
      <c r="AC9" s="238"/>
      <c r="AD9" s="201"/>
    </row>
    <row r="10" spans="1:30" ht="15.75" thickBot="1">
      <c r="A10" s="124" t="s">
        <v>7</v>
      </c>
      <c r="B10" s="240" t="s">
        <v>9</v>
      </c>
      <c r="C10" s="240"/>
      <c r="D10" s="240"/>
      <c r="E10" s="199"/>
      <c r="F10" s="199"/>
      <c r="G10" s="199"/>
      <c r="H10" s="199"/>
      <c r="I10" s="212"/>
      <c r="J10" s="218"/>
      <c r="K10" s="199"/>
      <c r="L10" s="199"/>
      <c r="M10" s="199"/>
      <c r="N10" s="199"/>
      <c r="O10" s="199"/>
      <c r="P10" s="210"/>
      <c r="Q10" s="199"/>
      <c r="R10" s="199"/>
      <c r="S10" s="199"/>
      <c r="T10" s="199"/>
      <c r="U10" s="199"/>
      <c r="V10" s="199"/>
      <c r="W10" s="233"/>
      <c r="X10" s="199"/>
      <c r="Y10" s="199"/>
      <c r="Z10" s="199"/>
      <c r="AA10" s="199"/>
      <c r="AB10" s="212"/>
      <c r="AC10" s="239"/>
      <c r="AD10" s="202"/>
    </row>
    <row r="11" spans="1:30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33"/>
      <c r="X11" s="29"/>
      <c r="Y11" s="29"/>
      <c r="Z11" s="29"/>
      <c r="AA11" s="29"/>
      <c r="AB11" s="30"/>
      <c r="AC11" s="34"/>
      <c r="AD11" s="35"/>
    </row>
    <row r="12" spans="1:30" s="20" customFormat="1" ht="12.75">
      <c r="A12" s="22">
        <v>1</v>
      </c>
      <c r="B12" s="221" t="str">
        <f>Filiación!C9</f>
        <v>ALIAGA MENDOZA ELIANA SALOME</v>
      </c>
      <c r="C12" s="221"/>
      <c r="D12" s="221"/>
      <c r="E12" s="36"/>
      <c r="F12" s="36"/>
      <c r="G12" s="36"/>
      <c r="H12" s="36"/>
      <c r="I12" s="109"/>
      <c r="J12" s="108">
        <f>(IF(ISERROR(AVERAGE(E12:H12)),0,AVERAGE(E12:H12)))*10/100</f>
        <v>0</v>
      </c>
      <c r="K12" s="36"/>
      <c r="L12" s="36"/>
      <c r="M12" s="36"/>
      <c r="N12" s="36"/>
      <c r="O12" s="36"/>
      <c r="P12" s="111">
        <f>(IF(ISERROR(AVERAGE(K12:O12)),0,AVERAGE(K12:O12)))*35/100</f>
        <v>0</v>
      </c>
      <c r="Q12" s="36"/>
      <c r="R12" s="36">
        <v>67</v>
      </c>
      <c r="S12" s="36"/>
      <c r="T12" s="36"/>
      <c r="U12" s="36"/>
      <c r="V12" s="36"/>
      <c r="W12" s="120">
        <f>(IF(ISERROR(AVERAGE(Q12:V12)),0,AVERAGE(Q12:V12)))*35/100</f>
        <v>23.45</v>
      </c>
      <c r="X12" s="36"/>
      <c r="Y12" s="36"/>
      <c r="Z12" s="36"/>
      <c r="AA12" s="36"/>
      <c r="AB12" s="109"/>
      <c r="AC12" s="121">
        <f>(IF(ISERROR(AVERAGE(X12:AA12)),0,AVERAGE(X12:AA12)))*10/100</f>
        <v>0</v>
      </c>
      <c r="AD12" s="24">
        <f>AC12+AB12+W12+P12+J12+I12</f>
        <v>23.45</v>
      </c>
    </row>
    <row r="13" spans="1:30" s="20" customFormat="1" ht="12.75">
      <c r="A13" s="21">
        <v>2</v>
      </c>
      <c r="B13" s="221" t="str">
        <f>Filiación!C10</f>
        <v>BURGOA  MOLLO KAMIL JHAHIRO</v>
      </c>
      <c r="C13" s="221"/>
      <c r="D13" s="221"/>
      <c r="E13" s="37"/>
      <c r="F13" s="37"/>
      <c r="G13" s="37"/>
      <c r="H13" s="37"/>
      <c r="I13" s="110"/>
      <c r="J13" s="108">
        <f t="shared" ref="J13:J61" si="0">(IF(ISERROR(AVERAGE(E13:H13)),0,AVERAGE(E13:H13)))*10/100</f>
        <v>0</v>
      </c>
      <c r="K13" s="37"/>
      <c r="L13" s="37">
        <v>100</v>
      </c>
      <c r="M13" s="37">
        <v>100</v>
      </c>
      <c r="N13" s="37"/>
      <c r="O13" s="37"/>
      <c r="P13" s="111">
        <f t="shared" ref="P13:P61" si="1">(IF(ISERROR(AVERAGE(K13:O13)),0,AVERAGE(K13:O13)))*35/100</f>
        <v>35</v>
      </c>
      <c r="Q13" s="37"/>
      <c r="R13" s="37">
        <v>70</v>
      </c>
      <c r="S13" s="37"/>
      <c r="T13" s="37">
        <v>100</v>
      </c>
      <c r="U13" s="37"/>
      <c r="V13" s="37"/>
      <c r="W13" s="120">
        <f t="shared" ref="W13:W61" si="2">(IF(ISERROR(AVERAGE(Q13:V13)),0,AVERAGE(Q13:V13)))*35/100</f>
        <v>29.75</v>
      </c>
      <c r="X13" s="37"/>
      <c r="Y13" s="37"/>
      <c r="Z13" s="37"/>
      <c r="AA13" s="37"/>
      <c r="AB13" s="110"/>
      <c r="AC13" s="121">
        <f t="shared" ref="AC13:AC61" si="3">(IF(ISERROR(AVERAGE(X13:AA13)),0,AVERAGE(X13:AA13)))*10/100</f>
        <v>0</v>
      </c>
      <c r="AD13" s="24">
        <f t="shared" ref="AD13:AD61" si="4">AC13+AB13+W13+P13+J13+I13</f>
        <v>64.75</v>
      </c>
    </row>
    <row r="14" spans="1:30" s="20" customFormat="1" ht="12.75">
      <c r="A14" s="21">
        <v>3</v>
      </c>
      <c r="B14" s="221" t="str">
        <f>Filiación!C11</f>
        <v>CALANI MAMANI ANA VALERIA</v>
      </c>
      <c r="C14" s="221"/>
      <c r="D14" s="221"/>
      <c r="E14" s="37"/>
      <c r="F14" s="37"/>
      <c r="G14" s="37"/>
      <c r="H14" s="37"/>
      <c r="I14" s="110"/>
      <c r="J14" s="108">
        <f>(IF(ISERROR(AVERAGE(E14:H14)),0,AVERAGE(E14:H14)))*10/100</f>
        <v>0</v>
      </c>
      <c r="K14" s="37"/>
      <c r="L14" s="37"/>
      <c r="M14" s="37">
        <v>100</v>
      </c>
      <c r="N14" s="37"/>
      <c r="O14" s="37"/>
      <c r="P14" s="111">
        <f t="shared" si="1"/>
        <v>35</v>
      </c>
      <c r="Q14" s="37"/>
      <c r="R14" s="37"/>
      <c r="S14" s="37"/>
      <c r="T14" s="37">
        <v>100</v>
      </c>
      <c r="U14" s="37"/>
      <c r="V14" s="37"/>
      <c r="W14" s="120">
        <f t="shared" si="2"/>
        <v>35</v>
      </c>
      <c r="X14" s="37"/>
      <c r="Y14" s="37"/>
      <c r="Z14" s="37"/>
      <c r="AA14" s="37"/>
      <c r="AB14" s="110"/>
      <c r="AC14" s="121">
        <f t="shared" si="3"/>
        <v>0</v>
      </c>
      <c r="AD14" s="24">
        <f t="shared" si="4"/>
        <v>70</v>
      </c>
    </row>
    <row r="15" spans="1:30" s="20" customFormat="1" ht="12.75">
      <c r="A15" s="21">
        <v>4</v>
      </c>
      <c r="B15" s="221" t="str">
        <f>Filiación!C12</f>
        <v>CANAVIRI HERRADA KATHERINE</v>
      </c>
      <c r="C15" s="221"/>
      <c r="D15" s="221"/>
      <c r="E15" s="37"/>
      <c r="F15" s="37"/>
      <c r="G15" s="37"/>
      <c r="H15" s="37"/>
      <c r="I15" s="110"/>
      <c r="J15" s="108">
        <f t="shared" si="0"/>
        <v>0</v>
      </c>
      <c r="K15" s="37"/>
      <c r="L15" s="37"/>
      <c r="M15" s="37">
        <v>100</v>
      </c>
      <c r="N15" s="37"/>
      <c r="O15" s="37"/>
      <c r="P15" s="111">
        <f t="shared" si="1"/>
        <v>35</v>
      </c>
      <c r="Q15" s="37"/>
      <c r="R15" s="37">
        <v>80</v>
      </c>
      <c r="S15" s="37"/>
      <c r="T15" s="37">
        <v>100</v>
      </c>
      <c r="U15" s="37"/>
      <c r="V15" s="37"/>
      <c r="W15" s="120">
        <f t="shared" si="2"/>
        <v>31.5</v>
      </c>
      <c r="X15" s="37"/>
      <c r="Y15" s="37"/>
      <c r="Z15" s="37"/>
      <c r="AA15" s="37"/>
      <c r="AB15" s="110"/>
      <c r="AC15" s="121">
        <f t="shared" si="3"/>
        <v>0</v>
      </c>
      <c r="AD15" s="24">
        <f t="shared" si="4"/>
        <v>66.5</v>
      </c>
    </row>
    <row r="16" spans="1:30" s="20" customFormat="1" ht="12.75">
      <c r="A16" s="21">
        <v>5</v>
      </c>
      <c r="B16" s="221" t="str">
        <f>Filiación!C13</f>
        <v xml:space="preserve">CANAVIRI ROJAS RUTH AMBAR </v>
      </c>
      <c r="C16" s="221"/>
      <c r="D16" s="221"/>
      <c r="E16" s="37"/>
      <c r="F16" s="37"/>
      <c r="G16" s="37"/>
      <c r="H16" s="37"/>
      <c r="I16" s="110"/>
      <c r="J16" s="108">
        <f t="shared" si="0"/>
        <v>0</v>
      </c>
      <c r="K16" s="37"/>
      <c r="L16" s="37"/>
      <c r="M16" s="37">
        <v>100</v>
      </c>
      <c r="N16" s="37"/>
      <c r="O16" s="37"/>
      <c r="P16" s="111">
        <f t="shared" si="1"/>
        <v>35</v>
      </c>
      <c r="Q16" s="37"/>
      <c r="R16" s="37">
        <v>80</v>
      </c>
      <c r="S16" s="37"/>
      <c r="T16" s="37">
        <v>100</v>
      </c>
      <c r="U16" s="37"/>
      <c r="V16" s="37"/>
      <c r="W16" s="120">
        <f t="shared" si="2"/>
        <v>31.5</v>
      </c>
      <c r="X16" s="37"/>
      <c r="Y16" s="37"/>
      <c r="Z16" s="37"/>
      <c r="AA16" s="37"/>
      <c r="AB16" s="110"/>
      <c r="AC16" s="121">
        <f t="shared" si="3"/>
        <v>0</v>
      </c>
      <c r="AD16" s="24">
        <f t="shared" si="4"/>
        <v>66.5</v>
      </c>
    </row>
    <row r="17" spans="1:30" s="20" customFormat="1" ht="12.75">
      <c r="A17" s="21">
        <v>6</v>
      </c>
      <c r="B17" s="221" t="str">
        <f>Filiación!C14</f>
        <v>CARRION MARGUAY CAMILA SAMARA</v>
      </c>
      <c r="C17" s="221"/>
      <c r="D17" s="221"/>
      <c r="E17" s="37"/>
      <c r="F17" s="37"/>
      <c r="G17" s="37"/>
      <c r="H17" s="37"/>
      <c r="I17" s="110"/>
      <c r="J17" s="108">
        <f t="shared" si="0"/>
        <v>0</v>
      </c>
      <c r="K17" s="37"/>
      <c r="L17" s="37"/>
      <c r="M17" s="37">
        <v>100</v>
      </c>
      <c r="N17" s="37"/>
      <c r="O17" s="37"/>
      <c r="P17" s="111">
        <f t="shared" si="1"/>
        <v>35</v>
      </c>
      <c r="Q17" s="37"/>
      <c r="R17" s="37"/>
      <c r="S17" s="37"/>
      <c r="T17" s="37">
        <v>100</v>
      </c>
      <c r="U17" s="37"/>
      <c r="V17" s="37"/>
      <c r="W17" s="120">
        <f t="shared" si="2"/>
        <v>35</v>
      </c>
      <c r="X17" s="37"/>
      <c r="Y17" s="37"/>
      <c r="Z17" s="37"/>
      <c r="AA17" s="37"/>
      <c r="AB17" s="110"/>
      <c r="AC17" s="121">
        <f t="shared" si="3"/>
        <v>0</v>
      </c>
      <c r="AD17" s="24">
        <f t="shared" si="4"/>
        <v>70</v>
      </c>
    </row>
    <row r="18" spans="1:30" s="20" customFormat="1" ht="12.75">
      <c r="A18" s="21">
        <v>7</v>
      </c>
      <c r="B18" s="221" t="str">
        <f>Filiación!C15</f>
        <v xml:space="preserve">CHEJO CAMACHO NOEMI MILDRED </v>
      </c>
      <c r="C18" s="221"/>
      <c r="D18" s="221"/>
      <c r="E18" s="37"/>
      <c r="F18" s="37"/>
      <c r="G18" s="37"/>
      <c r="H18" s="37"/>
      <c r="I18" s="110"/>
      <c r="J18" s="108">
        <f t="shared" si="0"/>
        <v>0</v>
      </c>
      <c r="K18" s="37"/>
      <c r="L18" s="37"/>
      <c r="M18" s="37">
        <v>100</v>
      </c>
      <c r="N18" s="37"/>
      <c r="O18" s="37"/>
      <c r="P18" s="111">
        <f t="shared" si="1"/>
        <v>35</v>
      </c>
      <c r="Q18" s="37"/>
      <c r="R18" s="37">
        <v>80</v>
      </c>
      <c r="S18" s="37"/>
      <c r="T18" s="37">
        <v>100</v>
      </c>
      <c r="U18" s="37"/>
      <c r="V18" s="37"/>
      <c r="W18" s="120">
        <f t="shared" si="2"/>
        <v>31.5</v>
      </c>
      <c r="X18" s="37"/>
      <c r="Y18" s="37"/>
      <c r="Z18" s="37"/>
      <c r="AA18" s="37"/>
      <c r="AB18" s="110"/>
      <c r="AC18" s="121">
        <f t="shared" si="3"/>
        <v>0</v>
      </c>
      <c r="AD18" s="24">
        <f t="shared" si="4"/>
        <v>66.5</v>
      </c>
    </row>
    <row r="19" spans="1:30" s="20" customFormat="1" ht="12.75">
      <c r="A19" s="21">
        <v>8</v>
      </c>
      <c r="B19" s="221" t="str">
        <f>Filiación!C16</f>
        <v>DELGADO APAZA JHAMYL</v>
      </c>
      <c r="C19" s="221"/>
      <c r="D19" s="221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120">
        <f t="shared" si="2"/>
        <v>0</v>
      </c>
      <c r="X19" s="37"/>
      <c r="Y19" s="37"/>
      <c r="Z19" s="37"/>
      <c r="AA19" s="37"/>
      <c r="AB19" s="110"/>
      <c r="AC19" s="121">
        <f t="shared" si="3"/>
        <v>0</v>
      </c>
      <c r="AD19" s="24">
        <f t="shared" si="4"/>
        <v>0</v>
      </c>
    </row>
    <row r="20" spans="1:30" s="20" customFormat="1" ht="12.75">
      <c r="A20" s="21">
        <v>9</v>
      </c>
      <c r="B20" s="221" t="str">
        <f>Filiación!C17</f>
        <v>DORADO CHOQUE FRANCO ANIBAL</v>
      </c>
      <c r="C20" s="221"/>
      <c r="D20" s="221"/>
      <c r="E20" s="37"/>
      <c r="F20" s="37"/>
      <c r="G20" s="37"/>
      <c r="H20" s="37"/>
      <c r="I20" s="110"/>
      <c r="J20" s="108">
        <f t="shared" si="0"/>
        <v>0</v>
      </c>
      <c r="K20" s="37"/>
      <c r="L20" s="37"/>
      <c r="M20" s="37"/>
      <c r="N20" s="37"/>
      <c r="O20" s="37"/>
      <c r="P20" s="111">
        <f t="shared" si="1"/>
        <v>0</v>
      </c>
      <c r="Q20" s="37"/>
      <c r="R20" s="37"/>
      <c r="S20" s="37"/>
      <c r="T20" s="37"/>
      <c r="U20" s="37"/>
      <c r="V20" s="37"/>
      <c r="W20" s="120">
        <f t="shared" si="2"/>
        <v>0</v>
      </c>
      <c r="X20" s="37"/>
      <c r="Y20" s="37"/>
      <c r="Z20" s="37"/>
      <c r="AA20" s="37"/>
      <c r="AB20" s="110"/>
      <c r="AC20" s="121">
        <f t="shared" si="3"/>
        <v>0</v>
      </c>
      <c r="AD20" s="24">
        <f t="shared" si="4"/>
        <v>0</v>
      </c>
    </row>
    <row r="21" spans="1:30" s="20" customFormat="1" ht="12.75">
      <c r="A21" s="21">
        <v>10</v>
      </c>
      <c r="B21" s="221" t="str">
        <f>Filiación!C18</f>
        <v>EYZAGUIRRE CUSSI CRISTIAN  ROMMEL</v>
      </c>
      <c r="C21" s="221"/>
      <c r="D21" s="221"/>
      <c r="E21" s="37"/>
      <c r="F21" s="37"/>
      <c r="G21" s="37"/>
      <c r="H21" s="37"/>
      <c r="I21" s="110"/>
      <c r="J21" s="108">
        <f t="shared" si="0"/>
        <v>0</v>
      </c>
      <c r="K21" s="37"/>
      <c r="L21" s="37"/>
      <c r="M21" s="37">
        <v>100</v>
      </c>
      <c r="N21" s="37">
        <v>70</v>
      </c>
      <c r="O21" s="37"/>
      <c r="P21" s="111">
        <f t="shared" si="1"/>
        <v>29.75</v>
      </c>
      <c r="Q21" s="37"/>
      <c r="R21" s="37">
        <v>85</v>
      </c>
      <c r="S21" s="37"/>
      <c r="T21" s="37">
        <v>100</v>
      </c>
      <c r="U21" s="37"/>
      <c r="V21" s="37"/>
      <c r="W21" s="120">
        <f t="shared" si="2"/>
        <v>32.375</v>
      </c>
      <c r="X21" s="37"/>
      <c r="Y21" s="37"/>
      <c r="Z21" s="37"/>
      <c r="AA21" s="37"/>
      <c r="AB21" s="110"/>
      <c r="AC21" s="121">
        <f t="shared" si="3"/>
        <v>0</v>
      </c>
      <c r="AD21" s="24">
        <f t="shared" si="4"/>
        <v>62.125</v>
      </c>
    </row>
    <row r="22" spans="1:30" s="20" customFormat="1" ht="12.75">
      <c r="A22" s="21">
        <v>11</v>
      </c>
      <c r="B22" s="221" t="str">
        <f>Filiación!C19</f>
        <v>FORONDA FLORES GREACE ANGELA</v>
      </c>
      <c r="C22" s="221"/>
      <c r="D22" s="221"/>
      <c r="E22" s="37"/>
      <c r="F22" s="37"/>
      <c r="G22" s="37"/>
      <c r="H22" s="37"/>
      <c r="I22" s="110"/>
      <c r="J22" s="108">
        <f t="shared" si="0"/>
        <v>0</v>
      </c>
      <c r="K22" s="37"/>
      <c r="L22" s="37"/>
      <c r="M22" s="37">
        <v>100</v>
      </c>
      <c r="N22" s="37">
        <v>100</v>
      </c>
      <c r="O22" s="37"/>
      <c r="P22" s="111">
        <f t="shared" si="1"/>
        <v>35</v>
      </c>
      <c r="Q22" s="37"/>
      <c r="R22" s="37">
        <v>80</v>
      </c>
      <c r="S22" s="37"/>
      <c r="T22" s="37">
        <v>100</v>
      </c>
      <c r="U22" s="37"/>
      <c r="V22" s="37"/>
      <c r="W22" s="120">
        <f t="shared" si="2"/>
        <v>31.5</v>
      </c>
      <c r="X22" s="37"/>
      <c r="Y22" s="37"/>
      <c r="Z22" s="37"/>
      <c r="AA22" s="37"/>
      <c r="AB22" s="110"/>
      <c r="AC22" s="121">
        <f t="shared" si="3"/>
        <v>0</v>
      </c>
      <c r="AD22" s="24">
        <f t="shared" si="4"/>
        <v>66.5</v>
      </c>
    </row>
    <row r="23" spans="1:30" s="20" customFormat="1" ht="12.75">
      <c r="A23" s="21">
        <v>12</v>
      </c>
      <c r="B23" s="221" t="str">
        <f>Filiación!C20</f>
        <v>GAMBOA MEDINA GIULIANNA INES</v>
      </c>
      <c r="C23" s="221"/>
      <c r="D23" s="221"/>
      <c r="E23" s="37"/>
      <c r="F23" s="37"/>
      <c r="G23" s="37"/>
      <c r="H23" s="37"/>
      <c r="I23" s="110"/>
      <c r="J23" s="108">
        <f t="shared" si="0"/>
        <v>0</v>
      </c>
      <c r="K23" s="37"/>
      <c r="L23" s="37"/>
      <c r="M23" s="37">
        <v>100</v>
      </c>
      <c r="N23" s="37"/>
      <c r="O23" s="37"/>
      <c r="P23" s="111">
        <f t="shared" si="1"/>
        <v>35</v>
      </c>
      <c r="Q23" s="37"/>
      <c r="R23" s="37"/>
      <c r="S23" s="37"/>
      <c r="T23" s="37">
        <v>100</v>
      </c>
      <c r="U23" s="37"/>
      <c r="V23" s="37"/>
      <c r="W23" s="120">
        <f t="shared" si="2"/>
        <v>35</v>
      </c>
      <c r="X23" s="37"/>
      <c r="Y23" s="37"/>
      <c r="Z23" s="37"/>
      <c r="AA23" s="37"/>
      <c r="AB23" s="110"/>
      <c r="AC23" s="121">
        <f t="shared" si="3"/>
        <v>0</v>
      </c>
      <c r="AD23" s="24">
        <f t="shared" si="4"/>
        <v>70</v>
      </c>
    </row>
    <row r="24" spans="1:30" s="20" customFormat="1" ht="12.75">
      <c r="A24" s="21">
        <v>13</v>
      </c>
      <c r="B24" s="221" t="str">
        <f>Filiación!C21</f>
        <v xml:space="preserve">HUANCA HERRERA SEBASTIAN  NAIN </v>
      </c>
      <c r="C24" s="221"/>
      <c r="D24" s="221"/>
      <c r="E24" s="37"/>
      <c r="F24" s="37"/>
      <c r="G24" s="37"/>
      <c r="H24" s="37"/>
      <c r="I24" s="110"/>
      <c r="J24" s="108">
        <f t="shared" si="0"/>
        <v>0</v>
      </c>
      <c r="K24" s="37"/>
      <c r="L24" s="37"/>
      <c r="M24" s="37"/>
      <c r="N24" s="37"/>
      <c r="O24" s="37"/>
      <c r="P24" s="111">
        <f t="shared" si="1"/>
        <v>0</v>
      </c>
      <c r="Q24" s="37"/>
      <c r="R24" s="37">
        <v>85</v>
      </c>
      <c r="S24" s="37"/>
      <c r="T24" s="37"/>
      <c r="U24" s="37"/>
      <c r="V24" s="37"/>
      <c r="W24" s="120">
        <f t="shared" si="2"/>
        <v>29.75</v>
      </c>
      <c r="X24" s="37"/>
      <c r="Y24" s="37"/>
      <c r="Z24" s="37"/>
      <c r="AA24" s="37"/>
      <c r="AB24" s="110"/>
      <c r="AC24" s="121">
        <f t="shared" si="3"/>
        <v>0</v>
      </c>
      <c r="AD24" s="24">
        <f t="shared" si="4"/>
        <v>29.75</v>
      </c>
    </row>
    <row r="25" spans="1:30" s="20" customFormat="1" ht="12.75">
      <c r="A25" s="21">
        <v>14</v>
      </c>
      <c r="B25" s="221" t="str">
        <f>Filiación!C22</f>
        <v>LAURA CHAMBILLA JOSE MISHAEL</v>
      </c>
      <c r="C25" s="221"/>
      <c r="D25" s="221"/>
      <c r="E25" s="37"/>
      <c r="F25" s="37"/>
      <c r="G25" s="37"/>
      <c r="H25" s="37"/>
      <c r="I25" s="110"/>
      <c r="J25" s="108">
        <f t="shared" si="0"/>
        <v>0</v>
      </c>
      <c r="K25" s="37"/>
      <c r="L25" s="37"/>
      <c r="M25" s="37">
        <v>100</v>
      </c>
      <c r="N25" s="37">
        <v>100</v>
      </c>
      <c r="O25" s="37"/>
      <c r="P25" s="111">
        <f t="shared" si="1"/>
        <v>35</v>
      </c>
      <c r="Q25" s="37"/>
      <c r="R25" s="37">
        <v>80</v>
      </c>
      <c r="S25" s="37"/>
      <c r="T25" s="37">
        <v>100</v>
      </c>
      <c r="U25" s="37"/>
      <c r="V25" s="37"/>
      <c r="W25" s="120">
        <f t="shared" si="2"/>
        <v>31.5</v>
      </c>
      <c r="X25" s="37"/>
      <c r="Y25" s="37"/>
      <c r="Z25" s="37"/>
      <c r="AA25" s="37"/>
      <c r="AB25" s="110"/>
      <c r="AC25" s="121">
        <f t="shared" si="3"/>
        <v>0</v>
      </c>
      <c r="AD25" s="24">
        <f t="shared" si="4"/>
        <v>66.5</v>
      </c>
    </row>
    <row r="26" spans="1:30" s="20" customFormat="1" ht="12.75">
      <c r="A26" s="21">
        <v>15</v>
      </c>
      <c r="B26" s="221" t="str">
        <f>Filiación!C23</f>
        <v>MAMANI BUSTILLOS DANNA  SHARLYN</v>
      </c>
      <c r="C26" s="221"/>
      <c r="D26" s="221"/>
      <c r="E26" s="37"/>
      <c r="F26" s="37"/>
      <c r="G26" s="37"/>
      <c r="H26" s="37"/>
      <c r="I26" s="110"/>
      <c r="J26" s="108">
        <f t="shared" si="0"/>
        <v>0</v>
      </c>
      <c r="K26" s="37"/>
      <c r="L26" s="37"/>
      <c r="M26" s="37"/>
      <c r="N26" s="37"/>
      <c r="O26" s="37"/>
      <c r="P26" s="111">
        <f t="shared" si="1"/>
        <v>0</v>
      </c>
      <c r="Q26" s="37"/>
      <c r="R26" s="37"/>
      <c r="S26" s="37"/>
      <c r="T26" s="37"/>
      <c r="U26" s="37"/>
      <c r="V26" s="37"/>
      <c r="W26" s="120">
        <f t="shared" si="2"/>
        <v>0</v>
      </c>
      <c r="X26" s="37"/>
      <c r="Y26" s="37"/>
      <c r="Z26" s="37"/>
      <c r="AA26" s="37"/>
      <c r="AB26" s="110"/>
      <c r="AC26" s="121">
        <f t="shared" si="3"/>
        <v>0</v>
      </c>
      <c r="AD26" s="24">
        <f t="shared" si="4"/>
        <v>0</v>
      </c>
    </row>
    <row r="27" spans="1:30" s="20" customFormat="1" ht="12.75">
      <c r="A27" s="21">
        <v>16</v>
      </c>
      <c r="B27" s="221" t="str">
        <f>Filiación!C24</f>
        <v xml:space="preserve">MAMANI CACERES JHONATAN RAINER </v>
      </c>
      <c r="C27" s="221"/>
      <c r="D27" s="221"/>
      <c r="E27" s="37"/>
      <c r="F27" s="37"/>
      <c r="G27" s="37"/>
      <c r="H27" s="37"/>
      <c r="I27" s="110"/>
      <c r="J27" s="108">
        <f t="shared" si="0"/>
        <v>0</v>
      </c>
      <c r="K27" s="37"/>
      <c r="L27" s="37"/>
      <c r="M27" s="37"/>
      <c r="N27" s="37">
        <v>100</v>
      </c>
      <c r="O27" s="37"/>
      <c r="P27" s="111">
        <f t="shared" si="1"/>
        <v>35</v>
      </c>
      <c r="Q27" s="37"/>
      <c r="R27" s="37">
        <v>80</v>
      </c>
      <c r="S27" s="37"/>
      <c r="T27" s="37"/>
      <c r="U27" s="37"/>
      <c r="V27" s="37"/>
      <c r="W27" s="120">
        <f t="shared" si="2"/>
        <v>28</v>
      </c>
      <c r="X27" s="37"/>
      <c r="Y27" s="37"/>
      <c r="Z27" s="37"/>
      <c r="AA27" s="37"/>
      <c r="AB27" s="110"/>
      <c r="AC27" s="121">
        <f t="shared" si="3"/>
        <v>0</v>
      </c>
      <c r="AD27" s="24">
        <f t="shared" si="4"/>
        <v>63</v>
      </c>
    </row>
    <row r="28" spans="1:30" s="20" customFormat="1" ht="12.75">
      <c r="A28" s="21">
        <v>17</v>
      </c>
      <c r="B28" s="221" t="str">
        <f>Filiación!C25</f>
        <v xml:space="preserve">MEJILLONES CHAYÑA JAQUELIN KEYLA </v>
      </c>
      <c r="C28" s="221"/>
      <c r="D28" s="221"/>
      <c r="E28" s="37"/>
      <c r="F28" s="37"/>
      <c r="G28" s="37"/>
      <c r="H28" s="37"/>
      <c r="I28" s="110"/>
      <c r="J28" s="108">
        <f t="shared" si="0"/>
        <v>0</v>
      </c>
      <c r="K28" s="37"/>
      <c r="L28" s="37"/>
      <c r="M28" s="37">
        <v>100</v>
      </c>
      <c r="N28" s="37"/>
      <c r="O28" s="37"/>
      <c r="P28" s="111">
        <f t="shared" si="1"/>
        <v>35</v>
      </c>
      <c r="Q28" s="37"/>
      <c r="R28" s="37">
        <v>80</v>
      </c>
      <c r="S28" s="37"/>
      <c r="T28" s="37">
        <v>100</v>
      </c>
      <c r="U28" s="37"/>
      <c r="V28" s="37"/>
      <c r="W28" s="120">
        <f t="shared" si="2"/>
        <v>31.5</v>
      </c>
      <c r="X28" s="37"/>
      <c r="Y28" s="37"/>
      <c r="Z28" s="37"/>
      <c r="AA28" s="37"/>
      <c r="AB28" s="110"/>
      <c r="AC28" s="121">
        <f t="shared" si="3"/>
        <v>0</v>
      </c>
      <c r="AD28" s="24">
        <f t="shared" si="4"/>
        <v>66.5</v>
      </c>
    </row>
    <row r="29" spans="1:30" s="20" customFormat="1" ht="12.75">
      <c r="A29" s="21">
        <v>18</v>
      </c>
      <c r="B29" s="221" t="str">
        <f>Filiación!C26</f>
        <v>NISTAUZ COAQUIRA  CRISTIAN  ARIEL</v>
      </c>
      <c r="C29" s="221"/>
      <c r="D29" s="221"/>
      <c r="E29" s="37"/>
      <c r="F29" s="37"/>
      <c r="G29" s="37"/>
      <c r="H29" s="37"/>
      <c r="I29" s="110"/>
      <c r="J29" s="108">
        <f t="shared" si="0"/>
        <v>0</v>
      </c>
      <c r="K29" s="37"/>
      <c r="L29" s="37"/>
      <c r="M29" s="37">
        <v>100</v>
      </c>
      <c r="N29" s="37"/>
      <c r="O29" s="37"/>
      <c r="P29" s="111">
        <f t="shared" si="1"/>
        <v>35</v>
      </c>
      <c r="Q29" s="37"/>
      <c r="R29" s="37">
        <v>85</v>
      </c>
      <c r="S29" s="37"/>
      <c r="T29" s="37">
        <v>100</v>
      </c>
      <c r="U29" s="37"/>
      <c r="V29" s="37"/>
      <c r="W29" s="120">
        <f t="shared" si="2"/>
        <v>32.375</v>
      </c>
      <c r="X29" s="37"/>
      <c r="Y29" s="37"/>
      <c r="Z29" s="37"/>
      <c r="AA29" s="37"/>
      <c r="AB29" s="110"/>
      <c r="AC29" s="121">
        <f t="shared" si="3"/>
        <v>0</v>
      </c>
      <c r="AD29" s="24">
        <f t="shared" si="4"/>
        <v>67.375</v>
      </c>
    </row>
    <row r="30" spans="1:30" s="20" customFormat="1" ht="12.75">
      <c r="A30" s="21">
        <v>19</v>
      </c>
      <c r="B30" s="221" t="str">
        <f>Filiación!C27</f>
        <v xml:space="preserve">OJALVO VEIZAN YULIANA </v>
      </c>
      <c r="C30" s="221"/>
      <c r="D30" s="221"/>
      <c r="E30" s="37"/>
      <c r="F30" s="37"/>
      <c r="G30" s="37"/>
      <c r="H30" s="37"/>
      <c r="I30" s="110"/>
      <c r="J30" s="108">
        <f t="shared" si="0"/>
        <v>0</v>
      </c>
      <c r="K30" s="37"/>
      <c r="L30" s="37"/>
      <c r="M30" s="37">
        <v>100</v>
      </c>
      <c r="N30" s="37">
        <v>100</v>
      </c>
      <c r="O30" s="37"/>
      <c r="P30" s="111">
        <f t="shared" si="1"/>
        <v>35</v>
      </c>
      <c r="Q30" s="37"/>
      <c r="R30" s="37">
        <v>80</v>
      </c>
      <c r="S30" s="37"/>
      <c r="T30" s="37">
        <v>100</v>
      </c>
      <c r="U30" s="37"/>
      <c r="V30" s="37"/>
      <c r="W30" s="120">
        <f t="shared" si="2"/>
        <v>31.5</v>
      </c>
      <c r="X30" s="37"/>
      <c r="Y30" s="37"/>
      <c r="Z30" s="37"/>
      <c r="AA30" s="37"/>
      <c r="AB30" s="110"/>
      <c r="AC30" s="121">
        <f t="shared" si="3"/>
        <v>0</v>
      </c>
      <c r="AD30" s="24">
        <f t="shared" si="4"/>
        <v>66.5</v>
      </c>
    </row>
    <row r="31" spans="1:30" s="20" customFormat="1" ht="12.75">
      <c r="A31" s="21">
        <v>20</v>
      </c>
      <c r="B31" s="221" t="str">
        <f>Filiación!C28</f>
        <v>OVANDO AGUIRRE GABRIELA ANDREA</v>
      </c>
      <c r="C31" s="221"/>
      <c r="D31" s="221"/>
      <c r="E31" s="37"/>
      <c r="F31" s="37"/>
      <c r="G31" s="37"/>
      <c r="H31" s="37"/>
      <c r="I31" s="110"/>
      <c r="J31" s="108">
        <f t="shared" si="0"/>
        <v>0</v>
      </c>
      <c r="K31" s="37"/>
      <c r="L31" s="37"/>
      <c r="M31" s="37"/>
      <c r="N31" s="37"/>
      <c r="O31" s="37"/>
      <c r="P31" s="111">
        <f t="shared" si="1"/>
        <v>0</v>
      </c>
      <c r="Q31" s="37"/>
      <c r="R31" s="37">
        <v>80</v>
      </c>
      <c r="S31" s="37"/>
      <c r="T31" s="37"/>
      <c r="U31" s="37"/>
      <c r="V31" s="37"/>
      <c r="W31" s="120">
        <f t="shared" si="2"/>
        <v>28</v>
      </c>
      <c r="X31" s="37"/>
      <c r="Y31" s="37"/>
      <c r="Z31" s="37"/>
      <c r="AA31" s="37"/>
      <c r="AB31" s="110"/>
      <c r="AC31" s="121">
        <f t="shared" si="3"/>
        <v>0</v>
      </c>
      <c r="AD31" s="24">
        <f t="shared" si="4"/>
        <v>28</v>
      </c>
    </row>
    <row r="32" spans="1:30" s="20" customFormat="1" ht="12.75">
      <c r="A32" s="21">
        <v>21</v>
      </c>
      <c r="B32" s="221" t="str">
        <f>Filiación!C29</f>
        <v xml:space="preserve">PATANA MAMANI ROBERTO CARLOS </v>
      </c>
      <c r="C32" s="221"/>
      <c r="D32" s="221"/>
      <c r="E32" s="37"/>
      <c r="F32" s="37"/>
      <c r="G32" s="37"/>
      <c r="H32" s="37"/>
      <c r="I32" s="110"/>
      <c r="J32" s="108">
        <f t="shared" si="0"/>
        <v>0</v>
      </c>
      <c r="K32" s="37"/>
      <c r="L32" s="37"/>
      <c r="M32" s="37"/>
      <c r="N32" s="37"/>
      <c r="O32" s="37"/>
      <c r="P32" s="111">
        <f t="shared" si="1"/>
        <v>0</v>
      </c>
      <c r="Q32" s="37"/>
      <c r="R32" s="37">
        <v>85</v>
      </c>
      <c r="S32" s="37"/>
      <c r="T32" s="37"/>
      <c r="U32" s="37"/>
      <c r="V32" s="37"/>
      <c r="W32" s="120">
        <f t="shared" si="2"/>
        <v>29.75</v>
      </c>
      <c r="X32" s="37"/>
      <c r="Y32" s="37"/>
      <c r="Z32" s="37"/>
      <c r="AA32" s="37"/>
      <c r="AB32" s="110"/>
      <c r="AC32" s="121">
        <f t="shared" si="3"/>
        <v>0</v>
      </c>
      <c r="AD32" s="24">
        <f t="shared" si="4"/>
        <v>29.75</v>
      </c>
    </row>
    <row r="33" spans="1:30" s="20" customFormat="1" ht="12.75">
      <c r="A33" s="21">
        <v>22</v>
      </c>
      <c r="B33" s="221" t="str">
        <f>Filiación!C30</f>
        <v>PAUCARA GUTIERREZ ALEJANDRO ANDREI</v>
      </c>
      <c r="C33" s="221"/>
      <c r="D33" s="221"/>
      <c r="E33" s="37"/>
      <c r="F33" s="37"/>
      <c r="G33" s="37"/>
      <c r="H33" s="37"/>
      <c r="I33" s="110"/>
      <c r="J33" s="108">
        <f t="shared" si="0"/>
        <v>0</v>
      </c>
      <c r="K33" s="37"/>
      <c r="L33" s="37"/>
      <c r="M33" s="37"/>
      <c r="N33" s="37"/>
      <c r="O33" s="37"/>
      <c r="P33" s="111">
        <f t="shared" si="1"/>
        <v>0</v>
      </c>
      <c r="Q33" s="37"/>
      <c r="R33" s="37"/>
      <c r="S33" s="37"/>
      <c r="T33" s="37"/>
      <c r="U33" s="37"/>
      <c r="V33" s="37"/>
      <c r="W33" s="120">
        <f t="shared" si="2"/>
        <v>0</v>
      </c>
      <c r="X33" s="37"/>
      <c r="Y33" s="37"/>
      <c r="Z33" s="37"/>
      <c r="AA33" s="37"/>
      <c r="AB33" s="110"/>
      <c r="AC33" s="121">
        <f t="shared" si="3"/>
        <v>0</v>
      </c>
      <c r="AD33" s="24">
        <f t="shared" si="4"/>
        <v>0</v>
      </c>
    </row>
    <row r="34" spans="1:30" s="20" customFormat="1" ht="12.75">
      <c r="A34" s="21">
        <v>23</v>
      </c>
      <c r="B34" s="221" t="str">
        <f>Filiación!C31</f>
        <v xml:space="preserve">RAMOS MEJIA ROSSY ALEJANDRA </v>
      </c>
      <c r="C34" s="221"/>
      <c r="D34" s="221"/>
      <c r="E34" s="37"/>
      <c r="F34" s="37"/>
      <c r="G34" s="37"/>
      <c r="H34" s="37"/>
      <c r="I34" s="110"/>
      <c r="J34" s="108">
        <f t="shared" si="0"/>
        <v>0</v>
      </c>
      <c r="K34" s="37"/>
      <c r="L34" s="37">
        <v>100</v>
      </c>
      <c r="M34" s="37">
        <v>100</v>
      </c>
      <c r="N34" s="37">
        <v>100</v>
      </c>
      <c r="O34" s="37"/>
      <c r="P34" s="111">
        <f t="shared" si="1"/>
        <v>35</v>
      </c>
      <c r="Q34" s="37"/>
      <c r="R34" s="37">
        <v>75</v>
      </c>
      <c r="S34" s="37"/>
      <c r="T34" s="37">
        <v>100</v>
      </c>
      <c r="U34" s="37"/>
      <c r="V34" s="37"/>
      <c r="W34" s="120">
        <f t="shared" si="2"/>
        <v>30.625</v>
      </c>
      <c r="X34" s="37"/>
      <c r="Y34" s="37"/>
      <c r="Z34" s="37"/>
      <c r="AA34" s="37"/>
      <c r="AB34" s="110"/>
      <c r="AC34" s="121">
        <f t="shared" si="3"/>
        <v>0</v>
      </c>
      <c r="AD34" s="24">
        <f t="shared" si="4"/>
        <v>65.625</v>
      </c>
    </row>
    <row r="35" spans="1:30" s="20" customFormat="1" ht="12.75">
      <c r="A35" s="21">
        <v>24</v>
      </c>
      <c r="B35" s="221" t="str">
        <f>Filiación!C32</f>
        <v>ROJAS PABLO ROSS MIRELIA</v>
      </c>
      <c r="C35" s="221"/>
      <c r="D35" s="221"/>
      <c r="E35" s="37"/>
      <c r="F35" s="37"/>
      <c r="G35" s="37"/>
      <c r="H35" s="37"/>
      <c r="I35" s="110"/>
      <c r="J35" s="108">
        <f t="shared" si="0"/>
        <v>0</v>
      </c>
      <c r="K35" s="37"/>
      <c r="L35" s="37">
        <v>100</v>
      </c>
      <c r="M35" s="37">
        <v>100</v>
      </c>
      <c r="N35" s="37">
        <v>100</v>
      </c>
      <c r="O35" s="37"/>
      <c r="P35" s="111">
        <f t="shared" si="1"/>
        <v>35</v>
      </c>
      <c r="Q35" s="37"/>
      <c r="R35" s="37">
        <v>80</v>
      </c>
      <c r="S35" s="37"/>
      <c r="T35" s="37">
        <v>100</v>
      </c>
      <c r="U35" s="37"/>
      <c r="V35" s="37"/>
      <c r="W35" s="120">
        <f t="shared" si="2"/>
        <v>31.5</v>
      </c>
      <c r="X35" s="37"/>
      <c r="Y35" s="37"/>
      <c r="Z35" s="37"/>
      <c r="AA35" s="37"/>
      <c r="AB35" s="110"/>
      <c r="AC35" s="121">
        <f t="shared" si="3"/>
        <v>0</v>
      </c>
      <c r="AD35" s="24">
        <f t="shared" si="4"/>
        <v>66.5</v>
      </c>
    </row>
    <row r="36" spans="1:30" s="20" customFormat="1" ht="12.75">
      <c r="A36" s="21">
        <v>25</v>
      </c>
      <c r="B36" s="221" t="str">
        <f>Filiación!C33</f>
        <v>TAPIA CHAMBI ALEXANDER JESUS</v>
      </c>
      <c r="C36" s="221"/>
      <c r="D36" s="221"/>
      <c r="E36" s="37"/>
      <c r="F36" s="37"/>
      <c r="G36" s="37"/>
      <c r="H36" s="37"/>
      <c r="I36" s="110"/>
      <c r="J36" s="108">
        <f t="shared" si="0"/>
        <v>0</v>
      </c>
      <c r="K36" s="37"/>
      <c r="L36" s="37"/>
      <c r="M36" s="37">
        <v>100</v>
      </c>
      <c r="N36" s="37"/>
      <c r="O36" s="37"/>
      <c r="P36" s="111">
        <f t="shared" si="1"/>
        <v>35</v>
      </c>
      <c r="Q36" s="37"/>
      <c r="R36" s="37">
        <v>80</v>
      </c>
      <c r="S36" s="37"/>
      <c r="T36" s="37">
        <v>100</v>
      </c>
      <c r="U36" s="37"/>
      <c r="V36" s="37"/>
      <c r="W36" s="120">
        <f t="shared" si="2"/>
        <v>31.5</v>
      </c>
      <c r="X36" s="37"/>
      <c r="Y36" s="37"/>
      <c r="Z36" s="37"/>
      <c r="AA36" s="37"/>
      <c r="AB36" s="110"/>
      <c r="AC36" s="121">
        <f t="shared" si="3"/>
        <v>0</v>
      </c>
      <c r="AD36" s="24">
        <f t="shared" si="4"/>
        <v>66.5</v>
      </c>
    </row>
    <row r="37" spans="1:30" s="20" customFormat="1" ht="12.75">
      <c r="A37" s="21">
        <v>26</v>
      </c>
      <c r="B37" s="221" t="str">
        <f>Filiación!C34</f>
        <v>TICONA AQUINO ITAN MATEO</v>
      </c>
      <c r="C37" s="221"/>
      <c r="D37" s="221"/>
      <c r="E37" s="37"/>
      <c r="F37" s="37"/>
      <c r="G37" s="37"/>
      <c r="H37" s="37"/>
      <c r="I37" s="110"/>
      <c r="J37" s="108">
        <f t="shared" si="0"/>
        <v>0</v>
      </c>
      <c r="K37" s="37"/>
      <c r="L37" s="37"/>
      <c r="M37" s="37">
        <v>100</v>
      </c>
      <c r="N37" s="37"/>
      <c r="O37" s="37"/>
      <c r="P37" s="111">
        <f t="shared" si="1"/>
        <v>35</v>
      </c>
      <c r="Q37" s="37"/>
      <c r="R37" s="37">
        <v>80</v>
      </c>
      <c r="S37" s="37"/>
      <c r="T37" s="37">
        <v>100</v>
      </c>
      <c r="U37" s="37"/>
      <c r="V37" s="37"/>
      <c r="W37" s="120">
        <f t="shared" si="2"/>
        <v>31.5</v>
      </c>
      <c r="X37" s="37"/>
      <c r="Y37" s="37"/>
      <c r="Z37" s="37"/>
      <c r="AA37" s="37"/>
      <c r="AB37" s="110"/>
      <c r="AC37" s="121">
        <f t="shared" si="3"/>
        <v>0</v>
      </c>
      <c r="AD37" s="24">
        <f t="shared" si="4"/>
        <v>66.5</v>
      </c>
    </row>
    <row r="38" spans="1:30" s="20" customFormat="1" ht="12.75">
      <c r="A38" s="21">
        <v>27</v>
      </c>
      <c r="B38" s="221" t="str">
        <f>Filiación!C35</f>
        <v xml:space="preserve">VALDIVIA HERNANI AYLIN SIREL      </v>
      </c>
      <c r="C38" s="221"/>
      <c r="D38" s="221"/>
      <c r="E38" s="37"/>
      <c r="F38" s="37"/>
      <c r="G38" s="37"/>
      <c r="H38" s="37"/>
      <c r="I38" s="110"/>
      <c r="J38" s="108">
        <f t="shared" si="0"/>
        <v>0</v>
      </c>
      <c r="K38" s="37"/>
      <c r="L38" s="37"/>
      <c r="M38" s="37">
        <v>100</v>
      </c>
      <c r="N38" s="37"/>
      <c r="O38" s="37"/>
      <c r="P38" s="111">
        <f t="shared" si="1"/>
        <v>35</v>
      </c>
      <c r="Q38" s="37"/>
      <c r="R38" s="37">
        <v>70</v>
      </c>
      <c r="S38" s="37"/>
      <c r="T38" s="37">
        <v>100</v>
      </c>
      <c r="U38" s="37"/>
      <c r="V38" s="37"/>
      <c r="W38" s="120">
        <f t="shared" si="2"/>
        <v>29.75</v>
      </c>
      <c r="X38" s="37"/>
      <c r="Y38" s="37"/>
      <c r="Z38" s="37"/>
      <c r="AA38" s="37"/>
      <c r="AB38" s="110"/>
      <c r="AC38" s="121">
        <f t="shared" si="3"/>
        <v>0</v>
      </c>
      <c r="AD38" s="24">
        <f t="shared" si="4"/>
        <v>64.75</v>
      </c>
    </row>
    <row r="39" spans="1:30" s="20" customFormat="1" ht="12.75">
      <c r="A39" s="21">
        <v>28</v>
      </c>
      <c r="B39" s="221" t="str">
        <f>Filiación!C36</f>
        <v>VARGAS  FLORES GERALDINE SHARLIN</v>
      </c>
      <c r="C39" s="221"/>
      <c r="D39" s="221"/>
      <c r="E39" s="37"/>
      <c r="F39" s="37"/>
      <c r="G39" s="37"/>
      <c r="H39" s="37"/>
      <c r="I39" s="110"/>
      <c r="J39" s="108">
        <f t="shared" si="0"/>
        <v>0</v>
      </c>
      <c r="K39" s="37"/>
      <c r="L39" s="37"/>
      <c r="M39" s="37"/>
      <c r="N39" s="37"/>
      <c r="O39" s="37"/>
      <c r="P39" s="111">
        <f t="shared" si="1"/>
        <v>0</v>
      </c>
      <c r="Q39" s="37"/>
      <c r="R39" s="37">
        <v>70</v>
      </c>
      <c r="S39" s="37"/>
      <c r="T39" s="37"/>
      <c r="U39" s="37"/>
      <c r="V39" s="37"/>
      <c r="W39" s="120">
        <f t="shared" si="2"/>
        <v>24.5</v>
      </c>
      <c r="X39" s="37"/>
      <c r="Y39" s="37"/>
      <c r="Z39" s="37"/>
      <c r="AA39" s="37"/>
      <c r="AB39" s="110"/>
      <c r="AC39" s="121">
        <f t="shared" si="3"/>
        <v>0</v>
      </c>
      <c r="AD39" s="24">
        <f t="shared" si="4"/>
        <v>24.5</v>
      </c>
    </row>
    <row r="40" spans="1:30" s="20" customFormat="1" ht="12.75">
      <c r="A40" s="21">
        <v>29</v>
      </c>
      <c r="B40" s="221" t="str">
        <f>Filiación!C37</f>
        <v>VILLARROEL  SUAREZ JUAN DIEGO</v>
      </c>
      <c r="C40" s="221"/>
      <c r="D40" s="221"/>
      <c r="E40" s="37"/>
      <c r="F40" s="37"/>
      <c r="G40" s="37"/>
      <c r="H40" s="37"/>
      <c r="I40" s="110"/>
      <c r="J40" s="108">
        <f t="shared" si="0"/>
        <v>0</v>
      </c>
      <c r="K40" s="37"/>
      <c r="L40" s="37"/>
      <c r="M40" s="37"/>
      <c r="N40" s="37"/>
      <c r="O40" s="37"/>
      <c r="P40" s="111">
        <f t="shared" si="1"/>
        <v>0</v>
      </c>
      <c r="Q40" s="37"/>
      <c r="R40" s="37"/>
      <c r="S40" s="37"/>
      <c r="T40" s="37"/>
      <c r="U40" s="37"/>
      <c r="V40" s="37"/>
      <c r="W40" s="120">
        <f t="shared" si="2"/>
        <v>0</v>
      </c>
      <c r="X40" s="37"/>
      <c r="Y40" s="37"/>
      <c r="Z40" s="37"/>
      <c r="AA40" s="37"/>
      <c r="AB40" s="110"/>
      <c r="AC40" s="121">
        <f t="shared" si="3"/>
        <v>0</v>
      </c>
      <c r="AD40" s="24">
        <f t="shared" si="4"/>
        <v>0</v>
      </c>
    </row>
    <row r="41" spans="1:30" s="20" customFormat="1" ht="12.75">
      <c r="A41" s="21">
        <v>30</v>
      </c>
      <c r="B41" s="221">
        <f>Filiación!C38</f>
        <v>0</v>
      </c>
      <c r="C41" s="221"/>
      <c r="D41" s="221"/>
      <c r="E41" s="37"/>
      <c r="F41" s="37"/>
      <c r="G41" s="37"/>
      <c r="H41" s="37"/>
      <c r="I41" s="110"/>
      <c r="J41" s="108">
        <f t="shared" si="0"/>
        <v>0</v>
      </c>
      <c r="K41" s="37"/>
      <c r="L41" s="37">
        <v>100</v>
      </c>
      <c r="M41" s="37">
        <v>100</v>
      </c>
      <c r="N41" s="37">
        <v>100</v>
      </c>
      <c r="O41" s="37"/>
      <c r="P41" s="111">
        <f t="shared" si="1"/>
        <v>35</v>
      </c>
      <c r="Q41" s="37"/>
      <c r="R41" s="37">
        <v>76</v>
      </c>
      <c r="S41" s="37"/>
      <c r="T41" s="37">
        <v>100</v>
      </c>
      <c r="U41" s="37"/>
      <c r="V41" s="37"/>
      <c r="W41" s="120">
        <f t="shared" si="2"/>
        <v>30.8</v>
      </c>
      <c r="X41" s="37"/>
      <c r="Y41" s="37"/>
      <c r="Z41" s="37"/>
      <c r="AA41" s="37"/>
      <c r="AB41" s="110"/>
      <c r="AC41" s="121">
        <f t="shared" si="3"/>
        <v>0</v>
      </c>
      <c r="AD41" s="24">
        <f t="shared" si="4"/>
        <v>65.8</v>
      </c>
    </row>
    <row r="42" spans="1:30" s="20" customFormat="1" ht="12.75">
      <c r="A42" s="21">
        <v>31</v>
      </c>
      <c r="B42" s="221">
        <f>Filiación!C39</f>
        <v>0</v>
      </c>
      <c r="C42" s="221"/>
      <c r="D42" s="221"/>
      <c r="E42" s="37"/>
      <c r="F42" s="37"/>
      <c r="G42" s="37"/>
      <c r="H42" s="37"/>
      <c r="I42" s="110"/>
      <c r="J42" s="108">
        <f t="shared" si="0"/>
        <v>0</v>
      </c>
      <c r="K42" s="37"/>
      <c r="L42" s="37"/>
      <c r="M42" s="37">
        <v>100</v>
      </c>
      <c r="N42" s="37"/>
      <c r="O42" s="37"/>
      <c r="P42" s="111">
        <f t="shared" si="1"/>
        <v>35</v>
      </c>
      <c r="Q42" s="37"/>
      <c r="R42" s="37"/>
      <c r="S42" s="37"/>
      <c r="T42" s="37">
        <v>100</v>
      </c>
      <c r="U42" s="37"/>
      <c r="V42" s="37"/>
      <c r="W42" s="120">
        <f t="shared" si="2"/>
        <v>35</v>
      </c>
      <c r="X42" s="37"/>
      <c r="Y42" s="37"/>
      <c r="Z42" s="37"/>
      <c r="AA42" s="37"/>
      <c r="AB42" s="110"/>
      <c r="AC42" s="121">
        <f t="shared" si="3"/>
        <v>0</v>
      </c>
      <c r="AD42" s="24">
        <f t="shared" si="4"/>
        <v>70</v>
      </c>
    </row>
    <row r="43" spans="1:30" s="20" customFormat="1" ht="12.75">
      <c r="A43" s="21">
        <v>32</v>
      </c>
      <c r="B43" s="221">
        <f>Filiación!C40</f>
        <v>0</v>
      </c>
      <c r="C43" s="221"/>
      <c r="D43" s="221"/>
      <c r="E43" s="37"/>
      <c r="F43" s="37"/>
      <c r="G43" s="37"/>
      <c r="H43" s="37"/>
      <c r="I43" s="110"/>
      <c r="J43" s="108">
        <f t="shared" si="0"/>
        <v>0</v>
      </c>
      <c r="K43" s="37"/>
      <c r="L43" s="37"/>
      <c r="M43" s="37">
        <v>100</v>
      </c>
      <c r="N43" s="37"/>
      <c r="O43" s="37"/>
      <c r="P43" s="111">
        <f t="shared" si="1"/>
        <v>35</v>
      </c>
      <c r="Q43" s="37"/>
      <c r="R43" s="37">
        <v>80</v>
      </c>
      <c r="S43" s="37"/>
      <c r="T43" s="37">
        <v>100</v>
      </c>
      <c r="U43" s="37"/>
      <c r="V43" s="37"/>
      <c r="W43" s="120">
        <f t="shared" si="2"/>
        <v>31.5</v>
      </c>
      <c r="X43" s="37"/>
      <c r="Y43" s="37"/>
      <c r="Z43" s="37"/>
      <c r="AA43" s="37"/>
      <c r="AB43" s="110"/>
      <c r="AC43" s="121">
        <f t="shared" si="3"/>
        <v>0</v>
      </c>
      <c r="AD43" s="24">
        <f t="shared" si="4"/>
        <v>66.5</v>
      </c>
    </row>
    <row r="44" spans="1:30" s="20" customFormat="1" ht="12.75">
      <c r="A44" s="21">
        <v>33</v>
      </c>
      <c r="B44" s="221">
        <f>Filiación!C41</f>
        <v>0</v>
      </c>
      <c r="C44" s="221"/>
      <c r="D44" s="221"/>
      <c r="E44" s="37"/>
      <c r="F44" s="37"/>
      <c r="G44" s="37"/>
      <c r="H44" s="37"/>
      <c r="I44" s="110"/>
      <c r="J44" s="108">
        <f t="shared" si="0"/>
        <v>0</v>
      </c>
      <c r="K44" s="37"/>
      <c r="L44" s="37"/>
      <c r="M44" s="37"/>
      <c r="N44" s="37"/>
      <c r="O44" s="37"/>
      <c r="P44" s="111">
        <f t="shared" si="1"/>
        <v>0</v>
      </c>
      <c r="Q44" s="37"/>
      <c r="R44" s="37">
        <v>75</v>
      </c>
      <c r="S44" s="37"/>
      <c r="T44" s="37"/>
      <c r="U44" s="37"/>
      <c r="V44" s="37"/>
      <c r="W44" s="120">
        <f t="shared" si="2"/>
        <v>26.25</v>
      </c>
      <c r="X44" s="37"/>
      <c r="Y44" s="37"/>
      <c r="Z44" s="37"/>
      <c r="AA44" s="37"/>
      <c r="AB44" s="110"/>
      <c r="AC44" s="121">
        <f t="shared" si="3"/>
        <v>0</v>
      </c>
      <c r="AD44" s="24">
        <f t="shared" si="4"/>
        <v>26.25</v>
      </c>
    </row>
    <row r="45" spans="1:30" s="20" customFormat="1" ht="12.75">
      <c r="A45" s="21">
        <v>34</v>
      </c>
      <c r="B45" s="221">
        <f>Filiación!C42</f>
        <v>0</v>
      </c>
      <c r="C45" s="221"/>
      <c r="D45" s="221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120">
        <f t="shared" si="2"/>
        <v>0</v>
      </c>
      <c r="X45" s="37"/>
      <c r="Y45" s="37"/>
      <c r="Z45" s="37"/>
      <c r="AA45" s="37"/>
      <c r="AB45" s="110"/>
      <c r="AC45" s="121">
        <f t="shared" si="3"/>
        <v>0</v>
      </c>
      <c r="AD45" s="24">
        <f t="shared" si="4"/>
        <v>0</v>
      </c>
    </row>
    <row r="46" spans="1:30" s="20" customFormat="1" ht="12.75">
      <c r="A46" s="21">
        <v>35</v>
      </c>
      <c r="B46" s="221">
        <f>Filiación!C43</f>
        <v>0</v>
      </c>
      <c r="C46" s="221"/>
      <c r="D46" s="221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120">
        <f t="shared" si="2"/>
        <v>0</v>
      </c>
      <c r="X46" s="37"/>
      <c r="Y46" s="37"/>
      <c r="Z46" s="37"/>
      <c r="AA46" s="37"/>
      <c r="AB46" s="110"/>
      <c r="AC46" s="121">
        <f t="shared" si="3"/>
        <v>0</v>
      </c>
      <c r="AD46" s="24">
        <f t="shared" si="4"/>
        <v>0</v>
      </c>
    </row>
    <row r="47" spans="1:30" s="20" customFormat="1" ht="12.75">
      <c r="A47" s="21">
        <v>36</v>
      </c>
      <c r="B47" s="221">
        <f>Filiación!C44</f>
        <v>0</v>
      </c>
      <c r="C47" s="221"/>
      <c r="D47" s="221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120">
        <f t="shared" si="2"/>
        <v>0</v>
      </c>
      <c r="X47" s="37"/>
      <c r="Y47" s="37"/>
      <c r="Z47" s="37"/>
      <c r="AA47" s="37"/>
      <c r="AB47" s="110"/>
      <c r="AC47" s="121">
        <f t="shared" si="3"/>
        <v>0</v>
      </c>
      <c r="AD47" s="24">
        <f t="shared" si="4"/>
        <v>0</v>
      </c>
    </row>
    <row r="48" spans="1:30" s="20" customFormat="1" ht="12.75">
      <c r="A48" s="21">
        <v>37</v>
      </c>
      <c r="B48" s="221">
        <f>Filiación!C45</f>
        <v>0</v>
      </c>
      <c r="C48" s="221"/>
      <c r="D48" s="221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120">
        <f t="shared" si="2"/>
        <v>0</v>
      </c>
      <c r="X48" s="37"/>
      <c r="Y48" s="37"/>
      <c r="Z48" s="37"/>
      <c r="AA48" s="37"/>
      <c r="AB48" s="110"/>
      <c r="AC48" s="121">
        <f t="shared" si="3"/>
        <v>0</v>
      </c>
      <c r="AD48" s="24">
        <f t="shared" si="4"/>
        <v>0</v>
      </c>
    </row>
    <row r="49" spans="1:30" s="20" customFormat="1" ht="12.75">
      <c r="A49" s="21">
        <v>38</v>
      </c>
      <c r="B49" s="221">
        <f>Filiación!C46</f>
        <v>0</v>
      </c>
      <c r="C49" s="221"/>
      <c r="D49" s="221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120">
        <f t="shared" si="2"/>
        <v>0</v>
      </c>
      <c r="X49" s="37"/>
      <c r="Y49" s="37"/>
      <c r="Z49" s="37"/>
      <c r="AA49" s="37"/>
      <c r="AB49" s="110"/>
      <c r="AC49" s="121">
        <f t="shared" si="3"/>
        <v>0</v>
      </c>
      <c r="AD49" s="24">
        <f t="shared" si="4"/>
        <v>0</v>
      </c>
    </row>
    <row r="50" spans="1:30" s="20" customFormat="1" ht="12.75">
      <c r="A50" s="21">
        <v>39</v>
      </c>
      <c r="B50" s="221">
        <f>Filiación!C47</f>
        <v>0</v>
      </c>
      <c r="C50" s="221"/>
      <c r="D50" s="221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120">
        <f t="shared" si="2"/>
        <v>0</v>
      </c>
      <c r="X50" s="37"/>
      <c r="Y50" s="37"/>
      <c r="Z50" s="37"/>
      <c r="AA50" s="37"/>
      <c r="AB50" s="110"/>
      <c r="AC50" s="121">
        <f t="shared" si="3"/>
        <v>0</v>
      </c>
      <c r="AD50" s="24">
        <f t="shared" si="4"/>
        <v>0</v>
      </c>
    </row>
    <row r="51" spans="1:30" s="20" customFormat="1" ht="12.75">
      <c r="A51" s="21">
        <v>40</v>
      </c>
      <c r="B51" s="221">
        <f>Filiación!C48</f>
        <v>0</v>
      </c>
      <c r="C51" s="221"/>
      <c r="D51" s="221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120">
        <f t="shared" si="2"/>
        <v>0</v>
      </c>
      <c r="X51" s="37"/>
      <c r="Y51" s="37"/>
      <c r="Z51" s="37"/>
      <c r="AA51" s="37"/>
      <c r="AB51" s="110"/>
      <c r="AC51" s="121">
        <f t="shared" si="3"/>
        <v>0</v>
      </c>
      <c r="AD51" s="24">
        <f t="shared" si="4"/>
        <v>0</v>
      </c>
    </row>
    <row r="52" spans="1:30" s="20" customFormat="1" ht="12.75">
      <c r="A52" s="21">
        <v>41</v>
      </c>
      <c r="B52" s="221">
        <f>Filiación!C49</f>
        <v>0</v>
      </c>
      <c r="C52" s="221"/>
      <c r="D52" s="221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120">
        <f t="shared" si="2"/>
        <v>0</v>
      </c>
      <c r="X52" s="37"/>
      <c r="Y52" s="37"/>
      <c r="Z52" s="37"/>
      <c r="AA52" s="37"/>
      <c r="AB52" s="110"/>
      <c r="AC52" s="121">
        <f t="shared" si="3"/>
        <v>0</v>
      </c>
      <c r="AD52" s="24">
        <f t="shared" si="4"/>
        <v>0</v>
      </c>
    </row>
    <row r="53" spans="1:30" s="20" customFormat="1" ht="12.75">
      <c r="A53" s="21">
        <v>42</v>
      </c>
      <c r="B53" s="221">
        <f>Filiación!C50</f>
        <v>0</v>
      </c>
      <c r="C53" s="221"/>
      <c r="D53" s="221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120">
        <f t="shared" si="2"/>
        <v>0</v>
      </c>
      <c r="X53" s="37"/>
      <c r="Y53" s="37"/>
      <c r="Z53" s="37"/>
      <c r="AA53" s="37"/>
      <c r="AB53" s="110"/>
      <c r="AC53" s="121">
        <f t="shared" si="3"/>
        <v>0</v>
      </c>
      <c r="AD53" s="24">
        <f t="shared" si="4"/>
        <v>0</v>
      </c>
    </row>
    <row r="54" spans="1:30" s="20" customFormat="1" ht="12.75">
      <c r="A54" s="21">
        <v>43</v>
      </c>
      <c r="B54" s="221">
        <f>Filiación!C51</f>
        <v>0</v>
      </c>
      <c r="C54" s="221"/>
      <c r="D54" s="221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120">
        <f t="shared" si="2"/>
        <v>0</v>
      </c>
      <c r="X54" s="37"/>
      <c r="Y54" s="37"/>
      <c r="Z54" s="37"/>
      <c r="AA54" s="37"/>
      <c r="AB54" s="110"/>
      <c r="AC54" s="121">
        <f t="shared" si="3"/>
        <v>0</v>
      </c>
      <c r="AD54" s="24">
        <f t="shared" si="4"/>
        <v>0</v>
      </c>
    </row>
    <row r="55" spans="1:30" s="20" customFormat="1" ht="12.75">
      <c r="A55" s="21">
        <v>44</v>
      </c>
      <c r="B55" s="221">
        <f>Filiación!C52</f>
        <v>0</v>
      </c>
      <c r="C55" s="221"/>
      <c r="D55" s="221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120">
        <f t="shared" si="2"/>
        <v>0</v>
      </c>
      <c r="X55" s="37"/>
      <c r="Y55" s="37"/>
      <c r="Z55" s="37"/>
      <c r="AA55" s="37"/>
      <c r="AB55" s="110"/>
      <c r="AC55" s="121">
        <f t="shared" si="3"/>
        <v>0</v>
      </c>
      <c r="AD55" s="24">
        <f t="shared" si="4"/>
        <v>0</v>
      </c>
    </row>
    <row r="56" spans="1:30" s="20" customFormat="1" ht="12.75">
      <c r="A56" s="21">
        <v>45</v>
      </c>
      <c r="B56" s="221">
        <f>Filiación!C53</f>
        <v>0</v>
      </c>
      <c r="C56" s="221"/>
      <c r="D56" s="221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120">
        <f t="shared" si="2"/>
        <v>0</v>
      </c>
      <c r="X56" s="37"/>
      <c r="Y56" s="37"/>
      <c r="Z56" s="37"/>
      <c r="AA56" s="37"/>
      <c r="AB56" s="110"/>
      <c r="AC56" s="121">
        <f t="shared" si="3"/>
        <v>0</v>
      </c>
      <c r="AD56" s="24">
        <f t="shared" si="4"/>
        <v>0</v>
      </c>
    </row>
    <row r="57" spans="1:30" s="20" customFormat="1" ht="12.75">
      <c r="A57" s="21">
        <v>46</v>
      </c>
      <c r="B57" s="221">
        <f>Filiación!C54</f>
        <v>0</v>
      </c>
      <c r="C57" s="221"/>
      <c r="D57" s="221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120">
        <f t="shared" si="2"/>
        <v>0</v>
      </c>
      <c r="X57" s="37"/>
      <c r="Y57" s="37"/>
      <c r="Z57" s="37"/>
      <c r="AA57" s="37"/>
      <c r="AB57" s="110"/>
      <c r="AC57" s="121">
        <f t="shared" si="3"/>
        <v>0</v>
      </c>
      <c r="AD57" s="24">
        <f t="shared" si="4"/>
        <v>0</v>
      </c>
    </row>
    <row r="58" spans="1:30" s="20" customFormat="1" ht="12.75">
      <c r="A58" s="21">
        <v>47</v>
      </c>
      <c r="B58" s="221">
        <f>Filiación!C55</f>
        <v>0</v>
      </c>
      <c r="C58" s="221"/>
      <c r="D58" s="221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120">
        <f t="shared" si="2"/>
        <v>0</v>
      </c>
      <c r="X58" s="37"/>
      <c r="Y58" s="37"/>
      <c r="Z58" s="37"/>
      <c r="AA58" s="37"/>
      <c r="AB58" s="110"/>
      <c r="AC58" s="121">
        <f t="shared" si="3"/>
        <v>0</v>
      </c>
      <c r="AD58" s="24">
        <f t="shared" si="4"/>
        <v>0</v>
      </c>
    </row>
    <row r="59" spans="1:30" s="20" customFormat="1" ht="12.75">
      <c r="A59" s="21">
        <v>48</v>
      </c>
      <c r="B59" s="221">
        <f>Filiación!C56</f>
        <v>0</v>
      </c>
      <c r="C59" s="221"/>
      <c r="D59" s="221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120">
        <f t="shared" si="2"/>
        <v>0</v>
      </c>
      <c r="X59" s="37"/>
      <c r="Y59" s="37"/>
      <c r="Z59" s="37"/>
      <c r="AA59" s="37"/>
      <c r="AB59" s="110"/>
      <c r="AC59" s="121">
        <f t="shared" si="3"/>
        <v>0</v>
      </c>
      <c r="AD59" s="24">
        <f t="shared" si="4"/>
        <v>0</v>
      </c>
    </row>
    <row r="60" spans="1:30" s="20" customFormat="1" ht="12.75">
      <c r="A60" s="21">
        <v>49</v>
      </c>
      <c r="B60" s="221">
        <f>Filiación!C57</f>
        <v>0</v>
      </c>
      <c r="C60" s="221"/>
      <c r="D60" s="221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120">
        <f t="shared" si="2"/>
        <v>0</v>
      </c>
      <c r="X60" s="37"/>
      <c r="Y60" s="37"/>
      <c r="Z60" s="37"/>
      <c r="AA60" s="37"/>
      <c r="AB60" s="110"/>
      <c r="AC60" s="121">
        <f t="shared" si="3"/>
        <v>0</v>
      </c>
      <c r="AD60" s="24">
        <f t="shared" si="4"/>
        <v>0</v>
      </c>
    </row>
    <row r="61" spans="1:30" s="20" customFormat="1" ht="12.75">
      <c r="A61" s="21">
        <v>50</v>
      </c>
      <c r="B61" s="221">
        <f>Filiación!C58</f>
        <v>0</v>
      </c>
      <c r="C61" s="221"/>
      <c r="D61" s="221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120">
        <f t="shared" si="2"/>
        <v>0</v>
      </c>
      <c r="X61" s="37"/>
      <c r="Y61" s="37"/>
      <c r="Z61" s="37"/>
      <c r="AA61" s="37"/>
      <c r="AB61" s="110"/>
      <c r="AC61" s="121">
        <f t="shared" si="3"/>
        <v>0</v>
      </c>
      <c r="AD61" s="24">
        <f t="shared" si="4"/>
        <v>0</v>
      </c>
    </row>
  </sheetData>
  <sheetProtection password="CE89" sheet="1" objects="1" scenarios="1"/>
  <mergeCells count="115">
    <mergeCell ref="A1:D1"/>
    <mergeCell ref="E1:AD1"/>
    <mergeCell ref="A2:D2"/>
    <mergeCell ref="E2:J2"/>
    <mergeCell ref="K2:P2"/>
    <mergeCell ref="Q2:W2"/>
    <mergeCell ref="X2:AC2"/>
    <mergeCell ref="AD2:AD10"/>
    <mergeCell ref="E3:E8"/>
    <mergeCell ref="F3:F8"/>
    <mergeCell ref="A8:B8"/>
    <mergeCell ref="C8:D8"/>
    <mergeCell ref="E9:E10"/>
    <mergeCell ref="F9:F10"/>
    <mergeCell ref="G9:G10"/>
    <mergeCell ref="H9:H10"/>
    <mergeCell ref="AB3:AB8"/>
    <mergeCell ref="AC3:AC10"/>
    <mergeCell ref="A4:B4"/>
    <mergeCell ref="X3:X8"/>
    <mergeCell ref="Y3:Y8"/>
    <mergeCell ref="Z3:Z8"/>
    <mergeCell ref="AA3:AA8"/>
    <mergeCell ref="N3:N8"/>
    <mergeCell ref="O3:O8"/>
    <mergeCell ref="AB9:AB10"/>
    <mergeCell ref="B10:D10"/>
    <mergeCell ref="B12:D12"/>
    <mergeCell ref="T3:T8"/>
    <mergeCell ref="S9:S10"/>
    <mergeCell ref="T9:T10"/>
    <mergeCell ref="C4:D4"/>
    <mergeCell ref="A5:B5"/>
    <mergeCell ref="C5:D5"/>
    <mergeCell ref="A6:B6"/>
    <mergeCell ref="C6:D6"/>
    <mergeCell ref="A7:B7"/>
    <mergeCell ref="C7:D7"/>
    <mergeCell ref="V3:V8"/>
    <mergeCell ref="W3:W10"/>
    <mergeCell ref="K3:K8"/>
    <mergeCell ref="L3:L8"/>
    <mergeCell ref="I9:I10"/>
    <mergeCell ref="K9:K10"/>
    <mergeCell ref="L9:L10"/>
    <mergeCell ref="B13:D13"/>
    <mergeCell ref="B14:D14"/>
    <mergeCell ref="B15:D15"/>
    <mergeCell ref="U9:U10"/>
    <mergeCell ref="V9:V10"/>
    <mergeCell ref="X9:X10"/>
    <mergeCell ref="Y9:Y10"/>
    <mergeCell ref="Z9:Z10"/>
    <mergeCell ref="AA9:AA10"/>
    <mergeCell ref="P3:P10"/>
    <mergeCell ref="Q3:Q8"/>
    <mergeCell ref="R3:R8"/>
    <mergeCell ref="U3:U8"/>
    <mergeCell ref="N9:N10"/>
    <mergeCell ref="O9:O10"/>
    <mergeCell ref="Q9:Q10"/>
    <mergeCell ref="R9:R10"/>
    <mergeCell ref="G3:G8"/>
    <mergeCell ref="H3:H8"/>
    <mergeCell ref="I3:I8"/>
    <mergeCell ref="J3:J10"/>
    <mergeCell ref="M3:M8"/>
    <mergeCell ref="M9:M10"/>
    <mergeCell ref="S3:S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view="pageBreakPreview" topLeftCell="A2" zoomScale="110" zoomScaleNormal="85" zoomScaleSheetLayoutView="110" workbookViewId="0">
      <selection activeCell="W9" sqref="W9:W10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46" t="s">
        <v>20</v>
      </c>
      <c r="B1" s="246"/>
      <c r="C1" s="246"/>
      <c r="D1" s="246"/>
      <c r="E1" s="203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5"/>
    </row>
    <row r="2" spans="1:31" ht="23.25">
      <c r="A2" s="247" t="s">
        <v>157</v>
      </c>
      <c r="B2" s="247"/>
      <c r="C2" s="247"/>
      <c r="D2" s="247"/>
      <c r="E2" s="213" t="s">
        <v>34</v>
      </c>
      <c r="F2" s="213"/>
      <c r="G2" s="213"/>
      <c r="H2" s="213"/>
      <c r="I2" s="213"/>
      <c r="J2" s="213"/>
      <c r="K2" s="214" t="s">
        <v>35</v>
      </c>
      <c r="L2" s="214"/>
      <c r="M2" s="214"/>
      <c r="N2" s="214"/>
      <c r="O2" s="214"/>
      <c r="P2" s="214"/>
      <c r="Q2" s="236" t="s">
        <v>36</v>
      </c>
      <c r="R2" s="236"/>
      <c r="S2" s="236"/>
      <c r="T2" s="236"/>
      <c r="U2" s="236"/>
      <c r="V2" s="236"/>
      <c r="W2" s="236"/>
      <c r="X2" s="236"/>
      <c r="Y2" s="237" t="s">
        <v>37</v>
      </c>
      <c r="Z2" s="237"/>
      <c r="AA2" s="237"/>
      <c r="AB2" s="237"/>
      <c r="AC2" s="237"/>
      <c r="AD2" s="237"/>
      <c r="AE2" s="200" t="s">
        <v>33</v>
      </c>
    </row>
    <row r="3" spans="1:31" ht="15" customHeight="1">
      <c r="A3" s="125"/>
      <c r="B3" s="125"/>
      <c r="C3" s="126"/>
      <c r="D3" s="126"/>
      <c r="E3" s="197"/>
      <c r="F3" s="197"/>
      <c r="G3" s="197"/>
      <c r="H3" s="197"/>
      <c r="I3" s="206" t="s">
        <v>30</v>
      </c>
      <c r="J3" s="217" t="s">
        <v>29</v>
      </c>
      <c r="K3" s="197"/>
      <c r="L3" s="197"/>
      <c r="M3" s="197"/>
      <c r="N3" s="197"/>
      <c r="O3" s="197"/>
      <c r="P3" s="209" t="s">
        <v>29</v>
      </c>
      <c r="Q3" s="197"/>
      <c r="R3" s="197"/>
      <c r="S3" s="197"/>
      <c r="T3" s="197"/>
      <c r="U3" s="197"/>
      <c r="V3" s="197"/>
      <c r="W3" s="197" t="s">
        <v>251</v>
      </c>
      <c r="X3" s="232" t="s">
        <v>29</v>
      </c>
      <c r="Y3" s="197"/>
      <c r="Z3" s="197"/>
      <c r="AA3" s="197"/>
      <c r="AB3" s="197"/>
      <c r="AC3" s="206" t="s">
        <v>30</v>
      </c>
      <c r="AD3" s="238" t="s">
        <v>29</v>
      </c>
      <c r="AE3" s="201"/>
    </row>
    <row r="4" spans="1:31" ht="15" customHeight="1">
      <c r="A4" s="245" t="s">
        <v>22</v>
      </c>
      <c r="B4" s="245"/>
      <c r="C4" s="225" t="str">
        <f>Filiación!H2</f>
        <v>1° "A" DE SECUNDARIA COMUNITARIA PROD.</v>
      </c>
      <c r="D4" s="225"/>
      <c r="E4" s="197"/>
      <c r="F4" s="197"/>
      <c r="G4" s="197"/>
      <c r="H4" s="197"/>
      <c r="I4" s="206"/>
      <c r="J4" s="217"/>
      <c r="K4" s="197"/>
      <c r="L4" s="197"/>
      <c r="M4" s="197"/>
      <c r="N4" s="197"/>
      <c r="O4" s="197"/>
      <c r="P4" s="209"/>
      <c r="Q4" s="197"/>
      <c r="R4" s="197"/>
      <c r="S4" s="197"/>
      <c r="T4" s="197"/>
      <c r="U4" s="197"/>
      <c r="V4" s="197"/>
      <c r="W4" s="197"/>
      <c r="X4" s="232"/>
      <c r="Y4" s="197"/>
      <c r="Z4" s="197"/>
      <c r="AA4" s="197"/>
      <c r="AB4" s="197"/>
      <c r="AC4" s="206"/>
      <c r="AD4" s="238"/>
      <c r="AE4" s="201"/>
    </row>
    <row r="5" spans="1:31">
      <c r="A5" s="245" t="s">
        <v>23</v>
      </c>
      <c r="B5" s="245"/>
      <c r="C5" s="225" t="str">
        <f>Filiación!H3</f>
        <v>FANNY CHACON CALLEJAS</v>
      </c>
      <c r="D5" s="225"/>
      <c r="E5" s="197"/>
      <c r="F5" s="197"/>
      <c r="G5" s="197"/>
      <c r="H5" s="197"/>
      <c r="I5" s="206"/>
      <c r="J5" s="217"/>
      <c r="K5" s="197"/>
      <c r="L5" s="197"/>
      <c r="M5" s="197"/>
      <c r="N5" s="197"/>
      <c r="O5" s="197"/>
      <c r="P5" s="209"/>
      <c r="Q5" s="197"/>
      <c r="R5" s="197"/>
      <c r="S5" s="197"/>
      <c r="T5" s="197"/>
      <c r="U5" s="197"/>
      <c r="V5" s="197"/>
      <c r="W5" s="197"/>
      <c r="X5" s="232"/>
      <c r="Y5" s="197"/>
      <c r="Z5" s="197"/>
      <c r="AA5" s="197"/>
      <c r="AB5" s="197"/>
      <c r="AC5" s="206"/>
      <c r="AD5" s="238"/>
      <c r="AE5" s="201"/>
    </row>
    <row r="6" spans="1:31">
      <c r="A6" s="245" t="s">
        <v>25</v>
      </c>
      <c r="B6" s="245"/>
      <c r="C6" s="225" t="str">
        <f>Filiación!H4</f>
        <v xml:space="preserve">CIENCIA TECNOLOGIA Y PRODUCCION </v>
      </c>
      <c r="D6" s="225"/>
      <c r="E6" s="197"/>
      <c r="F6" s="197"/>
      <c r="G6" s="197"/>
      <c r="H6" s="197"/>
      <c r="I6" s="206"/>
      <c r="J6" s="217"/>
      <c r="K6" s="197"/>
      <c r="L6" s="197"/>
      <c r="M6" s="197"/>
      <c r="N6" s="197"/>
      <c r="O6" s="197"/>
      <c r="P6" s="209"/>
      <c r="Q6" s="197"/>
      <c r="R6" s="197"/>
      <c r="S6" s="197"/>
      <c r="T6" s="197"/>
      <c r="U6" s="197"/>
      <c r="V6" s="197"/>
      <c r="W6" s="197"/>
      <c r="X6" s="232"/>
      <c r="Y6" s="197"/>
      <c r="Z6" s="197"/>
      <c r="AA6" s="197"/>
      <c r="AB6" s="197"/>
      <c r="AC6" s="206"/>
      <c r="AD6" s="238"/>
      <c r="AE6" s="201"/>
    </row>
    <row r="7" spans="1:31">
      <c r="A7" s="245" t="s">
        <v>24</v>
      </c>
      <c r="B7" s="245"/>
      <c r="C7" s="225" t="str">
        <f>Filiación!H5</f>
        <v xml:space="preserve">TECNICA TECNOLOGICA </v>
      </c>
      <c r="D7" s="225"/>
      <c r="E7" s="197"/>
      <c r="F7" s="197"/>
      <c r="G7" s="197"/>
      <c r="H7" s="197"/>
      <c r="I7" s="206"/>
      <c r="J7" s="217"/>
      <c r="K7" s="197"/>
      <c r="L7" s="197"/>
      <c r="M7" s="197"/>
      <c r="N7" s="197"/>
      <c r="O7" s="197"/>
      <c r="P7" s="209"/>
      <c r="Q7" s="197"/>
      <c r="R7" s="197"/>
      <c r="S7" s="197"/>
      <c r="T7" s="197"/>
      <c r="U7" s="197"/>
      <c r="V7" s="197"/>
      <c r="W7" s="197"/>
      <c r="X7" s="232"/>
      <c r="Y7" s="197"/>
      <c r="Z7" s="197"/>
      <c r="AA7" s="197"/>
      <c r="AB7" s="197"/>
      <c r="AC7" s="206"/>
      <c r="AD7" s="238"/>
      <c r="AE7" s="201"/>
    </row>
    <row r="8" spans="1:31">
      <c r="A8" s="245" t="s">
        <v>27</v>
      </c>
      <c r="B8" s="245"/>
      <c r="C8" s="225">
        <f>Filiación!H6</f>
        <v>2018</v>
      </c>
      <c r="D8" s="225"/>
      <c r="E8" s="197"/>
      <c r="F8" s="197"/>
      <c r="G8" s="197"/>
      <c r="H8" s="197"/>
      <c r="I8" s="206"/>
      <c r="J8" s="217"/>
      <c r="K8" s="197"/>
      <c r="L8" s="197"/>
      <c r="M8" s="197"/>
      <c r="N8" s="197"/>
      <c r="O8" s="197"/>
      <c r="P8" s="209"/>
      <c r="Q8" s="197"/>
      <c r="R8" s="197"/>
      <c r="S8" s="197"/>
      <c r="T8" s="197"/>
      <c r="U8" s="197"/>
      <c r="V8" s="197"/>
      <c r="W8" s="197"/>
      <c r="X8" s="232"/>
      <c r="Y8" s="197"/>
      <c r="Z8" s="197"/>
      <c r="AA8" s="197"/>
      <c r="AB8" s="197"/>
      <c r="AC8" s="206"/>
      <c r="AD8" s="238"/>
      <c r="AE8" s="201"/>
    </row>
    <row r="9" spans="1:31" ht="14.25">
      <c r="A9" s="125"/>
      <c r="B9" s="125"/>
      <c r="C9" s="126"/>
      <c r="D9" s="126"/>
      <c r="E9" s="198"/>
      <c r="F9" s="198"/>
      <c r="G9" s="198"/>
      <c r="H9" s="198"/>
      <c r="I9" s="211"/>
      <c r="J9" s="217"/>
      <c r="K9" s="198"/>
      <c r="L9" s="198"/>
      <c r="M9" s="198"/>
      <c r="N9" s="198"/>
      <c r="O9" s="198"/>
      <c r="P9" s="209"/>
      <c r="Q9" s="198"/>
      <c r="R9" s="198"/>
      <c r="S9" s="198"/>
      <c r="T9" s="198"/>
      <c r="U9" s="198"/>
      <c r="V9" s="198"/>
      <c r="W9" s="198"/>
      <c r="X9" s="232"/>
      <c r="Y9" s="198"/>
      <c r="Z9" s="198"/>
      <c r="AA9" s="198"/>
      <c r="AB9" s="198"/>
      <c r="AC9" s="211"/>
      <c r="AD9" s="238"/>
      <c r="AE9" s="201"/>
    </row>
    <row r="10" spans="1:31" ht="15.75" thickBot="1">
      <c r="A10" s="127" t="s">
        <v>7</v>
      </c>
      <c r="B10" s="244" t="s">
        <v>9</v>
      </c>
      <c r="C10" s="244"/>
      <c r="D10" s="244"/>
      <c r="E10" s="199"/>
      <c r="F10" s="199"/>
      <c r="G10" s="199"/>
      <c r="H10" s="199"/>
      <c r="I10" s="212"/>
      <c r="J10" s="218"/>
      <c r="K10" s="199"/>
      <c r="L10" s="199"/>
      <c r="M10" s="199"/>
      <c r="N10" s="199"/>
      <c r="O10" s="199"/>
      <c r="P10" s="210"/>
      <c r="Q10" s="199"/>
      <c r="R10" s="199"/>
      <c r="S10" s="199"/>
      <c r="T10" s="199"/>
      <c r="U10" s="199"/>
      <c r="V10" s="199"/>
      <c r="W10" s="199"/>
      <c r="X10" s="233"/>
      <c r="Y10" s="199"/>
      <c r="Z10" s="199"/>
      <c r="AA10" s="199"/>
      <c r="AB10" s="199"/>
      <c r="AC10" s="212"/>
      <c r="AD10" s="239"/>
      <c r="AE10" s="202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1" t="str">
        <f>Filiación!C9</f>
        <v>ALIAGA MENDOZA ELIANA SALOME</v>
      </c>
      <c r="C12" s="221"/>
      <c r="D12" s="221"/>
      <c r="E12" s="36">
        <v>90</v>
      </c>
      <c r="F12" s="36">
        <v>45</v>
      </c>
      <c r="G12" s="36">
        <v>56</v>
      </c>
      <c r="H12" s="36"/>
      <c r="I12" s="109">
        <v>3</v>
      </c>
      <c r="J12" s="108">
        <f>(IF(ISERROR(AVERAGE(E12:H12)),0,AVERAGE(E12:H12)))*10/100</f>
        <v>6.3666666666666663</v>
      </c>
      <c r="K12" s="36">
        <v>90</v>
      </c>
      <c r="L12" s="36">
        <v>45</v>
      </c>
      <c r="M12" s="36">
        <v>56</v>
      </c>
      <c r="N12" s="36">
        <v>90</v>
      </c>
      <c r="O12" s="36"/>
      <c r="P12" s="111">
        <f>(IF(ISERROR(AVERAGE(K12:O12)),0,AVERAGE(K12:O12)))*35/100</f>
        <v>24.587499999999999</v>
      </c>
      <c r="Q12" s="36">
        <v>80</v>
      </c>
      <c r="R12" s="36">
        <v>68</v>
      </c>
      <c r="S12" s="36">
        <v>78</v>
      </c>
      <c r="T12" s="36">
        <v>45</v>
      </c>
      <c r="U12" s="36">
        <v>45</v>
      </c>
      <c r="V12" s="36">
        <v>100</v>
      </c>
      <c r="W12" s="36"/>
      <c r="X12" s="120">
        <f>(IF(ISERROR(AVERAGE(Q12:W12)),0,AVERAGE(Q12:W12)))*35/100</f>
        <v>24.266666666666666</v>
      </c>
      <c r="Y12" s="36">
        <v>68</v>
      </c>
      <c r="Z12" s="36">
        <v>78</v>
      </c>
      <c r="AA12" s="36">
        <v>45</v>
      </c>
      <c r="AB12" s="36"/>
      <c r="AC12" s="109">
        <v>2</v>
      </c>
      <c r="AD12" s="121">
        <f>(IF(ISERROR(AVERAGE(Y12:AB12)),0,AVERAGE(Y12:AB12)))*10/100</f>
        <v>6.3666666666666663</v>
      </c>
      <c r="AE12" s="24">
        <f>AD12+AC12+X12+P12+J12+I12</f>
        <v>66.587500000000006</v>
      </c>
    </row>
    <row r="13" spans="1:31" s="20" customFormat="1" ht="12.75">
      <c r="A13" s="21">
        <v>2</v>
      </c>
      <c r="B13" s="221" t="str">
        <f>Filiación!C10</f>
        <v>BURGOA  MOLLO KAMIL JHAHIRO</v>
      </c>
      <c r="C13" s="221"/>
      <c r="D13" s="221"/>
      <c r="E13" s="37">
        <v>90</v>
      </c>
      <c r="F13" s="37">
        <v>45</v>
      </c>
      <c r="G13" s="37">
        <v>100</v>
      </c>
      <c r="H13" s="37"/>
      <c r="I13" s="110">
        <v>3</v>
      </c>
      <c r="J13" s="108">
        <f t="shared" ref="J13:J61" si="0">(IF(ISERROR(AVERAGE(E13:H13)),0,AVERAGE(E13:H13)))*10/100</f>
        <v>7.8333333333333321</v>
      </c>
      <c r="K13" s="37">
        <v>90</v>
      </c>
      <c r="L13" s="37">
        <v>45</v>
      </c>
      <c r="M13" s="37">
        <v>100</v>
      </c>
      <c r="N13" s="37">
        <v>90</v>
      </c>
      <c r="O13" s="37"/>
      <c r="P13" s="111">
        <f t="shared" ref="P13:P61" si="1">(IF(ISERROR(AVERAGE(K13:O13)),0,AVERAGE(K13:O13)))*35/100</f>
        <v>28.4375</v>
      </c>
      <c r="Q13" s="37">
        <v>79</v>
      </c>
      <c r="R13" s="37">
        <v>68</v>
      </c>
      <c r="S13" s="37">
        <v>79</v>
      </c>
      <c r="T13" s="37">
        <v>45</v>
      </c>
      <c r="U13" s="37">
        <v>45</v>
      </c>
      <c r="V13" s="37">
        <v>100</v>
      </c>
      <c r="W13" s="37"/>
      <c r="X13" s="120">
        <f t="shared" ref="X13:X61" si="2">(IF(ISERROR(AVERAGE(Q13:W13)),0,AVERAGE(Q13:W13)))*35/100</f>
        <v>24.266666666666666</v>
      </c>
      <c r="Y13" s="37">
        <v>68</v>
      </c>
      <c r="Z13" s="37">
        <v>79</v>
      </c>
      <c r="AA13" s="37">
        <v>45</v>
      </c>
      <c r="AB13" s="37"/>
      <c r="AC13" s="110">
        <v>3</v>
      </c>
      <c r="AD13" s="121">
        <f t="shared" ref="AD13:AD61" si="3">(IF(ISERROR(AVERAGE(Y13:AB13)),0,AVERAGE(Y13:AB13)))*10/100</f>
        <v>6.4</v>
      </c>
      <c r="AE13" s="24">
        <f t="shared" ref="AE13:AE61" si="4">AD13+AC13+X13+P13+J13+I13</f>
        <v>72.9375</v>
      </c>
    </row>
    <row r="14" spans="1:31" s="20" customFormat="1" ht="12.75">
      <c r="A14" s="21">
        <v>3</v>
      </c>
      <c r="B14" s="221" t="str">
        <f>Filiación!C11</f>
        <v>CALANI MAMANI ANA VALERIA</v>
      </c>
      <c r="C14" s="221"/>
      <c r="D14" s="221"/>
      <c r="E14" s="37">
        <v>90</v>
      </c>
      <c r="F14" s="37">
        <v>45</v>
      </c>
      <c r="G14" s="37">
        <v>100</v>
      </c>
      <c r="H14" s="37"/>
      <c r="I14" s="110">
        <v>3</v>
      </c>
      <c r="J14" s="108">
        <f>(IF(ISERROR(AVERAGE(E14:H14)),0,AVERAGE(E14:H14)))*10/100</f>
        <v>7.8333333333333321</v>
      </c>
      <c r="K14" s="37">
        <v>90</v>
      </c>
      <c r="L14" s="37">
        <v>45</v>
      </c>
      <c r="M14" s="37">
        <v>100</v>
      </c>
      <c r="N14" s="37">
        <v>90</v>
      </c>
      <c r="O14" s="37"/>
      <c r="P14" s="111">
        <f t="shared" si="1"/>
        <v>28.4375</v>
      </c>
      <c r="Q14" s="37">
        <v>90</v>
      </c>
      <c r="R14" s="37">
        <v>78</v>
      </c>
      <c r="S14" s="37">
        <v>80</v>
      </c>
      <c r="T14" s="37">
        <v>100</v>
      </c>
      <c r="U14" s="37">
        <v>100</v>
      </c>
      <c r="V14" s="37">
        <v>100</v>
      </c>
      <c r="W14" s="37"/>
      <c r="X14" s="120">
        <f t="shared" si="2"/>
        <v>31.966666666666665</v>
      </c>
      <c r="Y14" s="37">
        <v>78</v>
      </c>
      <c r="Z14" s="37">
        <v>80</v>
      </c>
      <c r="AA14" s="37">
        <v>100</v>
      </c>
      <c r="AB14" s="37"/>
      <c r="AC14" s="110">
        <v>4</v>
      </c>
      <c r="AD14" s="121">
        <f t="shared" si="3"/>
        <v>8.6</v>
      </c>
      <c r="AE14" s="24">
        <f t="shared" si="4"/>
        <v>83.837499999999991</v>
      </c>
    </row>
    <row r="15" spans="1:31" s="20" customFormat="1" ht="12.75">
      <c r="A15" s="21">
        <v>4</v>
      </c>
      <c r="B15" s="221" t="str">
        <f>Filiación!C12</f>
        <v>CANAVIRI HERRADA KATHERINE</v>
      </c>
      <c r="C15" s="221"/>
      <c r="D15" s="221"/>
      <c r="E15" s="37">
        <v>90</v>
      </c>
      <c r="F15" s="37">
        <v>56</v>
      </c>
      <c r="G15" s="37">
        <v>100</v>
      </c>
      <c r="H15" s="37"/>
      <c r="I15" s="110">
        <v>2</v>
      </c>
      <c r="J15" s="108">
        <f t="shared" si="0"/>
        <v>8.1999999999999993</v>
      </c>
      <c r="K15" s="37">
        <v>90</v>
      </c>
      <c r="L15" s="37">
        <v>56</v>
      </c>
      <c r="M15" s="37">
        <v>100</v>
      </c>
      <c r="N15" s="37">
        <v>90</v>
      </c>
      <c r="O15" s="37"/>
      <c r="P15" s="111">
        <f t="shared" si="1"/>
        <v>29.4</v>
      </c>
      <c r="Q15" s="37">
        <v>67</v>
      </c>
      <c r="R15" s="37">
        <v>67</v>
      </c>
      <c r="S15" s="37">
        <v>76</v>
      </c>
      <c r="T15" s="37">
        <v>60</v>
      </c>
      <c r="U15" s="37">
        <v>56</v>
      </c>
      <c r="V15" s="37">
        <v>100</v>
      </c>
      <c r="W15" s="37"/>
      <c r="X15" s="120">
        <f t="shared" si="2"/>
        <v>24.85</v>
      </c>
      <c r="Y15" s="37">
        <v>67</v>
      </c>
      <c r="Z15" s="37">
        <v>76</v>
      </c>
      <c r="AA15" s="37">
        <v>60</v>
      </c>
      <c r="AB15" s="37"/>
      <c r="AC15" s="110">
        <v>3</v>
      </c>
      <c r="AD15" s="121">
        <f t="shared" si="3"/>
        <v>6.7666666666666675</v>
      </c>
      <c r="AE15" s="24">
        <f t="shared" si="4"/>
        <v>74.216666666666669</v>
      </c>
    </row>
    <row r="16" spans="1:31" s="20" customFormat="1" ht="12.75">
      <c r="A16" s="21">
        <v>5</v>
      </c>
      <c r="B16" s="221" t="str">
        <f>Filiación!C13</f>
        <v xml:space="preserve">CANAVIRI ROJAS RUTH AMBAR </v>
      </c>
      <c r="C16" s="221"/>
      <c r="D16" s="221"/>
      <c r="E16" s="37">
        <v>90</v>
      </c>
      <c r="F16" s="37">
        <v>67</v>
      </c>
      <c r="G16" s="37">
        <v>100</v>
      </c>
      <c r="H16" s="37"/>
      <c r="I16" s="110">
        <v>2</v>
      </c>
      <c r="J16" s="108">
        <f t="shared" si="0"/>
        <v>8.5666666666666682</v>
      </c>
      <c r="K16" s="37">
        <v>90</v>
      </c>
      <c r="L16" s="37">
        <v>67</v>
      </c>
      <c r="M16" s="37">
        <v>100</v>
      </c>
      <c r="N16" s="37">
        <v>90</v>
      </c>
      <c r="O16" s="37"/>
      <c r="P16" s="111">
        <f t="shared" si="1"/>
        <v>30.362500000000001</v>
      </c>
      <c r="Q16" s="37">
        <v>67</v>
      </c>
      <c r="R16" s="37">
        <v>56</v>
      </c>
      <c r="S16" s="37">
        <v>78</v>
      </c>
      <c r="T16" s="37">
        <v>45</v>
      </c>
      <c r="U16" s="37">
        <v>67</v>
      </c>
      <c r="V16" s="37">
        <v>100</v>
      </c>
      <c r="W16" s="37"/>
      <c r="X16" s="120">
        <f t="shared" si="2"/>
        <v>24.091666666666665</v>
      </c>
      <c r="Y16" s="37">
        <v>56</v>
      </c>
      <c r="Z16" s="37">
        <v>78</v>
      </c>
      <c r="AA16" s="37">
        <v>45</v>
      </c>
      <c r="AB16" s="37"/>
      <c r="AC16" s="110">
        <v>3</v>
      </c>
      <c r="AD16" s="121">
        <f t="shared" si="3"/>
        <v>5.9666666666666659</v>
      </c>
      <c r="AE16" s="24">
        <f t="shared" si="4"/>
        <v>73.987499999999997</v>
      </c>
    </row>
    <row r="17" spans="1:31" s="20" customFormat="1" ht="12.75">
      <c r="A17" s="21">
        <v>6</v>
      </c>
      <c r="B17" s="221" t="str">
        <f>Filiación!C14</f>
        <v>CARRION MARGUAY CAMILA SAMARA</v>
      </c>
      <c r="C17" s="221"/>
      <c r="D17" s="221"/>
      <c r="E17" s="37">
        <v>90</v>
      </c>
      <c r="F17" s="37">
        <v>56</v>
      </c>
      <c r="G17" s="37">
        <v>100</v>
      </c>
      <c r="H17" s="37"/>
      <c r="I17" s="110">
        <v>2</v>
      </c>
      <c r="J17" s="108">
        <f t="shared" si="0"/>
        <v>8.1999999999999993</v>
      </c>
      <c r="K17" s="37">
        <v>90</v>
      </c>
      <c r="L17" s="37">
        <v>56</v>
      </c>
      <c r="M17" s="37">
        <v>100</v>
      </c>
      <c r="N17" s="37">
        <v>90</v>
      </c>
      <c r="O17" s="37"/>
      <c r="P17" s="111">
        <f t="shared" si="1"/>
        <v>29.4</v>
      </c>
      <c r="Q17" s="37">
        <v>87</v>
      </c>
      <c r="R17" s="37">
        <v>65</v>
      </c>
      <c r="S17" s="37">
        <v>76</v>
      </c>
      <c r="T17" s="37">
        <v>30</v>
      </c>
      <c r="U17" s="37">
        <v>56</v>
      </c>
      <c r="V17" s="37">
        <v>100</v>
      </c>
      <c r="W17" s="37"/>
      <c r="X17" s="120">
        <f t="shared" si="2"/>
        <v>24.15</v>
      </c>
      <c r="Y17" s="37">
        <v>65</v>
      </c>
      <c r="Z17" s="37">
        <v>76</v>
      </c>
      <c r="AA17" s="37">
        <v>30</v>
      </c>
      <c r="AB17" s="37"/>
      <c r="AC17" s="110">
        <v>3</v>
      </c>
      <c r="AD17" s="121">
        <f t="shared" si="3"/>
        <v>5.7</v>
      </c>
      <c r="AE17" s="24">
        <f t="shared" si="4"/>
        <v>72.449999999999989</v>
      </c>
    </row>
    <row r="18" spans="1:31" s="20" customFormat="1" ht="12.75">
      <c r="A18" s="21">
        <v>7</v>
      </c>
      <c r="B18" s="221" t="str">
        <f>Filiación!C15</f>
        <v xml:space="preserve">CHEJO CAMACHO NOEMI MILDRED </v>
      </c>
      <c r="C18" s="221"/>
      <c r="D18" s="221"/>
      <c r="E18" s="37">
        <v>90</v>
      </c>
      <c r="F18" s="37">
        <v>70</v>
      </c>
      <c r="G18" s="37">
        <v>100</v>
      </c>
      <c r="H18" s="37"/>
      <c r="I18" s="110">
        <v>3</v>
      </c>
      <c r="J18" s="108">
        <f t="shared" si="0"/>
        <v>8.6666666666666679</v>
      </c>
      <c r="K18" s="37">
        <v>90</v>
      </c>
      <c r="L18" s="37">
        <v>70</v>
      </c>
      <c r="M18" s="37">
        <v>100</v>
      </c>
      <c r="N18" s="37">
        <v>90</v>
      </c>
      <c r="O18" s="37"/>
      <c r="P18" s="111">
        <f t="shared" si="1"/>
        <v>30.625</v>
      </c>
      <c r="Q18" s="37">
        <v>76</v>
      </c>
      <c r="R18" s="37">
        <v>56</v>
      </c>
      <c r="S18" s="37">
        <v>65</v>
      </c>
      <c r="T18" s="37">
        <v>45</v>
      </c>
      <c r="U18" s="37">
        <v>70</v>
      </c>
      <c r="V18" s="37">
        <v>100</v>
      </c>
      <c r="W18" s="37"/>
      <c r="X18" s="120">
        <f t="shared" si="2"/>
        <v>24.033333333333335</v>
      </c>
      <c r="Y18" s="37">
        <v>56</v>
      </c>
      <c r="Z18" s="37">
        <v>65</v>
      </c>
      <c r="AA18" s="37">
        <v>45</v>
      </c>
      <c r="AB18" s="37"/>
      <c r="AC18" s="110">
        <v>4</v>
      </c>
      <c r="AD18" s="121">
        <f t="shared" si="3"/>
        <v>5.5333333333333341</v>
      </c>
      <c r="AE18" s="24">
        <f t="shared" si="4"/>
        <v>75.858333333333334</v>
      </c>
    </row>
    <row r="19" spans="1:31" s="20" customFormat="1" ht="12.75">
      <c r="A19" s="21">
        <v>8</v>
      </c>
      <c r="B19" s="221" t="str">
        <f>Filiación!C16</f>
        <v>DELGADO APAZA JHAMYL</v>
      </c>
      <c r="C19" s="221"/>
      <c r="D19" s="221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37"/>
      <c r="X19" s="120">
        <f t="shared" si="2"/>
        <v>0</v>
      </c>
      <c r="Y19" s="37"/>
      <c r="Z19" s="37"/>
      <c r="AA19" s="37"/>
      <c r="AB19" s="37"/>
      <c r="AC19" s="110"/>
      <c r="AD19" s="121">
        <f t="shared" si="3"/>
        <v>0</v>
      </c>
      <c r="AE19" s="24">
        <f t="shared" si="4"/>
        <v>0</v>
      </c>
    </row>
    <row r="20" spans="1:31" s="20" customFormat="1" ht="12.75">
      <c r="A20" s="21">
        <v>9</v>
      </c>
      <c r="B20" s="221" t="str">
        <f>Filiación!C17</f>
        <v>DORADO CHOQUE FRANCO ANIBAL</v>
      </c>
      <c r="C20" s="221"/>
      <c r="D20" s="221"/>
      <c r="E20" s="37"/>
      <c r="F20" s="37"/>
      <c r="G20" s="37"/>
      <c r="H20" s="37"/>
      <c r="I20" s="110"/>
      <c r="J20" s="108">
        <f t="shared" si="0"/>
        <v>0</v>
      </c>
      <c r="K20" s="37"/>
      <c r="L20" s="37"/>
      <c r="M20" s="37"/>
      <c r="N20" s="37"/>
      <c r="O20" s="37"/>
      <c r="P20" s="111">
        <f t="shared" si="1"/>
        <v>0</v>
      </c>
      <c r="Q20" s="37"/>
      <c r="R20" s="37"/>
      <c r="S20" s="37"/>
      <c r="T20" s="37"/>
      <c r="U20" s="37"/>
      <c r="V20" s="37"/>
      <c r="W20" s="37"/>
      <c r="X20" s="120">
        <f t="shared" si="2"/>
        <v>0</v>
      </c>
      <c r="Y20" s="37"/>
      <c r="Z20" s="37"/>
      <c r="AA20" s="37"/>
      <c r="AB20" s="37"/>
      <c r="AC20" s="110"/>
      <c r="AD20" s="121">
        <f t="shared" si="3"/>
        <v>0</v>
      </c>
      <c r="AE20" s="24">
        <f t="shared" si="4"/>
        <v>0</v>
      </c>
    </row>
    <row r="21" spans="1:31" s="20" customFormat="1" ht="12.75">
      <c r="A21" s="21">
        <v>10</v>
      </c>
      <c r="B21" s="221" t="str">
        <f>Filiación!C18</f>
        <v>EYZAGUIRRE CUSSI CRISTIAN  ROMMEL</v>
      </c>
      <c r="C21" s="221"/>
      <c r="D21" s="221"/>
      <c r="E21" s="37">
        <v>90</v>
      </c>
      <c r="F21" s="37">
        <v>56</v>
      </c>
      <c r="G21" s="37">
        <v>100</v>
      </c>
      <c r="H21" s="37"/>
      <c r="I21" s="110">
        <v>3</v>
      </c>
      <c r="J21" s="108">
        <f t="shared" si="0"/>
        <v>8.1999999999999993</v>
      </c>
      <c r="K21" s="37">
        <v>90</v>
      </c>
      <c r="L21" s="37">
        <v>56</v>
      </c>
      <c r="M21" s="37">
        <v>100</v>
      </c>
      <c r="N21" s="37">
        <v>90</v>
      </c>
      <c r="O21" s="37"/>
      <c r="P21" s="111">
        <f t="shared" si="1"/>
        <v>29.4</v>
      </c>
      <c r="Q21" s="37">
        <v>67</v>
      </c>
      <c r="R21" s="37">
        <v>67</v>
      </c>
      <c r="S21" s="37">
        <v>87</v>
      </c>
      <c r="T21" s="37">
        <v>55</v>
      </c>
      <c r="U21" s="37">
        <v>56</v>
      </c>
      <c r="V21" s="37">
        <v>100</v>
      </c>
      <c r="W21" s="37"/>
      <c r="X21" s="120">
        <f t="shared" si="2"/>
        <v>25.2</v>
      </c>
      <c r="Y21" s="37">
        <v>67</v>
      </c>
      <c r="Z21" s="37">
        <v>87</v>
      </c>
      <c r="AA21" s="37">
        <v>55</v>
      </c>
      <c r="AB21" s="37"/>
      <c r="AC21" s="110">
        <v>2</v>
      </c>
      <c r="AD21" s="121">
        <f t="shared" si="3"/>
        <v>6.9666666666666677</v>
      </c>
      <c r="AE21" s="24">
        <f t="shared" si="4"/>
        <v>74.766666666666666</v>
      </c>
    </row>
    <row r="22" spans="1:31" s="20" customFormat="1" ht="12.75">
      <c r="A22" s="21">
        <v>11</v>
      </c>
      <c r="B22" s="221" t="str">
        <f>Filiación!C19</f>
        <v>FORONDA FLORES GREACE ANGELA</v>
      </c>
      <c r="C22" s="221"/>
      <c r="D22" s="221"/>
      <c r="E22" s="37">
        <v>90</v>
      </c>
      <c r="F22" s="37">
        <v>56</v>
      </c>
      <c r="G22" s="37">
        <v>55</v>
      </c>
      <c r="H22" s="37"/>
      <c r="I22" s="110">
        <v>4</v>
      </c>
      <c r="J22" s="108">
        <f t="shared" si="0"/>
        <v>6.7</v>
      </c>
      <c r="K22" s="37">
        <v>90</v>
      </c>
      <c r="L22" s="37">
        <v>56</v>
      </c>
      <c r="M22" s="37">
        <v>55</v>
      </c>
      <c r="N22" s="37">
        <v>90</v>
      </c>
      <c r="O22" s="37"/>
      <c r="P22" s="111">
        <f t="shared" si="1"/>
        <v>25.462499999999999</v>
      </c>
      <c r="Q22" s="37">
        <v>78</v>
      </c>
      <c r="R22" s="37">
        <v>76</v>
      </c>
      <c r="S22" s="37">
        <v>76</v>
      </c>
      <c r="T22" s="37">
        <v>100</v>
      </c>
      <c r="U22" s="37">
        <v>100</v>
      </c>
      <c r="V22" s="37">
        <v>100</v>
      </c>
      <c r="W22" s="37">
        <v>100</v>
      </c>
      <c r="X22" s="120">
        <f t="shared" si="2"/>
        <v>31.5</v>
      </c>
      <c r="Y22" s="37">
        <v>76</v>
      </c>
      <c r="Z22" s="37">
        <v>76</v>
      </c>
      <c r="AA22" s="37">
        <v>100</v>
      </c>
      <c r="AB22" s="37"/>
      <c r="AC22" s="110">
        <v>4</v>
      </c>
      <c r="AD22" s="121">
        <f t="shared" si="3"/>
        <v>8.4</v>
      </c>
      <c r="AE22" s="24">
        <f t="shared" si="4"/>
        <v>80.0625</v>
      </c>
    </row>
    <row r="23" spans="1:31" s="20" customFormat="1" ht="12.75">
      <c r="A23" s="21">
        <v>12</v>
      </c>
      <c r="B23" s="221" t="str">
        <f>Filiación!C20</f>
        <v>GAMBOA MEDINA GIULIANNA INES</v>
      </c>
      <c r="C23" s="221"/>
      <c r="D23" s="221"/>
      <c r="E23" s="37">
        <v>87</v>
      </c>
      <c r="F23" s="37">
        <v>56</v>
      </c>
      <c r="G23" s="37">
        <v>100</v>
      </c>
      <c r="H23" s="37"/>
      <c r="I23" s="110">
        <v>3</v>
      </c>
      <c r="J23" s="108">
        <f t="shared" si="0"/>
        <v>8.1</v>
      </c>
      <c r="K23" s="37">
        <v>87</v>
      </c>
      <c r="L23" s="37">
        <v>56</v>
      </c>
      <c r="M23" s="37">
        <v>100</v>
      </c>
      <c r="N23" s="37">
        <v>87</v>
      </c>
      <c r="O23" s="37"/>
      <c r="P23" s="111">
        <f t="shared" si="1"/>
        <v>28.875</v>
      </c>
      <c r="Q23" s="37">
        <v>87</v>
      </c>
      <c r="R23" s="37">
        <v>67</v>
      </c>
      <c r="S23" s="37">
        <v>56</v>
      </c>
      <c r="T23" s="37">
        <v>56</v>
      </c>
      <c r="U23" s="37">
        <v>56</v>
      </c>
      <c r="V23" s="37">
        <v>100</v>
      </c>
      <c r="W23" s="37"/>
      <c r="X23" s="120">
        <f t="shared" si="2"/>
        <v>24.616666666666664</v>
      </c>
      <c r="Y23" s="37">
        <v>67</v>
      </c>
      <c r="Z23" s="37">
        <v>56</v>
      </c>
      <c r="AA23" s="37">
        <v>56</v>
      </c>
      <c r="AB23" s="37"/>
      <c r="AC23" s="110">
        <v>5</v>
      </c>
      <c r="AD23" s="121">
        <f t="shared" si="3"/>
        <v>5.9666666666666659</v>
      </c>
      <c r="AE23" s="24">
        <f t="shared" si="4"/>
        <v>75.558333333333323</v>
      </c>
    </row>
    <row r="24" spans="1:31" s="20" customFormat="1" ht="12.75">
      <c r="A24" s="21">
        <v>13</v>
      </c>
      <c r="B24" s="221" t="str">
        <f>Filiación!C21</f>
        <v xml:space="preserve">HUANCA HERRERA SEBASTIAN  NAIN </v>
      </c>
      <c r="C24" s="221"/>
      <c r="D24" s="221"/>
      <c r="E24" s="37">
        <v>23</v>
      </c>
      <c r="F24" s="37">
        <v>23</v>
      </c>
      <c r="G24" s="37">
        <v>30</v>
      </c>
      <c r="H24" s="37"/>
      <c r="I24" s="110">
        <v>3</v>
      </c>
      <c r="J24" s="108">
        <f t="shared" si="0"/>
        <v>2.5333333333333332</v>
      </c>
      <c r="K24" s="37">
        <v>23</v>
      </c>
      <c r="L24" s="37">
        <v>23</v>
      </c>
      <c r="M24" s="37">
        <v>30</v>
      </c>
      <c r="N24" s="37">
        <v>23</v>
      </c>
      <c r="O24" s="37"/>
      <c r="P24" s="111">
        <f t="shared" si="1"/>
        <v>8.6624999999999996</v>
      </c>
      <c r="Q24" s="37">
        <v>89</v>
      </c>
      <c r="R24" s="37">
        <v>67</v>
      </c>
      <c r="S24" s="37">
        <v>67</v>
      </c>
      <c r="T24" s="37">
        <v>30</v>
      </c>
      <c r="U24" s="37">
        <v>23</v>
      </c>
      <c r="V24" s="37">
        <v>30</v>
      </c>
      <c r="W24" s="37"/>
      <c r="X24" s="120">
        <f t="shared" si="2"/>
        <v>17.850000000000001</v>
      </c>
      <c r="Y24" s="37">
        <v>67</v>
      </c>
      <c r="Z24" s="37">
        <v>67</v>
      </c>
      <c r="AA24" s="37">
        <v>30</v>
      </c>
      <c r="AB24" s="37"/>
      <c r="AC24" s="110">
        <v>3</v>
      </c>
      <c r="AD24" s="121">
        <f t="shared" si="3"/>
        <v>5.4666666666666659</v>
      </c>
      <c r="AE24" s="24">
        <f t="shared" si="4"/>
        <v>40.512499999999996</v>
      </c>
    </row>
    <row r="25" spans="1:31" s="20" customFormat="1" ht="12.75">
      <c r="A25" s="21">
        <v>14</v>
      </c>
      <c r="B25" s="221" t="str">
        <f>Filiación!C22</f>
        <v>LAURA CHAMBILLA JOSE MISHAEL</v>
      </c>
      <c r="C25" s="221"/>
      <c r="D25" s="221"/>
      <c r="E25" s="37">
        <v>89</v>
      </c>
      <c r="F25" s="37">
        <v>67</v>
      </c>
      <c r="G25" s="37">
        <v>30</v>
      </c>
      <c r="H25" s="37"/>
      <c r="I25" s="110">
        <v>4</v>
      </c>
      <c r="J25" s="108">
        <f t="shared" si="0"/>
        <v>6.2</v>
      </c>
      <c r="K25" s="37">
        <v>89</v>
      </c>
      <c r="L25" s="37">
        <v>67</v>
      </c>
      <c r="M25" s="37">
        <v>30</v>
      </c>
      <c r="N25" s="37">
        <v>89</v>
      </c>
      <c r="O25" s="37"/>
      <c r="P25" s="111">
        <f t="shared" si="1"/>
        <v>24.0625</v>
      </c>
      <c r="Q25" s="37">
        <v>89</v>
      </c>
      <c r="R25" s="37">
        <v>78</v>
      </c>
      <c r="S25" s="37">
        <v>89</v>
      </c>
      <c r="T25" s="37">
        <v>60</v>
      </c>
      <c r="U25" s="37">
        <v>67</v>
      </c>
      <c r="V25" s="37">
        <v>30</v>
      </c>
      <c r="W25" s="37"/>
      <c r="X25" s="120">
        <f t="shared" si="2"/>
        <v>24.091666666666665</v>
      </c>
      <c r="Y25" s="37">
        <v>78</v>
      </c>
      <c r="Z25" s="37">
        <v>89</v>
      </c>
      <c r="AA25" s="37">
        <v>60</v>
      </c>
      <c r="AB25" s="37"/>
      <c r="AC25" s="110">
        <v>4</v>
      </c>
      <c r="AD25" s="121">
        <f t="shared" si="3"/>
        <v>7.5666666666666673</v>
      </c>
      <c r="AE25" s="24">
        <f t="shared" si="4"/>
        <v>69.920833333333334</v>
      </c>
    </row>
    <row r="26" spans="1:31" s="20" customFormat="1" ht="12.75">
      <c r="A26" s="21">
        <v>15</v>
      </c>
      <c r="B26" s="221" t="str">
        <f>Filiación!C23</f>
        <v>MAMANI BUSTILLOS DANNA  SHARLYN</v>
      </c>
      <c r="C26" s="221"/>
      <c r="D26" s="221"/>
      <c r="E26" s="37">
        <v>78</v>
      </c>
      <c r="F26" s="37">
        <v>80</v>
      </c>
      <c r="G26" s="37">
        <v>30</v>
      </c>
      <c r="H26" s="37"/>
      <c r="I26" s="110">
        <v>4</v>
      </c>
      <c r="J26" s="108">
        <f t="shared" si="0"/>
        <v>6.2666666666666666</v>
      </c>
      <c r="K26" s="37">
        <v>78</v>
      </c>
      <c r="L26" s="37">
        <v>80</v>
      </c>
      <c r="M26" s="37">
        <v>30</v>
      </c>
      <c r="N26" s="37">
        <v>78</v>
      </c>
      <c r="O26" s="37"/>
      <c r="P26" s="111">
        <f t="shared" si="1"/>
        <v>23.274999999999999</v>
      </c>
      <c r="Q26" s="37">
        <v>87</v>
      </c>
      <c r="R26" s="37">
        <v>67</v>
      </c>
      <c r="S26" s="37">
        <v>87</v>
      </c>
      <c r="T26" s="37">
        <v>45</v>
      </c>
      <c r="U26" s="37">
        <v>80</v>
      </c>
      <c r="V26" s="37">
        <v>30</v>
      </c>
      <c r="W26" s="37"/>
      <c r="X26" s="120">
        <f t="shared" si="2"/>
        <v>23.1</v>
      </c>
      <c r="Y26" s="37">
        <v>67</v>
      </c>
      <c r="Z26" s="37">
        <v>87</v>
      </c>
      <c r="AA26" s="37">
        <v>45</v>
      </c>
      <c r="AB26" s="37"/>
      <c r="AC26" s="110">
        <v>4</v>
      </c>
      <c r="AD26" s="121">
        <f t="shared" si="3"/>
        <v>6.6333333333333329</v>
      </c>
      <c r="AE26" s="24">
        <f t="shared" si="4"/>
        <v>67.275000000000006</v>
      </c>
    </row>
    <row r="27" spans="1:31" s="20" customFormat="1" ht="12.75">
      <c r="A27" s="21">
        <v>16</v>
      </c>
      <c r="B27" s="221" t="str">
        <f>Filiación!C24</f>
        <v xml:space="preserve">MAMANI CACERES JHONATAN RAINER </v>
      </c>
      <c r="C27" s="221"/>
      <c r="D27" s="221"/>
      <c r="E27" s="37">
        <v>89</v>
      </c>
      <c r="F27" s="37">
        <v>56</v>
      </c>
      <c r="G27" s="37">
        <v>78</v>
      </c>
      <c r="H27" s="37"/>
      <c r="I27" s="110">
        <v>3</v>
      </c>
      <c r="J27" s="108">
        <f t="shared" si="0"/>
        <v>7.4333333333333327</v>
      </c>
      <c r="K27" s="37">
        <v>89</v>
      </c>
      <c r="L27" s="37">
        <v>56</v>
      </c>
      <c r="M27" s="37">
        <v>78</v>
      </c>
      <c r="N27" s="37">
        <v>89</v>
      </c>
      <c r="O27" s="37"/>
      <c r="P27" s="111">
        <f t="shared" si="1"/>
        <v>27.3</v>
      </c>
      <c r="Q27" s="37">
        <v>78</v>
      </c>
      <c r="R27" s="37">
        <v>78</v>
      </c>
      <c r="S27" s="37">
        <v>76</v>
      </c>
      <c r="T27" s="37">
        <v>66</v>
      </c>
      <c r="U27" s="37">
        <v>56</v>
      </c>
      <c r="V27" s="37">
        <v>78</v>
      </c>
      <c r="W27" s="37"/>
      <c r="X27" s="120">
        <f t="shared" si="2"/>
        <v>25.2</v>
      </c>
      <c r="Y27" s="37">
        <v>78</v>
      </c>
      <c r="Z27" s="37">
        <v>76</v>
      </c>
      <c r="AA27" s="37">
        <v>66</v>
      </c>
      <c r="AB27" s="37"/>
      <c r="AC27" s="110">
        <v>2</v>
      </c>
      <c r="AD27" s="121">
        <f t="shared" si="3"/>
        <v>7.3333333333333321</v>
      </c>
      <c r="AE27" s="24">
        <f t="shared" si="4"/>
        <v>72.266666666666666</v>
      </c>
    </row>
    <row r="28" spans="1:31" s="20" customFormat="1" ht="12.75">
      <c r="A28" s="21">
        <v>17</v>
      </c>
      <c r="B28" s="221" t="str">
        <f>Filiación!C25</f>
        <v xml:space="preserve">MEJILLONES CHAYÑA JAQUELIN KEYLA </v>
      </c>
      <c r="C28" s="221"/>
      <c r="D28" s="221"/>
      <c r="E28" s="37">
        <v>30</v>
      </c>
      <c r="F28" s="37">
        <v>56</v>
      </c>
      <c r="G28" s="37">
        <v>78</v>
      </c>
      <c r="H28" s="37"/>
      <c r="I28" s="110">
        <v>3</v>
      </c>
      <c r="J28" s="108">
        <f t="shared" si="0"/>
        <v>5.4666666666666659</v>
      </c>
      <c r="K28" s="37">
        <v>30</v>
      </c>
      <c r="L28" s="37">
        <v>56</v>
      </c>
      <c r="M28" s="37">
        <v>78</v>
      </c>
      <c r="N28" s="37">
        <v>30</v>
      </c>
      <c r="O28" s="37"/>
      <c r="P28" s="111">
        <f t="shared" si="1"/>
        <v>16.975000000000001</v>
      </c>
      <c r="Q28" s="37">
        <v>60</v>
      </c>
      <c r="R28" s="37">
        <v>60</v>
      </c>
      <c r="S28" s="37">
        <v>45</v>
      </c>
      <c r="T28" s="37">
        <v>45</v>
      </c>
      <c r="U28" s="37">
        <v>56</v>
      </c>
      <c r="V28" s="37">
        <v>78</v>
      </c>
      <c r="W28" s="37"/>
      <c r="X28" s="120">
        <f t="shared" si="2"/>
        <v>20.066666666666666</v>
      </c>
      <c r="Y28" s="37">
        <v>60</v>
      </c>
      <c r="Z28" s="37">
        <v>45</v>
      </c>
      <c r="AA28" s="37">
        <v>45</v>
      </c>
      <c r="AB28" s="37"/>
      <c r="AC28" s="110">
        <v>3</v>
      </c>
      <c r="AD28" s="121">
        <f t="shared" si="3"/>
        <v>5</v>
      </c>
      <c r="AE28" s="24">
        <f t="shared" si="4"/>
        <v>53.50833333333334</v>
      </c>
    </row>
    <row r="29" spans="1:31" s="20" customFormat="1" ht="12.75">
      <c r="A29" s="21">
        <v>18</v>
      </c>
      <c r="B29" s="221" t="str">
        <f>Filiación!C26</f>
        <v>NISTAUZ COAQUIRA  CRISTIAN  ARIEL</v>
      </c>
      <c r="C29" s="221"/>
      <c r="D29" s="221"/>
      <c r="E29" s="37">
        <v>55</v>
      </c>
      <c r="F29" s="37">
        <v>56</v>
      </c>
      <c r="G29" s="37">
        <v>56</v>
      </c>
      <c r="H29" s="37"/>
      <c r="I29" s="110"/>
      <c r="J29" s="108">
        <f t="shared" si="0"/>
        <v>5.5666666666666664</v>
      </c>
      <c r="K29" s="37">
        <v>55</v>
      </c>
      <c r="L29" s="37">
        <v>56</v>
      </c>
      <c r="M29" s="37">
        <v>56</v>
      </c>
      <c r="N29" s="37">
        <v>55</v>
      </c>
      <c r="O29" s="37"/>
      <c r="P29" s="111">
        <f t="shared" si="1"/>
        <v>19.425000000000001</v>
      </c>
      <c r="Q29" s="37">
        <v>45</v>
      </c>
      <c r="R29" s="37">
        <v>45</v>
      </c>
      <c r="S29" s="37">
        <v>45</v>
      </c>
      <c r="T29" s="37">
        <v>45</v>
      </c>
      <c r="U29" s="37">
        <v>56</v>
      </c>
      <c r="V29" s="37">
        <v>56</v>
      </c>
      <c r="W29" s="37"/>
      <c r="X29" s="120">
        <f t="shared" si="2"/>
        <v>17.033333333333331</v>
      </c>
      <c r="Y29" s="37">
        <v>45</v>
      </c>
      <c r="Z29" s="37">
        <v>45</v>
      </c>
      <c r="AA29" s="37">
        <v>45</v>
      </c>
      <c r="AB29" s="37"/>
      <c r="AC29" s="110"/>
      <c r="AD29" s="121">
        <f t="shared" si="3"/>
        <v>4.5</v>
      </c>
      <c r="AE29" s="24">
        <f t="shared" si="4"/>
        <v>46.524999999999991</v>
      </c>
    </row>
    <row r="30" spans="1:31" s="20" customFormat="1" ht="12.75">
      <c r="A30" s="21">
        <v>19</v>
      </c>
      <c r="B30" s="221" t="str">
        <f>Filiación!C27</f>
        <v xml:space="preserve">OJALVO VEIZAN YULIANA </v>
      </c>
      <c r="C30" s="221"/>
      <c r="D30" s="221"/>
      <c r="E30" s="37">
        <v>100</v>
      </c>
      <c r="F30" s="37">
        <v>56</v>
      </c>
      <c r="G30" s="37">
        <v>100</v>
      </c>
      <c r="H30" s="37"/>
      <c r="I30" s="110">
        <v>5</v>
      </c>
      <c r="J30" s="108">
        <f t="shared" si="0"/>
        <v>8.5333333333333332</v>
      </c>
      <c r="K30" s="37">
        <v>100</v>
      </c>
      <c r="L30" s="37">
        <v>56</v>
      </c>
      <c r="M30" s="37">
        <v>100</v>
      </c>
      <c r="N30" s="37">
        <v>100</v>
      </c>
      <c r="O30" s="37"/>
      <c r="P30" s="111">
        <f t="shared" si="1"/>
        <v>31.15</v>
      </c>
      <c r="Q30" s="37">
        <v>100</v>
      </c>
      <c r="R30" s="37">
        <v>87</v>
      </c>
      <c r="S30" s="37">
        <v>78</v>
      </c>
      <c r="T30" s="37">
        <v>100</v>
      </c>
      <c r="U30" s="37">
        <v>70</v>
      </c>
      <c r="V30" s="37">
        <v>100</v>
      </c>
      <c r="W30" s="37">
        <v>100</v>
      </c>
      <c r="X30" s="120">
        <f t="shared" si="2"/>
        <v>31.75</v>
      </c>
      <c r="Y30" s="37">
        <v>87</v>
      </c>
      <c r="Z30" s="37">
        <v>78</v>
      </c>
      <c r="AA30" s="37">
        <v>100</v>
      </c>
      <c r="AB30" s="37"/>
      <c r="AC30" s="110">
        <v>5</v>
      </c>
      <c r="AD30" s="121">
        <f t="shared" si="3"/>
        <v>8.8333333333333321</v>
      </c>
      <c r="AE30" s="24">
        <f t="shared" si="4"/>
        <v>90.266666666666652</v>
      </c>
    </row>
    <row r="31" spans="1:31" s="20" customFormat="1" ht="12.75">
      <c r="A31" s="21">
        <v>20</v>
      </c>
      <c r="B31" s="221" t="str">
        <f>Filiación!C28</f>
        <v>OVANDO AGUIRRE GABRIELA ANDREA</v>
      </c>
      <c r="C31" s="221"/>
      <c r="D31" s="221"/>
      <c r="E31" s="37">
        <v>89</v>
      </c>
      <c r="F31" s="37">
        <v>56</v>
      </c>
      <c r="G31" s="37">
        <v>100</v>
      </c>
      <c r="H31" s="37"/>
      <c r="I31" s="110">
        <v>3</v>
      </c>
      <c r="J31" s="108">
        <f t="shared" si="0"/>
        <v>8.1666666666666679</v>
      </c>
      <c r="K31" s="37">
        <v>89</v>
      </c>
      <c r="L31" s="37">
        <v>56</v>
      </c>
      <c r="M31" s="37">
        <v>100</v>
      </c>
      <c r="N31" s="37">
        <v>89</v>
      </c>
      <c r="O31" s="37"/>
      <c r="P31" s="111">
        <f t="shared" si="1"/>
        <v>29.225000000000001</v>
      </c>
      <c r="Q31" s="37">
        <v>87</v>
      </c>
      <c r="R31" s="37">
        <v>87</v>
      </c>
      <c r="S31" s="37">
        <v>78</v>
      </c>
      <c r="T31" s="37">
        <v>30</v>
      </c>
      <c r="U31" s="37">
        <v>56</v>
      </c>
      <c r="V31" s="37">
        <v>56</v>
      </c>
      <c r="W31" s="37"/>
      <c r="X31" s="120">
        <f t="shared" si="2"/>
        <v>22.983333333333334</v>
      </c>
      <c r="Y31" s="37">
        <v>87</v>
      </c>
      <c r="Z31" s="37">
        <v>78</v>
      </c>
      <c r="AA31" s="37">
        <v>30</v>
      </c>
      <c r="AB31" s="37"/>
      <c r="AC31" s="110">
        <v>2</v>
      </c>
      <c r="AD31" s="121">
        <f t="shared" si="3"/>
        <v>6.5</v>
      </c>
      <c r="AE31" s="24">
        <f t="shared" si="4"/>
        <v>71.875</v>
      </c>
    </row>
    <row r="32" spans="1:31" s="20" customFormat="1" ht="12.75">
      <c r="A32" s="21">
        <v>21</v>
      </c>
      <c r="B32" s="221" t="str">
        <f>Filiación!C29</f>
        <v xml:space="preserve">PATANA MAMANI ROBERTO CARLOS </v>
      </c>
      <c r="C32" s="221"/>
      <c r="D32" s="221"/>
      <c r="E32" s="37">
        <v>87</v>
      </c>
      <c r="F32" s="37">
        <v>45</v>
      </c>
      <c r="G32" s="37">
        <v>30</v>
      </c>
      <c r="H32" s="37"/>
      <c r="I32" s="110">
        <v>3</v>
      </c>
      <c r="J32" s="108">
        <f t="shared" si="0"/>
        <v>5.4</v>
      </c>
      <c r="K32" s="37">
        <v>87</v>
      </c>
      <c r="L32" s="37">
        <v>45</v>
      </c>
      <c r="M32" s="37">
        <v>30</v>
      </c>
      <c r="N32" s="37">
        <v>87</v>
      </c>
      <c r="O32" s="37"/>
      <c r="P32" s="111">
        <f t="shared" si="1"/>
        <v>21.787500000000001</v>
      </c>
      <c r="Q32" s="37">
        <v>78</v>
      </c>
      <c r="R32" s="37">
        <v>89</v>
      </c>
      <c r="S32" s="37">
        <v>87</v>
      </c>
      <c r="T32" s="37">
        <v>55</v>
      </c>
      <c r="U32" s="37">
        <v>45</v>
      </c>
      <c r="V32" s="37">
        <v>30</v>
      </c>
      <c r="W32" s="37"/>
      <c r="X32" s="120">
        <f t="shared" si="2"/>
        <v>22.4</v>
      </c>
      <c r="Y32" s="37">
        <v>89</v>
      </c>
      <c r="Z32" s="37">
        <v>87</v>
      </c>
      <c r="AA32" s="37">
        <v>55</v>
      </c>
      <c r="AB32" s="37"/>
      <c r="AC32" s="110">
        <v>2</v>
      </c>
      <c r="AD32" s="121">
        <f t="shared" si="3"/>
        <v>7.7</v>
      </c>
      <c r="AE32" s="24">
        <f t="shared" si="4"/>
        <v>62.287499999999994</v>
      </c>
    </row>
    <row r="33" spans="1:31" s="20" customFormat="1" ht="12.75">
      <c r="A33" s="21">
        <v>22</v>
      </c>
      <c r="B33" s="221" t="str">
        <f>Filiación!C30</f>
        <v>PAUCARA GUTIERREZ ALEJANDRO ANDREI</v>
      </c>
      <c r="C33" s="221"/>
      <c r="D33" s="221"/>
      <c r="E33" s="37"/>
      <c r="F33" s="37"/>
      <c r="G33" s="37"/>
      <c r="H33" s="37"/>
      <c r="I33" s="110"/>
      <c r="J33" s="108">
        <f t="shared" si="0"/>
        <v>0</v>
      </c>
      <c r="K33" s="37"/>
      <c r="L33" s="37"/>
      <c r="M33" s="37"/>
      <c r="N33" s="37"/>
      <c r="O33" s="37"/>
      <c r="P33" s="111">
        <f t="shared" si="1"/>
        <v>0</v>
      </c>
      <c r="Q33" s="37"/>
      <c r="R33" s="37"/>
      <c r="S33" s="37"/>
      <c r="T33" s="37"/>
      <c r="U33" s="37"/>
      <c r="V33" s="37"/>
      <c r="W33" s="37"/>
      <c r="X33" s="120">
        <f t="shared" si="2"/>
        <v>0</v>
      </c>
      <c r="Y33" s="37"/>
      <c r="Z33" s="37"/>
      <c r="AA33" s="37"/>
      <c r="AB33" s="37"/>
      <c r="AC33" s="110"/>
      <c r="AD33" s="121">
        <f t="shared" si="3"/>
        <v>0</v>
      </c>
      <c r="AE33" s="24">
        <f t="shared" si="4"/>
        <v>0</v>
      </c>
    </row>
    <row r="34" spans="1:31" s="20" customFormat="1" ht="12.75">
      <c r="A34" s="21">
        <v>23</v>
      </c>
      <c r="B34" s="221" t="str">
        <f>Filiación!C31</f>
        <v xml:space="preserve">RAMOS MEJIA ROSSY ALEJANDRA </v>
      </c>
      <c r="C34" s="221"/>
      <c r="D34" s="221"/>
      <c r="E34" s="37">
        <v>89</v>
      </c>
      <c r="F34" s="37">
        <v>100</v>
      </c>
      <c r="G34" s="37">
        <v>100</v>
      </c>
      <c r="H34" s="37"/>
      <c r="I34" s="110">
        <v>5</v>
      </c>
      <c r="J34" s="108">
        <f t="shared" si="0"/>
        <v>9.6333333333333329</v>
      </c>
      <c r="K34" s="37">
        <v>89</v>
      </c>
      <c r="L34" s="37">
        <v>100</v>
      </c>
      <c r="M34" s="37">
        <v>100</v>
      </c>
      <c r="N34" s="37">
        <v>89</v>
      </c>
      <c r="O34" s="37"/>
      <c r="P34" s="111">
        <f t="shared" si="1"/>
        <v>33.075000000000003</v>
      </c>
      <c r="Q34" s="37">
        <v>100</v>
      </c>
      <c r="R34" s="37">
        <v>100</v>
      </c>
      <c r="S34" s="37">
        <v>100</v>
      </c>
      <c r="T34" s="37">
        <v>100</v>
      </c>
      <c r="U34" s="37">
        <v>100</v>
      </c>
      <c r="V34" s="37">
        <v>100</v>
      </c>
      <c r="W34" s="37">
        <v>100</v>
      </c>
      <c r="X34" s="120">
        <f t="shared" si="2"/>
        <v>35</v>
      </c>
      <c r="Y34" s="37">
        <v>100</v>
      </c>
      <c r="Z34" s="37">
        <v>100</v>
      </c>
      <c r="AA34" s="37">
        <v>100</v>
      </c>
      <c r="AB34" s="37"/>
      <c r="AC34" s="110">
        <v>5</v>
      </c>
      <c r="AD34" s="121">
        <f t="shared" si="3"/>
        <v>10</v>
      </c>
      <c r="AE34" s="24">
        <f t="shared" si="4"/>
        <v>97.708333333333343</v>
      </c>
    </row>
    <row r="35" spans="1:31" s="20" customFormat="1" ht="12.75">
      <c r="A35" s="21">
        <v>24</v>
      </c>
      <c r="B35" s="221" t="str">
        <f>Filiación!C32</f>
        <v>ROJAS PABLO ROSS MIRELIA</v>
      </c>
      <c r="C35" s="221"/>
      <c r="D35" s="221"/>
      <c r="E35" s="37">
        <v>89</v>
      </c>
      <c r="F35" s="37">
        <v>90</v>
      </c>
      <c r="G35" s="37">
        <v>100</v>
      </c>
      <c r="H35" s="37"/>
      <c r="I35" s="110">
        <v>5</v>
      </c>
      <c r="J35" s="108">
        <f t="shared" si="0"/>
        <v>9.3000000000000007</v>
      </c>
      <c r="K35" s="37">
        <v>89</v>
      </c>
      <c r="L35" s="37">
        <v>90</v>
      </c>
      <c r="M35" s="37">
        <v>100</v>
      </c>
      <c r="N35" s="37">
        <v>89</v>
      </c>
      <c r="O35" s="37"/>
      <c r="P35" s="111">
        <f t="shared" si="1"/>
        <v>32.200000000000003</v>
      </c>
      <c r="Q35" s="37">
        <v>89</v>
      </c>
      <c r="R35" s="37">
        <v>90</v>
      </c>
      <c r="S35" s="37">
        <v>78</v>
      </c>
      <c r="T35" s="37">
        <v>100</v>
      </c>
      <c r="U35" s="37">
        <v>90</v>
      </c>
      <c r="V35" s="37">
        <v>100</v>
      </c>
      <c r="W35" s="37">
        <v>100</v>
      </c>
      <c r="X35" s="120">
        <f t="shared" si="2"/>
        <v>32.35</v>
      </c>
      <c r="Y35" s="37">
        <v>90</v>
      </c>
      <c r="Z35" s="37">
        <v>78</v>
      </c>
      <c r="AA35" s="37">
        <v>100</v>
      </c>
      <c r="AB35" s="37"/>
      <c r="AC35" s="110">
        <v>5</v>
      </c>
      <c r="AD35" s="121">
        <f t="shared" si="3"/>
        <v>8.9333333333333318</v>
      </c>
      <c r="AE35" s="24">
        <f t="shared" si="4"/>
        <v>92.783333333333331</v>
      </c>
    </row>
    <row r="36" spans="1:31" s="20" customFormat="1" ht="12.75">
      <c r="A36" s="21">
        <v>25</v>
      </c>
      <c r="B36" s="221" t="str">
        <f>Filiación!C33</f>
        <v>TAPIA CHAMBI ALEXANDER JESUS</v>
      </c>
      <c r="C36" s="221"/>
      <c r="D36" s="221"/>
      <c r="E36" s="37">
        <v>89</v>
      </c>
      <c r="F36" s="37">
        <v>56</v>
      </c>
      <c r="G36" s="37">
        <v>30</v>
      </c>
      <c r="H36" s="37"/>
      <c r="I36" s="110">
        <v>2</v>
      </c>
      <c r="J36" s="108">
        <f t="shared" si="0"/>
        <v>5.8333333333333339</v>
      </c>
      <c r="K36" s="37">
        <v>89</v>
      </c>
      <c r="L36" s="37">
        <v>56</v>
      </c>
      <c r="M36" s="37">
        <v>30</v>
      </c>
      <c r="N36" s="37">
        <v>89</v>
      </c>
      <c r="O36" s="37"/>
      <c r="P36" s="111">
        <f t="shared" si="1"/>
        <v>23.1</v>
      </c>
      <c r="Q36" s="37">
        <v>55</v>
      </c>
      <c r="R36" s="37">
        <v>65</v>
      </c>
      <c r="S36" s="37">
        <v>67</v>
      </c>
      <c r="T36" s="37">
        <v>55</v>
      </c>
      <c r="U36" s="37">
        <v>56</v>
      </c>
      <c r="V36" s="37">
        <v>55</v>
      </c>
      <c r="W36" s="37"/>
      <c r="X36" s="120">
        <f t="shared" si="2"/>
        <v>20.591666666666669</v>
      </c>
      <c r="Y36" s="37">
        <v>65</v>
      </c>
      <c r="Z36" s="37">
        <v>67</v>
      </c>
      <c r="AA36" s="37">
        <v>55</v>
      </c>
      <c r="AB36" s="37"/>
      <c r="AC36" s="110">
        <v>2</v>
      </c>
      <c r="AD36" s="121">
        <f t="shared" si="3"/>
        <v>6.2333333333333334</v>
      </c>
      <c r="AE36" s="24">
        <f t="shared" si="4"/>
        <v>59.75833333333334</v>
      </c>
    </row>
    <row r="37" spans="1:31" s="20" customFormat="1" ht="12.75">
      <c r="A37" s="21">
        <v>26</v>
      </c>
      <c r="B37" s="221" t="str">
        <f>Filiación!C34</f>
        <v>TICONA AQUINO ITAN MATEO</v>
      </c>
      <c r="C37" s="221"/>
      <c r="D37" s="221"/>
      <c r="E37" s="37">
        <v>87</v>
      </c>
      <c r="F37" s="37">
        <v>56</v>
      </c>
      <c r="G37" s="37">
        <v>100</v>
      </c>
      <c r="H37" s="37"/>
      <c r="I37" s="110">
        <v>4</v>
      </c>
      <c r="J37" s="108">
        <f t="shared" si="0"/>
        <v>8.1</v>
      </c>
      <c r="K37" s="37">
        <v>87</v>
      </c>
      <c r="L37" s="37">
        <v>56</v>
      </c>
      <c r="M37" s="37">
        <v>100</v>
      </c>
      <c r="N37" s="37">
        <v>87</v>
      </c>
      <c r="O37" s="37"/>
      <c r="P37" s="111">
        <f t="shared" si="1"/>
        <v>28.875</v>
      </c>
      <c r="Q37" s="37">
        <v>76</v>
      </c>
      <c r="R37" s="37">
        <v>78</v>
      </c>
      <c r="S37" s="37">
        <v>76</v>
      </c>
      <c r="T37" s="37">
        <v>70</v>
      </c>
      <c r="U37" s="37">
        <v>56</v>
      </c>
      <c r="V37" s="37">
        <v>100</v>
      </c>
      <c r="W37" s="37"/>
      <c r="X37" s="120">
        <f t="shared" si="2"/>
        <v>26.6</v>
      </c>
      <c r="Y37" s="37">
        <v>78</v>
      </c>
      <c r="Z37" s="37">
        <v>76</v>
      </c>
      <c r="AA37" s="37">
        <v>70</v>
      </c>
      <c r="AB37" s="37"/>
      <c r="AC37" s="110">
        <v>3</v>
      </c>
      <c r="AD37" s="121">
        <f t="shared" si="3"/>
        <v>7.4666666666666677</v>
      </c>
      <c r="AE37" s="24">
        <f t="shared" si="4"/>
        <v>78.041666666666657</v>
      </c>
    </row>
    <row r="38" spans="1:31" s="20" customFormat="1" ht="12.75">
      <c r="A38" s="21">
        <v>27</v>
      </c>
      <c r="B38" s="221" t="str">
        <f>Filiación!C35</f>
        <v xml:space="preserve">VALDIVIA HERNANI AYLIN SIREL      </v>
      </c>
      <c r="C38" s="221"/>
      <c r="D38" s="221"/>
      <c r="E38" s="37">
        <v>87</v>
      </c>
      <c r="F38" s="37">
        <v>67</v>
      </c>
      <c r="G38" s="37">
        <v>51</v>
      </c>
      <c r="H38" s="37"/>
      <c r="I38" s="110">
        <v>3</v>
      </c>
      <c r="J38" s="108">
        <f t="shared" si="0"/>
        <v>6.8333333333333321</v>
      </c>
      <c r="K38" s="37">
        <v>87</v>
      </c>
      <c r="L38" s="37">
        <v>67</v>
      </c>
      <c r="M38" s="37">
        <v>51</v>
      </c>
      <c r="N38" s="37">
        <v>87</v>
      </c>
      <c r="O38" s="37"/>
      <c r="P38" s="111">
        <f t="shared" si="1"/>
        <v>25.55</v>
      </c>
      <c r="Q38" s="37">
        <v>67</v>
      </c>
      <c r="R38" s="37">
        <v>67</v>
      </c>
      <c r="S38" s="37">
        <v>67</v>
      </c>
      <c r="T38" s="37">
        <v>45</v>
      </c>
      <c r="U38" s="37">
        <v>67</v>
      </c>
      <c r="V38" s="37">
        <v>51</v>
      </c>
      <c r="W38" s="37">
        <v>100</v>
      </c>
      <c r="X38" s="120">
        <f t="shared" si="2"/>
        <v>23.2</v>
      </c>
      <c r="Y38" s="37">
        <v>67</v>
      </c>
      <c r="Z38" s="37">
        <v>67</v>
      </c>
      <c r="AA38" s="37">
        <v>45</v>
      </c>
      <c r="AB38" s="37"/>
      <c r="AC38" s="110">
        <v>3</v>
      </c>
      <c r="AD38" s="121">
        <f t="shared" si="3"/>
        <v>5.9666666666666659</v>
      </c>
      <c r="AE38" s="24">
        <f t="shared" si="4"/>
        <v>67.55</v>
      </c>
    </row>
    <row r="39" spans="1:31" s="20" customFormat="1" ht="12.75">
      <c r="A39" s="21">
        <v>28</v>
      </c>
      <c r="B39" s="221" t="str">
        <f>Filiación!C36</f>
        <v>VARGAS  FLORES GERALDINE SHARLIN</v>
      </c>
      <c r="C39" s="221"/>
      <c r="D39" s="221"/>
      <c r="E39" s="37">
        <v>78</v>
      </c>
      <c r="F39" s="37">
        <v>45</v>
      </c>
      <c r="G39" s="37">
        <v>100</v>
      </c>
      <c r="H39" s="37"/>
      <c r="I39" s="110">
        <v>5</v>
      </c>
      <c r="J39" s="108">
        <f t="shared" si="0"/>
        <v>7.4333333333333327</v>
      </c>
      <c r="K39" s="37">
        <v>78</v>
      </c>
      <c r="L39" s="37">
        <v>45</v>
      </c>
      <c r="M39" s="37">
        <v>100</v>
      </c>
      <c r="N39" s="37">
        <v>78</v>
      </c>
      <c r="O39" s="37"/>
      <c r="P39" s="111">
        <f t="shared" si="1"/>
        <v>26.337499999999999</v>
      </c>
      <c r="Q39" s="37">
        <v>67</v>
      </c>
      <c r="R39" s="37">
        <v>56</v>
      </c>
      <c r="S39" s="37">
        <v>56</v>
      </c>
      <c r="T39" s="37">
        <v>30</v>
      </c>
      <c r="U39" s="37">
        <v>45</v>
      </c>
      <c r="V39" s="37">
        <v>67</v>
      </c>
      <c r="W39" s="37">
        <v>100</v>
      </c>
      <c r="X39" s="120">
        <f t="shared" si="2"/>
        <v>21.05</v>
      </c>
      <c r="Y39" s="37">
        <v>56</v>
      </c>
      <c r="Z39" s="37">
        <v>56</v>
      </c>
      <c r="AA39" s="37">
        <v>30</v>
      </c>
      <c r="AB39" s="37"/>
      <c r="AC39" s="110">
        <v>5</v>
      </c>
      <c r="AD39" s="121">
        <f t="shared" si="3"/>
        <v>4.7333333333333334</v>
      </c>
      <c r="AE39" s="24">
        <f t="shared" si="4"/>
        <v>69.554166666666674</v>
      </c>
    </row>
    <row r="40" spans="1:31" s="20" customFormat="1" ht="12.75">
      <c r="A40" s="21">
        <v>29</v>
      </c>
      <c r="B40" s="221" t="str">
        <f>Filiación!C37</f>
        <v>VILLARROEL  SUAREZ JUAN DIEGO</v>
      </c>
      <c r="C40" s="221"/>
      <c r="D40" s="221"/>
      <c r="E40" s="37">
        <v>10</v>
      </c>
      <c r="F40" s="37">
        <v>45</v>
      </c>
      <c r="G40" s="37">
        <v>30</v>
      </c>
      <c r="H40" s="37"/>
      <c r="I40" s="110">
        <v>3</v>
      </c>
      <c r="J40" s="108">
        <f t="shared" si="0"/>
        <v>2.833333333333333</v>
      </c>
      <c r="K40" s="37">
        <v>10</v>
      </c>
      <c r="L40" s="37">
        <v>45</v>
      </c>
      <c r="M40" s="37">
        <v>30</v>
      </c>
      <c r="N40" s="37">
        <v>10</v>
      </c>
      <c r="O40" s="37"/>
      <c r="P40" s="111">
        <f t="shared" si="1"/>
        <v>8.3125</v>
      </c>
      <c r="Q40" s="37">
        <v>78</v>
      </c>
      <c r="R40" s="37">
        <v>67</v>
      </c>
      <c r="S40" s="37">
        <v>98</v>
      </c>
      <c r="T40" s="37">
        <v>70</v>
      </c>
      <c r="U40" s="37">
        <v>45</v>
      </c>
      <c r="V40" s="37">
        <v>30</v>
      </c>
      <c r="W40" s="37"/>
      <c r="X40" s="120">
        <f t="shared" si="2"/>
        <v>22.633333333333336</v>
      </c>
      <c r="Y40" s="37">
        <v>67</v>
      </c>
      <c r="Z40" s="37">
        <v>98</v>
      </c>
      <c r="AA40" s="37">
        <v>70</v>
      </c>
      <c r="AB40" s="37"/>
      <c r="AC40" s="110">
        <v>3</v>
      </c>
      <c r="AD40" s="121">
        <f t="shared" si="3"/>
        <v>7.8333333333333321</v>
      </c>
      <c r="AE40" s="24">
        <f t="shared" si="4"/>
        <v>47.612500000000004</v>
      </c>
    </row>
    <row r="41" spans="1:31" s="20" customFormat="1" ht="12.75">
      <c r="A41" s="21">
        <v>30</v>
      </c>
      <c r="B41" s="221">
        <f>Filiación!C38</f>
        <v>0</v>
      </c>
      <c r="C41" s="221"/>
      <c r="D41" s="221"/>
      <c r="E41" s="37">
        <v>78</v>
      </c>
      <c r="F41" s="37">
        <v>67</v>
      </c>
      <c r="G41" s="37">
        <v>100</v>
      </c>
      <c r="H41" s="37"/>
      <c r="I41" s="110">
        <v>5</v>
      </c>
      <c r="J41" s="108">
        <f t="shared" si="0"/>
        <v>8.1666666666666679</v>
      </c>
      <c r="K41" s="37">
        <v>78</v>
      </c>
      <c r="L41" s="37">
        <v>67</v>
      </c>
      <c r="M41" s="37">
        <v>100</v>
      </c>
      <c r="N41" s="37">
        <v>78</v>
      </c>
      <c r="O41" s="37"/>
      <c r="P41" s="111">
        <f t="shared" si="1"/>
        <v>28.262499999999999</v>
      </c>
      <c r="Q41" s="37">
        <v>100</v>
      </c>
      <c r="R41" s="37">
        <v>100</v>
      </c>
      <c r="S41" s="37">
        <v>87</v>
      </c>
      <c r="T41" s="37">
        <v>100</v>
      </c>
      <c r="U41" s="37">
        <v>67</v>
      </c>
      <c r="V41" s="37">
        <v>100</v>
      </c>
      <c r="W41" s="37">
        <v>100</v>
      </c>
      <c r="X41" s="120">
        <f t="shared" si="2"/>
        <v>32.700000000000003</v>
      </c>
      <c r="Y41" s="37">
        <v>100</v>
      </c>
      <c r="Z41" s="37">
        <v>87</v>
      </c>
      <c r="AA41" s="37">
        <v>100</v>
      </c>
      <c r="AB41" s="37"/>
      <c r="AC41" s="110">
        <v>5</v>
      </c>
      <c r="AD41" s="121">
        <f t="shared" si="3"/>
        <v>9.5666666666666682</v>
      </c>
      <c r="AE41" s="24">
        <f t="shared" si="4"/>
        <v>88.69583333333334</v>
      </c>
    </row>
    <row r="42" spans="1:31" s="20" customFormat="1" ht="12.75">
      <c r="A42" s="21">
        <v>31</v>
      </c>
      <c r="B42" s="221">
        <f>Filiación!C39</f>
        <v>0</v>
      </c>
      <c r="C42" s="221"/>
      <c r="D42" s="221"/>
      <c r="E42" s="37">
        <v>89</v>
      </c>
      <c r="F42" s="37">
        <v>65</v>
      </c>
      <c r="G42" s="37">
        <v>100</v>
      </c>
      <c r="H42" s="37"/>
      <c r="I42" s="110">
        <v>3</v>
      </c>
      <c r="J42" s="108">
        <f t="shared" si="0"/>
        <v>8.4666666666666668</v>
      </c>
      <c r="K42" s="37">
        <v>89</v>
      </c>
      <c r="L42" s="37">
        <v>65</v>
      </c>
      <c r="M42" s="37">
        <v>100</v>
      </c>
      <c r="N42" s="37">
        <v>89</v>
      </c>
      <c r="O42" s="37"/>
      <c r="P42" s="111">
        <f t="shared" si="1"/>
        <v>30.012499999999999</v>
      </c>
      <c r="Q42" s="37">
        <v>79</v>
      </c>
      <c r="R42" s="37">
        <v>78</v>
      </c>
      <c r="S42" s="37">
        <v>76</v>
      </c>
      <c r="T42" s="37">
        <v>56</v>
      </c>
      <c r="U42" s="37">
        <v>65</v>
      </c>
      <c r="V42" s="37">
        <v>100</v>
      </c>
      <c r="W42" s="37"/>
      <c r="X42" s="120">
        <f t="shared" si="2"/>
        <v>26.483333333333334</v>
      </c>
      <c r="Y42" s="37">
        <v>78</v>
      </c>
      <c r="Z42" s="37">
        <v>76</v>
      </c>
      <c r="AA42" s="37">
        <v>56</v>
      </c>
      <c r="AB42" s="37"/>
      <c r="AC42" s="110">
        <v>2</v>
      </c>
      <c r="AD42" s="121">
        <f t="shared" si="3"/>
        <v>7</v>
      </c>
      <c r="AE42" s="24">
        <f t="shared" si="4"/>
        <v>76.962500000000006</v>
      </c>
    </row>
    <row r="43" spans="1:31" s="20" customFormat="1" ht="12.75">
      <c r="A43" s="21">
        <v>32</v>
      </c>
      <c r="B43" s="221">
        <f>Filiación!C40</f>
        <v>0</v>
      </c>
      <c r="C43" s="221"/>
      <c r="D43" s="221"/>
      <c r="E43" s="37">
        <v>89</v>
      </c>
      <c r="F43" s="37">
        <v>67</v>
      </c>
      <c r="G43" s="37">
        <v>30</v>
      </c>
      <c r="H43" s="37"/>
      <c r="I43" s="110">
        <v>3</v>
      </c>
      <c r="J43" s="108">
        <f t="shared" si="0"/>
        <v>6.2</v>
      </c>
      <c r="K43" s="37">
        <v>89</v>
      </c>
      <c r="L43" s="37">
        <v>67</v>
      </c>
      <c r="M43" s="37">
        <v>30</v>
      </c>
      <c r="N43" s="37">
        <v>89</v>
      </c>
      <c r="O43" s="37"/>
      <c r="P43" s="111">
        <f t="shared" si="1"/>
        <v>24.0625</v>
      </c>
      <c r="Q43" s="37">
        <v>76</v>
      </c>
      <c r="R43" s="37">
        <v>65</v>
      </c>
      <c r="S43" s="37">
        <v>67</v>
      </c>
      <c r="T43" s="37">
        <v>30</v>
      </c>
      <c r="U43" s="37">
        <v>67</v>
      </c>
      <c r="V43" s="37">
        <v>30</v>
      </c>
      <c r="W43" s="37">
        <v>100</v>
      </c>
      <c r="X43" s="120">
        <f t="shared" si="2"/>
        <v>21.75</v>
      </c>
      <c r="Y43" s="37">
        <v>65</v>
      </c>
      <c r="Z43" s="37">
        <v>67</v>
      </c>
      <c r="AA43" s="37">
        <v>30</v>
      </c>
      <c r="AB43" s="37"/>
      <c r="AC43" s="110">
        <v>4</v>
      </c>
      <c r="AD43" s="121">
        <f t="shared" si="3"/>
        <v>5.4</v>
      </c>
      <c r="AE43" s="24">
        <f t="shared" si="4"/>
        <v>64.412499999999994</v>
      </c>
    </row>
    <row r="44" spans="1:31" s="20" customFormat="1" ht="12.75">
      <c r="A44" s="21">
        <v>33</v>
      </c>
      <c r="B44" s="221">
        <f>Filiación!C41</f>
        <v>0</v>
      </c>
      <c r="C44" s="221"/>
      <c r="D44" s="221"/>
      <c r="E44" s="37">
        <v>90</v>
      </c>
      <c r="F44" s="37">
        <v>56</v>
      </c>
      <c r="G44" s="37">
        <v>100</v>
      </c>
      <c r="H44" s="37"/>
      <c r="I44" s="110">
        <v>3</v>
      </c>
      <c r="J44" s="108">
        <f t="shared" si="0"/>
        <v>8.1999999999999993</v>
      </c>
      <c r="K44" s="37">
        <v>45</v>
      </c>
      <c r="L44" s="37">
        <v>35</v>
      </c>
      <c r="M44" s="37">
        <v>35</v>
      </c>
      <c r="N44" s="37">
        <v>35</v>
      </c>
      <c r="O44" s="37"/>
      <c r="P44" s="111">
        <f t="shared" si="1"/>
        <v>13.125</v>
      </c>
      <c r="Q44" s="37">
        <v>45</v>
      </c>
      <c r="R44" s="37">
        <v>45</v>
      </c>
      <c r="S44" s="37">
        <v>56</v>
      </c>
      <c r="T44" s="37">
        <v>30</v>
      </c>
      <c r="U44" s="37">
        <v>45</v>
      </c>
      <c r="V44" s="37">
        <v>45</v>
      </c>
      <c r="W44" s="37"/>
      <c r="X44" s="120">
        <f t="shared" si="2"/>
        <v>15.516666666666667</v>
      </c>
      <c r="Y44" s="37">
        <v>45</v>
      </c>
      <c r="Z44" s="37">
        <v>56</v>
      </c>
      <c r="AA44" s="37">
        <v>30</v>
      </c>
      <c r="AB44" s="37"/>
      <c r="AC44" s="110">
        <v>4</v>
      </c>
      <c r="AD44" s="121">
        <f t="shared" si="3"/>
        <v>4.3666666666666663</v>
      </c>
      <c r="AE44" s="24">
        <f t="shared" si="4"/>
        <v>48.208333333333329</v>
      </c>
    </row>
    <row r="45" spans="1:31" s="20" customFormat="1" ht="12.75">
      <c r="A45" s="21">
        <v>34</v>
      </c>
      <c r="B45" s="221">
        <f>Filiación!C42</f>
        <v>0</v>
      </c>
      <c r="C45" s="221"/>
      <c r="D45" s="221"/>
      <c r="E45" s="37">
        <v>30</v>
      </c>
      <c r="F45" s="37">
        <v>34</v>
      </c>
      <c r="G45" s="37">
        <v>10</v>
      </c>
      <c r="H45" s="37"/>
      <c r="I45" s="110">
        <v>2</v>
      </c>
      <c r="J45" s="108">
        <f t="shared" si="0"/>
        <v>2.4666666666666668</v>
      </c>
      <c r="K45" s="37">
        <v>45</v>
      </c>
      <c r="L45" s="37">
        <v>45</v>
      </c>
      <c r="M45" s="37">
        <v>45</v>
      </c>
      <c r="N45" s="37">
        <v>45</v>
      </c>
      <c r="O45" s="37"/>
      <c r="P45" s="111">
        <f t="shared" si="1"/>
        <v>15.75</v>
      </c>
      <c r="Q45" s="37">
        <v>45</v>
      </c>
      <c r="R45" s="37">
        <v>45</v>
      </c>
      <c r="S45" s="37">
        <v>45</v>
      </c>
      <c r="T45" s="37">
        <v>45</v>
      </c>
      <c r="U45" s="37">
        <v>34</v>
      </c>
      <c r="V45" s="37">
        <v>34</v>
      </c>
      <c r="W45" s="37"/>
      <c r="X45" s="120">
        <f t="shared" si="2"/>
        <v>14.466666666666667</v>
      </c>
      <c r="Y45" s="37">
        <v>45</v>
      </c>
      <c r="Z45" s="37">
        <v>45</v>
      </c>
      <c r="AA45" s="37">
        <v>45</v>
      </c>
      <c r="AB45" s="37"/>
      <c r="AC45" s="110">
        <v>3</v>
      </c>
      <c r="AD45" s="121">
        <f t="shared" si="3"/>
        <v>4.5</v>
      </c>
      <c r="AE45" s="24">
        <f t="shared" si="4"/>
        <v>42.183333333333337</v>
      </c>
    </row>
    <row r="46" spans="1:31" s="20" customFormat="1" ht="12.75">
      <c r="A46" s="21">
        <v>35</v>
      </c>
      <c r="B46" s="221">
        <f>Filiación!C43</f>
        <v>0</v>
      </c>
      <c r="C46" s="221"/>
      <c r="D46" s="221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20">
        <f t="shared" si="2"/>
        <v>0</v>
      </c>
      <c r="Y46" s="37"/>
      <c r="Z46" s="37"/>
      <c r="AA46" s="37"/>
      <c r="AB46" s="37"/>
      <c r="AC46" s="110"/>
      <c r="AD46" s="121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1">
        <f>Filiación!C44</f>
        <v>0</v>
      </c>
      <c r="C47" s="221"/>
      <c r="D47" s="221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20">
        <f t="shared" si="2"/>
        <v>0</v>
      </c>
      <c r="Y47" s="37"/>
      <c r="Z47" s="37"/>
      <c r="AA47" s="37"/>
      <c r="AB47" s="37"/>
      <c r="AC47" s="110"/>
      <c r="AD47" s="121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1">
        <f>Filiación!C45</f>
        <v>0</v>
      </c>
      <c r="C48" s="221"/>
      <c r="D48" s="221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20">
        <f t="shared" si="2"/>
        <v>0</v>
      </c>
      <c r="Y48" s="37"/>
      <c r="Z48" s="37"/>
      <c r="AA48" s="37"/>
      <c r="AB48" s="37"/>
      <c r="AC48" s="110"/>
      <c r="AD48" s="121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1">
        <f>Filiación!C46</f>
        <v>0</v>
      </c>
      <c r="C49" s="221"/>
      <c r="D49" s="221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20">
        <f t="shared" si="2"/>
        <v>0</v>
      </c>
      <c r="Y49" s="37"/>
      <c r="Z49" s="37"/>
      <c r="AA49" s="37"/>
      <c r="AB49" s="37"/>
      <c r="AC49" s="110"/>
      <c r="AD49" s="121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1">
        <f>Filiación!C47</f>
        <v>0</v>
      </c>
      <c r="C50" s="221"/>
      <c r="D50" s="221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20">
        <f t="shared" si="2"/>
        <v>0</v>
      </c>
      <c r="Y50" s="37"/>
      <c r="Z50" s="37"/>
      <c r="AA50" s="37"/>
      <c r="AB50" s="37"/>
      <c r="AC50" s="110"/>
      <c r="AD50" s="121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1">
        <f>Filiación!C48</f>
        <v>0</v>
      </c>
      <c r="C51" s="221"/>
      <c r="D51" s="221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20">
        <f t="shared" si="2"/>
        <v>0</v>
      </c>
      <c r="Y51" s="37"/>
      <c r="Z51" s="37"/>
      <c r="AA51" s="37"/>
      <c r="AB51" s="37"/>
      <c r="AC51" s="110"/>
      <c r="AD51" s="121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1">
        <f>Filiación!C49</f>
        <v>0</v>
      </c>
      <c r="C52" s="221"/>
      <c r="D52" s="221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20">
        <f t="shared" si="2"/>
        <v>0</v>
      </c>
      <c r="Y52" s="37"/>
      <c r="Z52" s="37"/>
      <c r="AA52" s="37"/>
      <c r="AB52" s="37"/>
      <c r="AC52" s="110"/>
      <c r="AD52" s="121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1">
        <f>Filiación!C50</f>
        <v>0</v>
      </c>
      <c r="C53" s="221"/>
      <c r="D53" s="221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20">
        <f t="shared" si="2"/>
        <v>0</v>
      </c>
      <c r="Y53" s="37"/>
      <c r="Z53" s="37"/>
      <c r="AA53" s="37"/>
      <c r="AB53" s="37"/>
      <c r="AC53" s="110"/>
      <c r="AD53" s="121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1">
        <f>Filiación!C51</f>
        <v>0</v>
      </c>
      <c r="C54" s="221"/>
      <c r="D54" s="221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20">
        <f t="shared" si="2"/>
        <v>0</v>
      </c>
      <c r="Y54" s="37"/>
      <c r="Z54" s="37"/>
      <c r="AA54" s="37"/>
      <c r="AB54" s="37"/>
      <c r="AC54" s="110"/>
      <c r="AD54" s="121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1">
        <f>Filiación!C52</f>
        <v>0</v>
      </c>
      <c r="C55" s="221"/>
      <c r="D55" s="221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20">
        <f t="shared" si="2"/>
        <v>0</v>
      </c>
      <c r="Y55" s="37"/>
      <c r="Z55" s="37"/>
      <c r="AA55" s="37"/>
      <c r="AB55" s="37"/>
      <c r="AC55" s="110"/>
      <c r="AD55" s="121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1">
        <f>Filiación!C53</f>
        <v>0</v>
      </c>
      <c r="C56" s="221"/>
      <c r="D56" s="221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20">
        <f t="shared" si="2"/>
        <v>0</v>
      </c>
      <c r="Y56" s="37"/>
      <c r="Z56" s="37"/>
      <c r="AA56" s="37"/>
      <c r="AB56" s="37"/>
      <c r="AC56" s="110"/>
      <c r="AD56" s="121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1">
        <f>Filiación!C54</f>
        <v>0</v>
      </c>
      <c r="C57" s="221"/>
      <c r="D57" s="221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20">
        <f t="shared" si="2"/>
        <v>0</v>
      </c>
      <c r="Y57" s="37"/>
      <c r="Z57" s="37"/>
      <c r="AA57" s="37"/>
      <c r="AB57" s="37"/>
      <c r="AC57" s="110"/>
      <c r="AD57" s="121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1">
        <f>Filiación!C55</f>
        <v>0</v>
      </c>
      <c r="C58" s="221"/>
      <c r="D58" s="221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20">
        <f t="shared" si="2"/>
        <v>0</v>
      </c>
      <c r="Y58" s="37"/>
      <c r="Z58" s="37"/>
      <c r="AA58" s="37"/>
      <c r="AB58" s="37"/>
      <c r="AC58" s="110"/>
      <c r="AD58" s="121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1">
        <f>Filiación!C56</f>
        <v>0</v>
      </c>
      <c r="C59" s="221"/>
      <c r="D59" s="221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20">
        <f t="shared" si="2"/>
        <v>0</v>
      </c>
      <c r="Y59" s="37"/>
      <c r="Z59" s="37"/>
      <c r="AA59" s="37"/>
      <c r="AB59" s="37"/>
      <c r="AC59" s="110"/>
      <c r="AD59" s="121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1">
        <f>Filiación!C57</f>
        <v>0</v>
      </c>
      <c r="C60" s="221"/>
      <c r="D60" s="221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20">
        <f t="shared" si="2"/>
        <v>0</v>
      </c>
      <c r="Y60" s="37"/>
      <c r="Z60" s="37"/>
      <c r="AA60" s="37"/>
      <c r="AB60" s="37"/>
      <c r="AC60" s="110"/>
      <c r="AD60" s="121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1">
        <f>Filiación!C58</f>
        <v>0</v>
      </c>
      <c r="C61" s="221"/>
      <c r="D61" s="221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20">
        <f t="shared" si="2"/>
        <v>0</v>
      </c>
      <c r="Y61" s="37"/>
      <c r="Z61" s="37"/>
      <c r="AA61" s="37"/>
      <c r="AB61" s="37"/>
      <c r="AC61" s="110"/>
      <c r="AD61" s="121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A1:D1"/>
    <mergeCell ref="E1:AE1"/>
    <mergeCell ref="A2:D2"/>
    <mergeCell ref="E2:J2"/>
    <mergeCell ref="K2:P2"/>
    <mergeCell ref="Q2:X2"/>
    <mergeCell ref="Y2:AD2"/>
    <mergeCell ref="AE2:AE10"/>
    <mergeCell ref="E3:E8"/>
    <mergeCell ref="F3:F8"/>
    <mergeCell ref="A8:B8"/>
    <mergeCell ref="C8:D8"/>
    <mergeCell ref="E9:E10"/>
    <mergeCell ref="F9:F10"/>
    <mergeCell ref="G9:G10"/>
    <mergeCell ref="H9:H10"/>
    <mergeCell ref="AC3:AC8"/>
    <mergeCell ref="AD3:AD10"/>
    <mergeCell ref="A4:B4"/>
    <mergeCell ref="Y3:Y8"/>
    <mergeCell ref="Z3:Z8"/>
    <mergeCell ref="AA3:AA8"/>
    <mergeCell ref="AB3:AB8"/>
    <mergeCell ref="N3:N8"/>
    <mergeCell ref="O3:O8"/>
    <mergeCell ref="AC9:AC10"/>
    <mergeCell ref="B10:D10"/>
    <mergeCell ref="B12:D12"/>
    <mergeCell ref="T3:T8"/>
    <mergeCell ref="U3:U8"/>
    <mergeCell ref="S9:S10"/>
    <mergeCell ref="T9:T10"/>
    <mergeCell ref="U9:U10"/>
    <mergeCell ref="C4:D4"/>
    <mergeCell ref="A5:B5"/>
    <mergeCell ref="C5:D5"/>
    <mergeCell ref="A6:B6"/>
    <mergeCell ref="C6:D6"/>
    <mergeCell ref="A7:B7"/>
    <mergeCell ref="C7:D7"/>
    <mergeCell ref="W3:W8"/>
    <mergeCell ref="X3:X10"/>
    <mergeCell ref="K3:K8"/>
    <mergeCell ref="L3:L8"/>
    <mergeCell ref="I9:I10"/>
    <mergeCell ref="K9:K10"/>
    <mergeCell ref="L9:L10"/>
    <mergeCell ref="B13:D13"/>
    <mergeCell ref="B14:D14"/>
    <mergeCell ref="B15:D15"/>
    <mergeCell ref="V9:V10"/>
    <mergeCell ref="W9:W10"/>
    <mergeCell ref="Y9:Y10"/>
    <mergeCell ref="Z9:Z10"/>
    <mergeCell ref="AA9:AA10"/>
    <mergeCell ref="AB9:AB10"/>
    <mergeCell ref="P3:P10"/>
    <mergeCell ref="Q3:Q8"/>
    <mergeCell ref="R3:R8"/>
    <mergeCell ref="V3:V8"/>
    <mergeCell ref="N9:N10"/>
    <mergeCell ref="O9:O10"/>
    <mergeCell ref="Q9:Q10"/>
    <mergeCell ref="R9:R10"/>
    <mergeCell ref="G3:G8"/>
    <mergeCell ref="H3:H8"/>
    <mergeCell ref="I3:I8"/>
    <mergeCell ref="J3:J10"/>
    <mergeCell ref="M3:M8"/>
    <mergeCell ref="M9:M10"/>
    <mergeCell ref="S3:S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topLeftCell="A31" zoomScale="120" zoomScaleNormal="85" zoomScaleSheetLayoutView="120" workbookViewId="0">
      <selection activeCell="W47" sqref="W47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57" t="s">
        <v>21</v>
      </c>
      <c r="B1" s="257"/>
      <c r="C1" s="257"/>
      <c r="D1" s="257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39" t="s">
        <v>94</v>
      </c>
      <c r="AM1" s="39" t="s">
        <v>95</v>
      </c>
      <c r="AN1" s="39" t="s">
        <v>101</v>
      </c>
      <c r="AO1" s="39" t="s">
        <v>96</v>
      </c>
    </row>
    <row r="2" spans="1:41" ht="15" customHeight="1">
      <c r="A2" s="152"/>
      <c r="B2" s="152"/>
      <c r="C2" s="153"/>
      <c r="D2" s="153"/>
      <c r="E2" s="248" t="s">
        <v>205</v>
      </c>
      <c r="F2" s="248" t="s">
        <v>206</v>
      </c>
      <c r="G2" s="248" t="s">
        <v>187</v>
      </c>
      <c r="H2" s="248" t="s">
        <v>175</v>
      </c>
      <c r="I2" s="248" t="s">
        <v>181</v>
      </c>
      <c r="J2" s="248" t="s">
        <v>182</v>
      </c>
      <c r="K2" s="248" t="s">
        <v>186</v>
      </c>
      <c r="L2" s="248" t="s">
        <v>195</v>
      </c>
      <c r="M2" s="248" t="s">
        <v>198</v>
      </c>
      <c r="N2" s="248" t="s">
        <v>199</v>
      </c>
      <c r="O2" s="248" t="s">
        <v>211</v>
      </c>
      <c r="P2" s="248" t="s">
        <v>219</v>
      </c>
      <c r="Q2" s="248" t="s">
        <v>212</v>
      </c>
      <c r="R2" s="248" t="s">
        <v>218</v>
      </c>
      <c r="S2" s="248" t="s">
        <v>217</v>
      </c>
      <c r="T2" s="248" t="s">
        <v>220</v>
      </c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51" t="s">
        <v>97</v>
      </c>
      <c r="AM2" s="251" t="s">
        <v>98</v>
      </c>
      <c r="AN2" s="251" t="s">
        <v>99</v>
      </c>
      <c r="AO2" s="253" t="s">
        <v>100</v>
      </c>
    </row>
    <row r="3" spans="1:41" ht="15" customHeight="1">
      <c r="A3" s="256" t="s">
        <v>22</v>
      </c>
      <c r="B3" s="256"/>
      <c r="C3" s="225" t="str">
        <f>Filiación!H2</f>
        <v>1° "A" DE SECUNDARIA COMUNITARIA PROD.</v>
      </c>
      <c r="D3" s="225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51"/>
      <c r="AM3" s="251"/>
      <c r="AN3" s="251"/>
      <c r="AO3" s="253"/>
    </row>
    <row r="4" spans="1:41">
      <c r="A4" s="256" t="s">
        <v>23</v>
      </c>
      <c r="B4" s="256"/>
      <c r="C4" s="225" t="str">
        <f>Filiación!H3</f>
        <v>FANNY CHACON CALLEJAS</v>
      </c>
      <c r="D4" s="225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49"/>
      <c r="AK4" s="249"/>
      <c r="AL4" s="251"/>
      <c r="AM4" s="251"/>
      <c r="AN4" s="251"/>
      <c r="AO4" s="253"/>
    </row>
    <row r="5" spans="1:41">
      <c r="A5" s="256" t="s">
        <v>25</v>
      </c>
      <c r="B5" s="256"/>
      <c r="C5" s="225" t="str">
        <f>Filiación!H4</f>
        <v xml:space="preserve">CIENCIA TECNOLOGIA Y PRODUCCION </v>
      </c>
      <c r="D5" s="225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  <c r="AG5" s="249"/>
      <c r="AH5" s="249"/>
      <c r="AI5" s="249"/>
      <c r="AJ5" s="249"/>
      <c r="AK5" s="249"/>
      <c r="AL5" s="251"/>
      <c r="AM5" s="251"/>
      <c r="AN5" s="251"/>
      <c r="AO5" s="253"/>
    </row>
    <row r="6" spans="1:41">
      <c r="A6" s="256" t="s">
        <v>24</v>
      </c>
      <c r="B6" s="256"/>
      <c r="C6" s="225" t="str">
        <f>Filiación!H5</f>
        <v xml:space="preserve">TECNICA TECNOLOGICA </v>
      </c>
      <c r="D6" s="225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49"/>
      <c r="AL6" s="251"/>
      <c r="AM6" s="251"/>
      <c r="AN6" s="251"/>
      <c r="AO6" s="253"/>
    </row>
    <row r="7" spans="1:41">
      <c r="A7" s="256" t="s">
        <v>27</v>
      </c>
      <c r="B7" s="256"/>
      <c r="C7" s="225">
        <f>Filiación!H6</f>
        <v>2018</v>
      </c>
      <c r="D7" s="225"/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51"/>
      <c r="AM7" s="251"/>
      <c r="AN7" s="251"/>
      <c r="AO7" s="253"/>
    </row>
    <row r="8" spans="1:41" ht="23.25" customHeight="1">
      <c r="A8" s="152"/>
      <c r="B8" s="152"/>
      <c r="C8" s="153"/>
      <c r="D8" s="153"/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51"/>
      <c r="AM8" s="251"/>
      <c r="AN8" s="251"/>
      <c r="AO8" s="253"/>
    </row>
    <row r="9" spans="1:41" ht="15.75" thickBot="1">
      <c r="A9" s="38" t="s">
        <v>7</v>
      </c>
      <c r="B9" s="255" t="s">
        <v>9</v>
      </c>
      <c r="C9" s="255"/>
      <c r="D9" s="255"/>
      <c r="E9" s="250"/>
      <c r="F9" s="250"/>
      <c r="G9" s="250"/>
      <c r="H9" s="250"/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50"/>
      <c r="T9" s="250"/>
      <c r="U9" s="250"/>
      <c r="V9" s="250"/>
      <c r="W9" s="250"/>
      <c r="X9" s="250"/>
      <c r="Y9" s="250"/>
      <c r="Z9" s="250"/>
      <c r="AA9" s="250"/>
      <c r="AB9" s="250"/>
      <c r="AC9" s="250"/>
      <c r="AD9" s="250"/>
      <c r="AE9" s="250"/>
      <c r="AF9" s="250"/>
      <c r="AG9" s="250"/>
      <c r="AH9" s="250"/>
      <c r="AI9" s="250"/>
      <c r="AJ9" s="250"/>
      <c r="AK9" s="250"/>
      <c r="AL9" s="252"/>
      <c r="AM9" s="252"/>
      <c r="AN9" s="252"/>
      <c r="AO9" s="254"/>
    </row>
    <row r="10" spans="1:41" ht="1.5" customHeight="1">
      <c r="A10" s="27"/>
      <c r="B10" s="28"/>
      <c r="C10" s="28"/>
      <c r="D10" s="28"/>
      <c r="E10" s="40"/>
      <c r="F10" s="40"/>
      <c r="G10" s="40" t="s">
        <v>94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1" t="str">
        <f>Filiación!C9</f>
        <v>ALIAGA MENDOZA ELIANA SALOME</v>
      </c>
      <c r="C11" s="221"/>
      <c r="D11" s="221"/>
      <c r="E11" s="36" t="s">
        <v>94</v>
      </c>
      <c r="F11" s="36" t="s">
        <v>94</v>
      </c>
      <c r="G11" s="36" t="s">
        <v>94</v>
      </c>
      <c r="H11" s="36" t="s">
        <v>94</v>
      </c>
      <c r="I11" s="36" t="s">
        <v>94</v>
      </c>
      <c r="J11" s="36" t="s">
        <v>94</v>
      </c>
      <c r="K11" s="36" t="s">
        <v>94</v>
      </c>
      <c r="L11" s="36" t="s">
        <v>94</v>
      </c>
      <c r="M11" s="36" t="s">
        <v>94</v>
      </c>
      <c r="N11" s="36" t="s">
        <v>94</v>
      </c>
      <c r="O11" s="36" t="s">
        <v>94</v>
      </c>
      <c r="P11" s="36"/>
      <c r="Q11" s="36" t="s">
        <v>94</v>
      </c>
      <c r="R11" s="36"/>
      <c r="S11" s="36" t="s">
        <v>94</v>
      </c>
      <c r="T11" s="36" t="s">
        <v>94</v>
      </c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26">
        <f>COUNTIF(E11:AK11,$AL$1)</f>
        <v>14</v>
      </c>
      <c r="AM11" s="26">
        <f>COUNTIF(E11:AK11,$AM$1)</f>
        <v>0</v>
      </c>
      <c r="AN11" s="26">
        <f>COUNTIF(E11:AK11,$AN$1)</f>
        <v>0</v>
      </c>
      <c r="AO11" s="26">
        <f>COUNTIF(E11:AK11,$AO$1)</f>
        <v>0</v>
      </c>
    </row>
    <row r="12" spans="1:41" s="20" customFormat="1" ht="12.75">
      <c r="A12" s="21">
        <v>2</v>
      </c>
      <c r="B12" s="221" t="str">
        <f>Filiación!C10</f>
        <v>BURGOA  MOLLO KAMIL JHAHIRO</v>
      </c>
      <c r="C12" s="221"/>
      <c r="D12" s="221"/>
      <c r="E12" s="37" t="s">
        <v>94</v>
      </c>
      <c r="F12" s="37" t="s">
        <v>94</v>
      </c>
      <c r="G12" s="37" t="s">
        <v>94</v>
      </c>
      <c r="H12" s="37" t="s">
        <v>94</v>
      </c>
      <c r="I12" s="37" t="s">
        <v>94</v>
      </c>
      <c r="J12" s="37" t="s">
        <v>94</v>
      </c>
      <c r="K12" s="37" t="s">
        <v>94</v>
      </c>
      <c r="L12" s="37" t="s">
        <v>94</v>
      </c>
      <c r="M12" s="37" t="s">
        <v>94</v>
      </c>
      <c r="N12" s="37" t="s">
        <v>94</v>
      </c>
      <c r="O12" s="37" t="s">
        <v>94</v>
      </c>
      <c r="P12" s="37"/>
      <c r="Q12" s="37" t="s">
        <v>94</v>
      </c>
      <c r="R12" s="37"/>
      <c r="S12" s="37" t="s">
        <v>94</v>
      </c>
      <c r="T12" s="37" t="s">
        <v>94</v>
      </c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26">
        <f t="shared" ref="AL12:AL60" si="0">COUNTIF(E12:AK12,$AL$1)</f>
        <v>14</v>
      </c>
      <c r="AM12" s="26">
        <f t="shared" ref="AM12:AM60" si="1">COUNTIF(E12:AK12,$AM$1)</f>
        <v>0</v>
      </c>
      <c r="AN12" s="26">
        <f t="shared" ref="AN12:AN60" si="2">COUNTIF(E12:AK12,$AN$1)</f>
        <v>0</v>
      </c>
      <c r="AO12" s="26">
        <f t="shared" ref="AO12:AO60" si="3">COUNTIF(E12:AK12,$AO$1)</f>
        <v>0</v>
      </c>
    </row>
    <row r="13" spans="1:41" s="20" customFormat="1" ht="12.75">
      <c r="A13" s="21">
        <v>3</v>
      </c>
      <c r="B13" s="221" t="str">
        <f>Filiación!C11</f>
        <v>CALANI MAMANI ANA VALERIA</v>
      </c>
      <c r="C13" s="221"/>
      <c r="D13" s="221"/>
      <c r="E13" s="37" t="s">
        <v>94</v>
      </c>
      <c r="F13" s="37" t="s">
        <v>94</v>
      </c>
      <c r="G13" s="37" t="s">
        <v>94</v>
      </c>
      <c r="H13" s="37" t="s">
        <v>94</v>
      </c>
      <c r="I13" s="37" t="s">
        <v>94</v>
      </c>
      <c r="J13" s="37" t="s">
        <v>95</v>
      </c>
      <c r="K13" s="37" t="s">
        <v>94</v>
      </c>
      <c r="L13" s="37" t="s">
        <v>94</v>
      </c>
      <c r="M13" s="37" t="s">
        <v>94</v>
      </c>
      <c r="N13" s="37" t="s">
        <v>94</v>
      </c>
      <c r="O13" s="37" t="s">
        <v>95</v>
      </c>
      <c r="P13" s="37"/>
      <c r="Q13" s="37" t="s">
        <v>94</v>
      </c>
      <c r="R13" s="37"/>
      <c r="S13" s="37" t="s">
        <v>94</v>
      </c>
      <c r="T13" s="37" t="s">
        <v>94</v>
      </c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26">
        <f t="shared" si="0"/>
        <v>12</v>
      </c>
      <c r="AM13" s="26">
        <f t="shared" si="1"/>
        <v>2</v>
      </c>
      <c r="AN13" s="26">
        <f t="shared" si="2"/>
        <v>0</v>
      </c>
      <c r="AO13" s="26">
        <f t="shared" si="3"/>
        <v>0</v>
      </c>
    </row>
    <row r="14" spans="1:41" s="20" customFormat="1" ht="12.75">
      <c r="A14" s="21">
        <v>4</v>
      </c>
      <c r="B14" s="221" t="str">
        <f>Filiación!C12</f>
        <v>CANAVIRI HERRADA KATHERINE</v>
      </c>
      <c r="C14" s="221"/>
      <c r="D14" s="221"/>
      <c r="E14" s="37" t="s">
        <v>94</v>
      </c>
      <c r="F14" s="37" t="s">
        <v>94</v>
      </c>
      <c r="G14" s="37" t="s">
        <v>94</v>
      </c>
      <c r="H14" s="37" t="s">
        <v>96</v>
      </c>
      <c r="I14" s="37" t="s">
        <v>94</v>
      </c>
      <c r="J14" s="37" t="s">
        <v>94</v>
      </c>
      <c r="K14" s="37" t="s">
        <v>94</v>
      </c>
      <c r="L14" s="37" t="s">
        <v>96</v>
      </c>
      <c r="M14" s="37" t="s">
        <v>94</v>
      </c>
      <c r="N14" s="37" t="s">
        <v>94</v>
      </c>
      <c r="O14" s="37" t="s">
        <v>94</v>
      </c>
      <c r="P14" s="37"/>
      <c r="Q14" s="37" t="s">
        <v>94</v>
      </c>
      <c r="R14" s="37"/>
      <c r="S14" s="37" t="s">
        <v>94</v>
      </c>
      <c r="T14" s="37" t="s">
        <v>94</v>
      </c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26">
        <f t="shared" si="0"/>
        <v>12</v>
      </c>
      <c r="AM14" s="26">
        <f t="shared" si="1"/>
        <v>0</v>
      </c>
      <c r="AN14" s="26">
        <f t="shared" si="2"/>
        <v>0</v>
      </c>
      <c r="AO14" s="26">
        <f t="shared" si="3"/>
        <v>2</v>
      </c>
    </row>
    <row r="15" spans="1:41" s="20" customFormat="1" ht="12.75">
      <c r="A15" s="21">
        <v>5</v>
      </c>
      <c r="B15" s="221" t="str">
        <f>Filiación!C13</f>
        <v xml:space="preserve">CANAVIRI ROJAS RUTH AMBAR </v>
      </c>
      <c r="C15" s="221"/>
      <c r="D15" s="221"/>
      <c r="E15" s="37" t="s">
        <v>94</v>
      </c>
      <c r="F15" s="37" t="s">
        <v>94</v>
      </c>
      <c r="G15" s="37" t="s">
        <v>94</v>
      </c>
      <c r="H15" s="37" t="s">
        <v>94</v>
      </c>
      <c r="I15" s="37" t="s">
        <v>94</v>
      </c>
      <c r="J15" s="37" t="s">
        <v>94</v>
      </c>
      <c r="K15" s="37" t="s">
        <v>94</v>
      </c>
      <c r="L15" s="37" t="s">
        <v>94</v>
      </c>
      <c r="M15" s="37" t="s">
        <v>94</v>
      </c>
      <c r="N15" s="37" t="s">
        <v>94</v>
      </c>
      <c r="O15" s="37" t="s">
        <v>94</v>
      </c>
      <c r="P15" s="37"/>
      <c r="Q15" s="37" t="s">
        <v>94</v>
      </c>
      <c r="R15" s="37"/>
      <c r="S15" s="37" t="s">
        <v>94</v>
      </c>
      <c r="T15" s="37" t="s">
        <v>94</v>
      </c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26">
        <f t="shared" si="0"/>
        <v>14</v>
      </c>
      <c r="AM15" s="26">
        <f t="shared" si="1"/>
        <v>0</v>
      </c>
      <c r="AN15" s="26">
        <f t="shared" si="2"/>
        <v>0</v>
      </c>
      <c r="AO15" s="26">
        <f t="shared" si="3"/>
        <v>0</v>
      </c>
    </row>
    <row r="16" spans="1:41" s="20" customFormat="1" ht="12.75">
      <c r="A16" s="21">
        <v>6</v>
      </c>
      <c r="B16" s="221" t="str">
        <f>Filiación!C14</f>
        <v>CARRION MARGUAY CAMILA SAMARA</v>
      </c>
      <c r="C16" s="221"/>
      <c r="D16" s="221"/>
      <c r="E16" s="37" t="s">
        <v>94</v>
      </c>
      <c r="F16" s="37" t="s">
        <v>94</v>
      </c>
      <c r="G16" s="37" t="s">
        <v>94</v>
      </c>
      <c r="H16" s="37" t="s">
        <v>94</v>
      </c>
      <c r="I16" s="37" t="s">
        <v>94</v>
      </c>
      <c r="J16" s="37" t="s">
        <v>94</v>
      </c>
      <c r="K16" s="37" t="s">
        <v>94</v>
      </c>
      <c r="L16" s="37" t="s">
        <v>94</v>
      </c>
      <c r="M16" s="37" t="s">
        <v>94</v>
      </c>
      <c r="N16" s="37" t="s">
        <v>94</v>
      </c>
      <c r="O16" s="37" t="s">
        <v>94</v>
      </c>
      <c r="P16" s="37"/>
      <c r="Q16" s="37" t="s">
        <v>94</v>
      </c>
      <c r="R16" s="37"/>
      <c r="S16" s="37" t="s">
        <v>94</v>
      </c>
      <c r="T16" s="37" t="s">
        <v>94</v>
      </c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26">
        <f t="shared" si="0"/>
        <v>14</v>
      </c>
      <c r="AM16" s="26">
        <f t="shared" si="1"/>
        <v>0</v>
      </c>
      <c r="AN16" s="26">
        <f t="shared" si="2"/>
        <v>0</v>
      </c>
      <c r="AO16" s="26">
        <f t="shared" si="3"/>
        <v>0</v>
      </c>
    </row>
    <row r="17" spans="1:41" s="20" customFormat="1" ht="12.75">
      <c r="A17" s="21">
        <v>7</v>
      </c>
      <c r="B17" s="221" t="str">
        <f>Filiación!C15</f>
        <v xml:space="preserve">CHEJO CAMACHO NOEMI MILDRED </v>
      </c>
      <c r="C17" s="221"/>
      <c r="D17" s="221"/>
      <c r="E17" s="37" t="s">
        <v>94</v>
      </c>
      <c r="F17" s="37" t="s">
        <v>94</v>
      </c>
      <c r="G17" s="37" t="s">
        <v>94</v>
      </c>
      <c r="H17" s="37" t="s">
        <v>94</v>
      </c>
      <c r="I17" s="37" t="s">
        <v>94</v>
      </c>
      <c r="J17" s="37" t="s">
        <v>94</v>
      </c>
      <c r="K17" s="37" t="s">
        <v>94</v>
      </c>
      <c r="L17" s="37" t="s">
        <v>94</v>
      </c>
      <c r="M17" s="37" t="s">
        <v>94</v>
      </c>
      <c r="N17" s="37" t="s">
        <v>94</v>
      </c>
      <c r="O17" s="37" t="s">
        <v>94</v>
      </c>
      <c r="P17" s="37"/>
      <c r="Q17" s="37" t="s">
        <v>94</v>
      </c>
      <c r="R17" s="37"/>
      <c r="S17" s="37" t="s">
        <v>94</v>
      </c>
      <c r="T17" s="37" t="s">
        <v>94</v>
      </c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26">
        <f t="shared" si="0"/>
        <v>14</v>
      </c>
      <c r="AM17" s="26">
        <f t="shared" si="1"/>
        <v>0</v>
      </c>
      <c r="AN17" s="26">
        <f t="shared" si="2"/>
        <v>0</v>
      </c>
      <c r="AO17" s="26">
        <f t="shared" si="3"/>
        <v>0</v>
      </c>
    </row>
    <row r="18" spans="1:41" s="20" customFormat="1" ht="12.75">
      <c r="A18" s="21">
        <v>8</v>
      </c>
      <c r="B18" s="221" t="str">
        <f>Filiación!C16</f>
        <v>DELGADO APAZA JHAMYL</v>
      </c>
      <c r="C18" s="221"/>
      <c r="D18" s="221"/>
      <c r="E18" s="37" t="s">
        <v>94</v>
      </c>
      <c r="F18" s="37" t="s">
        <v>94</v>
      </c>
      <c r="G18" s="37" t="s">
        <v>94</v>
      </c>
      <c r="H18" s="37" t="s">
        <v>94</v>
      </c>
      <c r="I18" s="37" t="s">
        <v>94</v>
      </c>
      <c r="J18" s="37" t="s">
        <v>94</v>
      </c>
      <c r="K18" s="37" t="s">
        <v>94</v>
      </c>
      <c r="L18" s="37" t="s">
        <v>96</v>
      </c>
      <c r="M18" s="37" t="s">
        <v>94</v>
      </c>
      <c r="N18" s="37" t="s">
        <v>94</v>
      </c>
      <c r="O18" s="37" t="s">
        <v>94</v>
      </c>
      <c r="P18" s="37"/>
      <c r="Q18" s="37" t="s">
        <v>94</v>
      </c>
      <c r="R18" s="37"/>
      <c r="S18" s="37" t="s">
        <v>94</v>
      </c>
      <c r="T18" s="37" t="s">
        <v>94</v>
      </c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26">
        <f t="shared" si="0"/>
        <v>13</v>
      </c>
      <c r="AM18" s="26">
        <f t="shared" si="1"/>
        <v>0</v>
      </c>
      <c r="AN18" s="26">
        <f t="shared" si="2"/>
        <v>0</v>
      </c>
      <c r="AO18" s="26">
        <f t="shared" si="3"/>
        <v>1</v>
      </c>
    </row>
    <row r="19" spans="1:41" s="20" customFormat="1" ht="12.75">
      <c r="A19" s="21">
        <v>9</v>
      </c>
      <c r="B19" s="221" t="str">
        <f>Filiación!C17</f>
        <v>DORADO CHOQUE FRANCO ANIBAL</v>
      </c>
      <c r="C19" s="221"/>
      <c r="D19" s="221"/>
      <c r="E19" s="37" t="s">
        <v>95</v>
      </c>
      <c r="F19" s="37" t="s">
        <v>94</v>
      </c>
      <c r="G19" s="37" t="s">
        <v>94</v>
      </c>
      <c r="H19" s="37" t="s">
        <v>96</v>
      </c>
      <c r="I19" s="37" t="s">
        <v>94</v>
      </c>
      <c r="J19" s="37" t="s">
        <v>94</v>
      </c>
      <c r="K19" s="37" t="s">
        <v>95</v>
      </c>
      <c r="L19" s="37" t="s">
        <v>95</v>
      </c>
      <c r="M19" s="37" t="s">
        <v>95</v>
      </c>
      <c r="N19" s="37" t="s">
        <v>94</v>
      </c>
      <c r="O19" s="37" t="s">
        <v>95</v>
      </c>
      <c r="P19" s="37"/>
      <c r="Q19" s="37" t="s">
        <v>95</v>
      </c>
      <c r="R19" s="37"/>
      <c r="S19" s="37" t="s">
        <v>95</v>
      </c>
      <c r="T19" s="37" t="s">
        <v>94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26">
        <f t="shared" si="0"/>
        <v>6</v>
      </c>
      <c r="AM19" s="26">
        <f t="shared" si="1"/>
        <v>7</v>
      </c>
      <c r="AN19" s="26">
        <f t="shared" si="2"/>
        <v>0</v>
      </c>
      <c r="AO19" s="26">
        <f t="shared" si="3"/>
        <v>1</v>
      </c>
    </row>
    <row r="20" spans="1:41" s="20" customFormat="1" ht="12.75">
      <c r="A20" s="21">
        <v>10</v>
      </c>
      <c r="B20" s="221" t="str">
        <f>Filiación!C18</f>
        <v>EYZAGUIRRE CUSSI CRISTIAN  ROMMEL</v>
      </c>
      <c r="C20" s="221"/>
      <c r="D20" s="221"/>
      <c r="E20" s="37" t="s">
        <v>94</v>
      </c>
      <c r="F20" s="37" t="s">
        <v>94</v>
      </c>
      <c r="G20" s="37" t="s">
        <v>94</v>
      </c>
      <c r="H20" s="37" t="s">
        <v>94</v>
      </c>
      <c r="I20" s="37" t="s">
        <v>95</v>
      </c>
      <c r="J20" s="37" t="s">
        <v>94</v>
      </c>
      <c r="K20" s="37" t="s">
        <v>94</v>
      </c>
      <c r="L20" s="37" t="s">
        <v>94</v>
      </c>
      <c r="M20" s="37" t="s">
        <v>94</v>
      </c>
      <c r="N20" s="37" t="s">
        <v>94</v>
      </c>
      <c r="O20" s="37" t="s">
        <v>94</v>
      </c>
      <c r="P20" s="37"/>
      <c r="Q20" s="37" t="s">
        <v>94</v>
      </c>
      <c r="R20" s="37"/>
      <c r="S20" s="37" t="s">
        <v>94</v>
      </c>
      <c r="T20" s="37" t="s">
        <v>94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26">
        <f t="shared" si="0"/>
        <v>13</v>
      </c>
      <c r="AM20" s="26">
        <f t="shared" si="1"/>
        <v>1</v>
      </c>
      <c r="AN20" s="26">
        <f t="shared" si="2"/>
        <v>0</v>
      </c>
      <c r="AO20" s="26">
        <f t="shared" si="3"/>
        <v>0</v>
      </c>
    </row>
    <row r="21" spans="1:41" s="20" customFormat="1" ht="12.75">
      <c r="A21" s="21">
        <v>11</v>
      </c>
      <c r="B21" s="221" t="str">
        <f>Filiación!C19</f>
        <v>FORONDA FLORES GREACE ANGELA</v>
      </c>
      <c r="C21" s="221"/>
      <c r="D21" s="221"/>
      <c r="E21" s="37" t="s">
        <v>94</v>
      </c>
      <c r="F21" s="37" t="s">
        <v>94</v>
      </c>
      <c r="G21" s="37" t="s">
        <v>94</v>
      </c>
      <c r="H21" s="37" t="s">
        <v>94</v>
      </c>
      <c r="I21" s="37" t="s">
        <v>94</v>
      </c>
      <c r="J21" s="37" t="s">
        <v>94</v>
      </c>
      <c r="K21" s="37" t="s">
        <v>94</v>
      </c>
      <c r="L21" s="37" t="s">
        <v>94</v>
      </c>
      <c r="M21" s="37" t="s">
        <v>94</v>
      </c>
      <c r="N21" s="37" t="s">
        <v>94</v>
      </c>
      <c r="O21" s="37" t="s">
        <v>94</v>
      </c>
      <c r="P21" s="37"/>
      <c r="Q21" s="37" t="s">
        <v>94</v>
      </c>
      <c r="R21" s="37"/>
      <c r="S21" s="37" t="s">
        <v>94</v>
      </c>
      <c r="T21" s="37" t="s">
        <v>94</v>
      </c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26">
        <f t="shared" si="0"/>
        <v>14</v>
      </c>
      <c r="AM21" s="26">
        <f t="shared" si="1"/>
        <v>0</v>
      </c>
      <c r="AN21" s="26">
        <f t="shared" si="2"/>
        <v>0</v>
      </c>
      <c r="AO21" s="26">
        <f t="shared" si="3"/>
        <v>0</v>
      </c>
    </row>
    <row r="22" spans="1:41" s="20" customFormat="1" ht="12.75">
      <c r="A22" s="21">
        <v>12</v>
      </c>
      <c r="B22" s="221" t="str">
        <f>Filiación!C20</f>
        <v>GAMBOA MEDINA GIULIANNA INES</v>
      </c>
      <c r="C22" s="221"/>
      <c r="D22" s="221"/>
      <c r="E22" s="37" t="s">
        <v>94</v>
      </c>
      <c r="F22" s="37" t="s">
        <v>94</v>
      </c>
      <c r="G22" s="37" t="s">
        <v>94</v>
      </c>
      <c r="H22" s="37" t="s">
        <v>94</v>
      </c>
      <c r="I22" s="37" t="s">
        <v>94</v>
      </c>
      <c r="J22" s="37" t="s">
        <v>94</v>
      </c>
      <c r="K22" s="37" t="s">
        <v>94</v>
      </c>
      <c r="L22" s="37" t="s">
        <v>96</v>
      </c>
      <c r="M22" s="37" t="s">
        <v>94</v>
      </c>
      <c r="N22" s="37" t="s">
        <v>94</v>
      </c>
      <c r="O22" s="37" t="s">
        <v>94</v>
      </c>
      <c r="P22" s="37"/>
      <c r="Q22" s="37" t="s">
        <v>94</v>
      </c>
      <c r="R22" s="37"/>
      <c r="S22" s="37" t="s">
        <v>94</v>
      </c>
      <c r="T22" s="37" t="s">
        <v>94</v>
      </c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26">
        <f t="shared" si="0"/>
        <v>13</v>
      </c>
      <c r="AM22" s="26">
        <f t="shared" si="1"/>
        <v>0</v>
      </c>
      <c r="AN22" s="26">
        <f t="shared" si="2"/>
        <v>0</v>
      </c>
      <c r="AO22" s="26">
        <f t="shared" si="3"/>
        <v>1</v>
      </c>
    </row>
    <row r="23" spans="1:41" s="20" customFormat="1" ht="12.75">
      <c r="A23" s="21">
        <v>13</v>
      </c>
      <c r="B23" s="221" t="str">
        <f>Filiación!C21</f>
        <v xml:space="preserve">HUANCA HERRERA SEBASTIAN  NAIN </v>
      </c>
      <c r="C23" s="221"/>
      <c r="D23" s="221"/>
      <c r="E23" s="37" t="s">
        <v>94</v>
      </c>
      <c r="F23" s="37" t="s">
        <v>94</v>
      </c>
      <c r="G23" s="37" t="s">
        <v>94</v>
      </c>
      <c r="H23" s="37" t="s">
        <v>94</v>
      </c>
      <c r="I23" s="37" t="s">
        <v>94</v>
      </c>
      <c r="J23" s="37" t="s">
        <v>94</v>
      </c>
      <c r="K23" s="37" t="s">
        <v>94</v>
      </c>
      <c r="L23" s="37" t="s">
        <v>94</v>
      </c>
      <c r="M23" s="37" t="s">
        <v>94</v>
      </c>
      <c r="N23" s="37" t="s">
        <v>94</v>
      </c>
      <c r="O23" s="37" t="s">
        <v>94</v>
      </c>
      <c r="P23" s="37"/>
      <c r="Q23" s="37" t="s">
        <v>94</v>
      </c>
      <c r="R23" s="37"/>
      <c r="S23" s="37" t="s">
        <v>94</v>
      </c>
      <c r="T23" s="37" t="s">
        <v>94</v>
      </c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26">
        <f t="shared" si="0"/>
        <v>14</v>
      </c>
      <c r="AM23" s="26">
        <f t="shared" si="1"/>
        <v>0</v>
      </c>
      <c r="AN23" s="26">
        <f t="shared" si="2"/>
        <v>0</v>
      </c>
      <c r="AO23" s="26">
        <f t="shared" si="3"/>
        <v>0</v>
      </c>
    </row>
    <row r="24" spans="1:41" s="20" customFormat="1" ht="12.75">
      <c r="A24" s="21">
        <v>14</v>
      </c>
      <c r="B24" s="221" t="str">
        <f>Filiación!C22</f>
        <v>LAURA CHAMBILLA JOSE MISHAEL</v>
      </c>
      <c r="C24" s="221"/>
      <c r="D24" s="221"/>
      <c r="E24" s="37" t="s">
        <v>94</v>
      </c>
      <c r="F24" s="37" t="s">
        <v>94</v>
      </c>
      <c r="G24" s="37" t="s">
        <v>94</v>
      </c>
      <c r="H24" s="37" t="s">
        <v>96</v>
      </c>
      <c r="I24" s="37" t="s">
        <v>94</v>
      </c>
      <c r="J24" s="37" t="s">
        <v>94</v>
      </c>
      <c r="K24" s="37" t="s">
        <v>94</v>
      </c>
      <c r="L24" s="37" t="s">
        <v>96</v>
      </c>
      <c r="M24" s="37" t="s">
        <v>95</v>
      </c>
      <c r="N24" s="37" t="s">
        <v>94</v>
      </c>
      <c r="O24" s="37" t="s">
        <v>94</v>
      </c>
      <c r="P24" s="37"/>
      <c r="Q24" s="37" t="s">
        <v>94</v>
      </c>
      <c r="R24" s="37"/>
      <c r="S24" s="37" t="s">
        <v>94</v>
      </c>
      <c r="T24" s="37" t="s">
        <v>94</v>
      </c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26">
        <f t="shared" si="0"/>
        <v>11</v>
      </c>
      <c r="AM24" s="26">
        <f t="shared" si="1"/>
        <v>1</v>
      </c>
      <c r="AN24" s="26">
        <f t="shared" si="2"/>
        <v>0</v>
      </c>
      <c r="AO24" s="26">
        <f t="shared" si="3"/>
        <v>2</v>
      </c>
    </row>
    <row r="25" spans="1:41" s="20" customFormat="1" ht="12.75">
      <c r="A25" s="21">
        <v>15</v>
      </c>
      <c r="B25" s="221" t="str">
        <f>Filiación!C23</f>
        <v>MAMANI BUSTILLOS DANNA  SHARLYN</v>
      </c>
      <c r="C25" s="221"/>
      <c r="D25" s="221"/>
      <c r="E25" s="37" t="s">
        <v>95</v>
      </c>
      <c r="F25" s="37" t="s">
        <v>94</v>
      </c>
      <c r="G25" s="37" t="s">
        <v>94</v>
      </c>
      <c r="H25" s="37" t="s">
        <v>94</v>
      </c>
      <c r="I25" s="37" t="s">
        <v>94</v>
      </c>
      <c r="J25" s="37" t="s">
        <v>94</v>
      </c>
      <c r="K25" s="37" t="s">
        <v>94</v>
      </c>
      <c r="L25" s="37" t="s">
        <v>94</v>
      </c>
      <c r="M25" s="37" t="s">
        <v>94</v>
      </c>
      <c r="N25" s="37" t="s">
        <v>94</v>
      </c>
      <c r="O25" s="37" t="s">
        <v>94</v>
      </c>
      <c r="P25" s="37"/>
      <c r="Q25" s="37" t="s">
        <v>94</v>
      </c>
      <c r="R25" s="37"/>
      <c r="S25" s="37" t="s">
        <v>94</v>
      </c>
      <c r="T25" s="37" t="s">
        <v>96</v>
      </c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26">
        <f t="shared" si="0"/>
        <v>12</v>
      </c>
      <c r="AM25" s="26">
        <f t="shared" si="1"/>
        <v>1</v>
      </c>
      <c r="AN25" s="26">
        <f t="shared" si="2"/>
        <v>0</v>
      </c>
      <c r="AO25" s="26">
        <f t="shared" si="3"/>
        <v>1</v>
      </c>
    </row>
    <row r="26" spans="1:41" s="20" customFormat="1" ht="12.75">
      <c r="A26" s="21">
        <v>16</v>
      </c>
      <c r="B26" s="221" t="str">
        <f>Filiación!C24</f>
        <v xml:space="preserve">MAMANI CACERES JHONATAN RAINER </v>
      </c>
      <c r="C26" s="221"/>
      <c r="D26" s="221"/>
      <c r="E26" s="37" t="s">
        <v>94</v>
      </c>
      <c r="F26" s="37" t="s">
        <v>94</v>
      </c>
      <c r="G26" s="37" t="s">
        <v>94</v>
      </c>
      <c r="H26" s="37" t="s">
        <v>94</v>
      </c>
      <c r="I26" s="37" t="s">
        <v>94</v>
      </c>
      <c r="J26" s="37" t="s">
        <v>94</v>
      </c>
      <c r="K26" s="37" t="s">
        <v>94</v>
      </c>
      <c r="L26" s="37" t="s">
        <v>94</v>
      </c>
      <c r="M26" s="37" t="s">
        <v>94</v>
      </c>
      <c r="N26" s="37" t="s">
        <v>94</v>
      </c>
      <c r="O26" s="37" t="s">
        <v>94</v>
      </c>
      <c r="P26" s="37"/>
      <c r="Q26" s="37" t="s">
        <v>94</v>
      </c>
      <c r="R26" s="37"/>
      <c r="S26" s="37" t="s">
        <v>94</v>
      </c>
      <c r="T26" s="37" t="s">
        <v>94</v>
      </c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26">
        <f t="shared" si="0"/>
        <v>14</v>
      </c>
      <c r="AM26" s="26">
        <f t="shared" si="1"/>
        <v>0</v>
      </c>
      <c r="AN26" s="26">
        <f t="shared" si="2"/>
        <v>0</v>
      </c>
      <c r="AO26" s="26">
        <f t="shared" si="3"/>
        <v>0</v>
      </c>
    </row>
    <row r="27" spans="1:41" s="20" customFormat="1" ht="12.75">
      <c r="A27" s="21">
        <v>17</v>
      </c>
      <c r="B27" s="221" t="str">
        <f>Filiación!C25</f>
        <v xml:space="preserve">MEJILLONES CHAYÑA JAQUELIN KEYLA </v>
      </c>
      <c r="C27" s="221"/>
      <c r="D27" s="221"/>
      <c r="E27" s="37" t="s">
        <v>95</v>
      </c>
      <c r="F27" s="37" t="s">
        <v>94</v>
      </c>
      <c r="G27" s="37" t="s">
        <v>94</v>
      </c>
      <c r="H27" s="37" t="s">
        <v>96</v>
      </c>
      <c r="I27" s="37" t="s">
        <v>94</v>
      </c>
      <c r="J27" s="37" t="s">
        <v>94</v>
      </c>
      <c r="K27" s="37" t="s">
        <v>95</v>
      </c>
      <c r="L27" s="37" t="s">
        <v>96</v>
      </c>
      <c r="M27" s="37" t="s">
        <v>95</v>
      </c>
      <c r="N27" s="37" t="s">
        <v>95</v>
      </c>
      <c r="O27" s="37" t="s">
        <v>95</v>
      </c>
      <c r="P27" s="37"/>
      <c r="Q27" s="37" t="s">
        <v>95</v>
      </c>
      <c r="R27" s="37"/>
      <c r="S27" s="37" t="s">
        <v>95</v>
      </c>
      <c r="T27" s="37" t="s">
        <v>94</v>
      </c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26">
        <f t="shared" si="0"/>
        <v>5</v>
      </c>
      <c r="AM27" s="26">
        <f t="shared" si="1"/>
        <v>7</v>
      </c>
      <c r="AN27" s="26">
        <f t="shared" si="2"/>
        <v>0</v>
      </c>
      <c r="AO27" s="26">
        <f t="shared" si="3"/>
        <v>2</v>
      </c>
    </row>
    <row r="28" spans="1:41" s="20" customFormat="1" ht="12.75">
      <c r="A28" s="21">
        <v>18</v>
      </c>
      <c r="B28" s="221" t="str">
        <f>Filiación!C26</f>
        <v>NISTAUZ COAQUIRA  CRISTIAN  ARIEL</v>
      </c>
      <c r="C28" s="221"/>
      <c r="D28" s="221"/>
      <c r="E28" s="37" t="s">
        <v>94</v>
      </c>
      <c r="F28" s="37" t="s">
        <v>94</v>
      </c>
      <c r="G28" s="37" t="s">
        <v>94</v>
      </c>
      <c r="H28" s="37" t="s">
        <v>96</v>
      </c>
      <c r="I28" s="37" t="s">
        <v>94</v>
      </c>
      <c r="J28" s="37" t="s">
        <v>94</v>
      </c>
      <c r="K28" s="37" t="s">
        <v>94</v>
      </c>
      <c r="L28" s="37" t="s">
        <v>96</v>
      </c>
      <c r="M28" s="37" t="s">
        <v>94</v>
      </c>
      <c r="N28" s="37" t="s">
        <v>95</v>
      </c>
      <c r="O28" s="37" t="s">
        <v>95</v>
      </c>
      <c r="P28" s="37"/>
      <c r="Q28" s="37" t="s">
        <v>95</v>
      </c>
      <c r="R28" s="37"/>
      <c r="S28" s="37" t="s">
        <v>94</v>
      </c>
      <c r="T28" s="37" t="s">
        <v>96</v>
      </c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26">
        <f t="shared" si="0"/>
        <v>8</v>
      </c>
      <c r="AM28" s="26">
        <f t="shared" si="1"/>
        <v>3</v>
      </c>
      <c r="AN28" s="26">
        <f t="shared" si="2"/>
        <v>0</v>
      </c>
      <c r="AO28" s="26">
        <f t="shared" si="3"/>
        <v>3</v>
      </c>
    </row>
    <row r="29" spans="1:41" s="20" customFormat="1" ht="12.75">
      <c r="A29" s="21">
        <v>19</v>
      </c>
      <c r="B29" s="221" t="str">
        <f>Filiación!C27</f>
        <v xml:space="preserve">OJALVO VEIZAN YULIANA </v>
      </c>
      <c r="C29" s="221"/>
      <c r="D29" s="221"/>
      <c r="E29" s="37" t="s">
        <v>94</v>
      </c>
      <c r="F29" s="37" t="s">
        <v>94</v>
      </c>
      <c r="G29" s="37" t="s">
        <v>94</v>
      </c>
      <c r="H29" s="37" t="s">
        <v>94</v>
      </c>
      <c r="I29" s="37" t="s">
        <v>94</v>
      </c>
      <c r="J29" s="37" t="s">
        <v>94</v>
      </c>
      <c r="K29" s="37" t="s">
        <v>94</v>
      </c>
      <c r="L29" s="37" t="s">
        <v>94</v>
      </c>
      <c r="M29" s="37" t="s">
        <v>94</v>
      </c>
      <c r="N29" s="37" t="s">
        <v>94</v>
      </c>
      <c r="O29" s="37" t="s">
        <v>94</v>
      </c>
      <c r="P29" s="37"/>
      <c r="Q29" s="37" t="s">
        <v>94</v>
      </c>
      <c r="R29" s="37"/>
      <c r="S29" s="37" t="s">
        <v>94</v>
      </c>
      <c r="T29" s="37" t="s">
        <v>94</v>
      </c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26">
        <f t="shared" si="0"/>
        <v>14</v>
      </c>
      <c r="AM29" s="26">
        <f t="shared" si="1"/>
        <v>0</v>
      </c>
      <c r="AN29" s="26">
        <f t="shared" si="2"/>
        <v>0</v>
      </c>
      <c r="AO29" s="26">
        <f t="shared" si="3"/>
        <v>0</v>
      </c>
    </row>
    <row r="30" spans="1:41" s="20" customFormat="1" ht="12.75">
      <c r="A30" s="21">
        <v>20</v>
      </c>
      <c r="B30" s="221" t="str">
        <f>Filiación!C28</f>
        <v>OVANDO AGUIRRE GABRIELA ANDREA</v>
      </c>
      <c r="C30" s="221"/>
      <c r="D30" s="221"/>
      <c r="E30" s="37" t="s">
        <v>94</v>
      </c>
      <c r="F30" s="37" t="s">
        <v>94</v>
      </c>
      <c r="G30" s="37" t="s">
        <v>94</v>
      </c>
      <c r="H30" s="37" t="s">
        <v>96</v>
      </c>
      <c r="I30" s="37" t="s">
        <v>94</v>
      </c>
      <c r="J30" s="37" t="s">
        <v>94</v>
      </c>
      <c r="K30" s="37" t="s">
        <v>94</v>
      </c>
      <c r="L30" s="37" t="s">
        <v>96</v>
      </c>
      <c r="M30" s="37" t="s">
        <v>94</v>
      </c>
      <c r="N30" s="37" t="s">
        <v>94</v>
      </c>
      <c r="O30" s="37" t="s">
        <v>94</v>
      </c>
      <c r="P30" s="37"/>
      <c r="Q30" s="37" t="s">
        <v>94</v>
      </c>
      <c r="R30" s="37"/>
      <c r="S30" s="37" t="s">
        <v>94</v>
      </c>
      <c r="T30" s="37" t="s">
        <v>94</v>
      </c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26">
        <f t="shared" si="0"/>
        <v>12</v>
      </c>
      <c r="AM30" s="26">
        <f t="shared" si="1"/>
        <v>0</v>
      </c>
      <c r="AN30" s="26">
        <f t="shared" si="2"/>
        <v>0</v>
      </c>
      <c r="AO30" s="26">
        <f t="shared" si="3"/>
        <v>2</v>
      </c>
    </row>
    <row r="31" spans="1:41" s="20" customFormat="1" ht="12.75">
      <c r="A31" s="21">
        <v>21</v>
      </c>
      <c r="B31" s="221" t="str">
        <f>Filiación!C29</f>
        <v xml:space="preserve">PATANA MAMANI ROBERTO CARLOS </v>
      </c>
      <c r="C31" s="221"/>
      <c r="D31" s="221"/>
      <c r="E31" s="37" t="s">
        <v>94</v>
      </c>
      <c r="F31" s="37" t="s">
        <v>94</v>
      </c>
      <c r="G31" s="37" t="s">
        <v>94</v>
      </c>
      <c r="H31" s="37" t="s">
        <v>94</v>
      </c>
      <c r="I31" s="37" t="s">
        <v>94</v>
      </c>
      <c r="J31" s="37" t="s">
        <v>94</v>
      </c>
      <c r="K31" s="37" t="s">
        <v>94</v>
      </c>
      <c r="L31" s="37" t="s">
        <v>94</v>
      </c>
      <c r="M31" s="37" t="s">
        <v>94</v>
      </c>
      <c r="N31" s="37" t="s">
        <v>94</v>
      </c>
      <c r="O31" s="37" t="s">
        <v>94</v>
      </c>
      <c r="P31" s="37"/>
      <c r="Q31" s="37" t="s">
        <v>94</v>
      </c>
      <c r="R31" s="37"/>
      <c r="S31" s="37" t="s">
        <v>94</v>
      </c>
      <c r="T31" s="37" t="s">
        <v>94</v>
      </c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26">
        <f t="shared" si="0"/>
        <v>14</v>
      </c>
      <c r="AM31" s="26">
        <f t="shared" si="1"/>
        <v>0</v>
      </c>
      <c r="AN31" s="26">
        <f t="shared" si="2"/>
        <v>0</v>
      </c>
      <c r="AO31" s="26">
        <f t="shared" si="3"/>
        <v>0</v>
      </c>
    </row>
    <row r="32" spans="1:41" s="20" customFormat="1" ht="12.75">
      <c r="A32" s="21">
        <v>22</v>
      </c>
      <c r="B32" s="221" t="str">
        <f>Filiación!C30</f>
        <v>PAUCARA GUTIERREZ ALEJANDRO ANDREI</v>
      </c>
      <c r="C32" s="221"/>
      <c r="D32" s="221"/>
      <c r="E32" s="37" t="s">
        <v>94</v>
      </c>
      <c r="F32" s="37" t="s">
        <v>94</v>
      </c>
      <c r="G32" s="37" t="s">
        <v>94</v>
      </c>
      <c r="H32" s="37" t="s">
        <v>94</v>
      </c>
      <c r="I32" s="37" t="s">
        <v>94</v>
      </c>
      <c r="J32" s="37" t="s">
        <v>94</v>
      </c>
      <c r="K32" s="37" t="s">
        <v>94</v>
      </c>
      <c r="L32" s="37" t="s">
        <v>94</v>
      </c>
      <c r="M32" s="37" t="s">
        <v>94</v>
      </c>
      <c r="N32" s="37" t="s">
        <v>94</v>
      </c>
      <c r="O32" s="37" t="s">
        <v>94</v>
      </c>
      <c r="P32" s="37"/>
      <c r="Q32" s="37" t="s">
        <v>94</v>
      </c>
      <c r="R32" s="37"/>
      <c r="S32" s="37" t="s">
        <v>94</v>
      </c>
      <c r="T32" s="37" t="s">
        <v>94</v>
      </c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26">
        <f t="shared" si="0"/>
        <v>14</v>
      </c>
      <c r="AM32" s="26">
        <f t="shared" si="1"/>
        <v>0</v>
      </c>
      <c r="AN32" s="26">
        <f t="shared" si="2"/>
        <v>0</v>
      </c>
      <c r="AO32" s="26">
        <f t="shared" si="3"/>
        <v>0</v>
      </c>
    </row>
    <row r="33" spans="1:41" s="20" customFormat="1" ht="12.75">
      <c r="A33" s="21">
        <v>23</v>
      </c>
      <c r="B33" s="221" t="str">
        <f>Filiación!C31</f>
        <v xml:space="preserve">RAMOS MEJIA ROSSY ALEJANDRA </v>
      </c>
      <c r="C33" s="221"/>
      <c r="D33" s="221"/>
      <c r="E33" s="37" t="s">
        <v>94</v>
      </c>
      <c r="F33" s="37" t="s">
        <v>94</v>
      </c>
      <c r="G33" s="37" t="s">
        <v>94</v>
      </c>
      <c r="H33" s="37" t="s">
        <v>94</v>
      </c>
      <c r="I33" s="37" t="s">
        <v>94</v>
      </c>
      <c r="J33" s="37" t="s">
        <v>94</v>
      </c>
      <c r="K33" s="37" t="s">
        <v>94</v>
      </c>
      <c r="L33" s="37" t="s">
        <v>94</v>
      </c>
      <c r="M33" s="37" t="s">
        <v>94</v>
      </c>
      <c r="N33" s="37" t="s">
        <v>94</v>
      </c>
      <c r="O33" s="37" t="s">
        <v>94</v>
      </c>
      <c r="P33" s="37"/>
      <c r="Q33" s="37" t="s">
        <v>94</v>
      </c>
      <c r="R33" s="37"/>
      <c r="S33" s="37" t="s">
        <v>94</v>
      </c>
      <c r="T33" s="37" t="s">
        <v>94</v>
      </c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26">
        <f t="shared" si="0"/>
        <v>14</v>
      </c>
      <c r="AM33" s="26">
        <f t="shared" si="1"/>
        <v>0</v>
      </c>
      <c r="AN33" s="26">
        <f t="shared" si="2"/>
        <v>0</v>
      </c>
      <c r="AO33" s="26">
        <f t="shared" si="3"/>
        <v>0</v>
      </c>
    </row>
    <row r="34" spans="1:41" s="20" customFormat="1" ht="12.75">
      <c r="A34" s="21">
        <v>24</v>
      </c>
      <c r="B34" s="221" t="str">
        <f>Filiación!C32</f>
        <v>ROJAS PABLO ROSS MIRELIA</v>
      </c>
      <c r="C34" s="221"/>
      <c r="D34" s="221"/>
      <c r="E34" s="37" t="s">
        <v>94</v>
      </c>
      <c r="F34" s="37" t="s">
        <v>94</v>
      </c>
      <c r="G34" s="37" t="s">
        <v>94</v>
      </c>
      <c r="H34" s="37" t="s">
        <v>94</v>
      </c>
      <c r="I34" s="37" t="s">
        <v>94</v>
      </c>
      <c r="J34" s="37" t="s">
        <v>94</v>
      </c>
      <c r="K34" s="37" t="s">
        <v>94</v>
      </c>
      <c r="L34" s="37" t="s">
        <v>94</v>
      </c>
      <c r="M34" s="37" t="s">
        <v>94</v>
      </c>
      <c r="N34" s="37" t="s">
        <v>94</v>
      </c>
      <c r="O34" s="37" t="s">
        <v>94</v>
      </c>
      <c r="P34" s="37"/>
      <c r="Q34" s="37" t="s">
        <v>94</v>
      </c>
      <c r="R34" s="37"/>
      <c r="S34" s="37" t="s">
        <v>94</v>
      </c>
      <c r="T34" s="37" t="s">
        <v>94</v>
      </c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26">
        <f t="shared" si="0"/>
        <v>14</v>
      </c>
      <c r="AM34" s="26">
        <f t="shared" si="1"/>
        <v>0</v>
      </c>
      <c r="AN34" s="26">
        <f t="shared" si="2"/>
        <v>0</v>
      </c>
      <c r="AO34" s="26">
        <f t="shared" si="3"/>
        <v>0</v>
      </c>
    </row>
    <row r="35" spans="1:41" s="20" customFormat="1" ht="12.75">
      <c r="A35" s="21">
        <v>25</v>
      </c>
      <c r="B35" s="221" t="str">
        <f>Filiación!C33</f>
        <v>TAPIA CHAMBI ALEXANDER JESUS</v>
      </c>
      <c r="C35" s="221"/>
      <c r="D35" s="221"/>
      <c r="E35" s="37" t="s">
        <v>94</v>
      </c>
      <c r="F35" s="37" t="s">
        <v>94</v>
      </c>
      <c r="G35" s="37" t="s">
        <v>94</v>
      </c>
      <c r="H35" s="37" t="s">
        <v>94</v>
      </c>
      <c r="I35" s="37" t="s">
        <v>94</v>
      </c>
      <c r="J35" s="37" t="s">
        <v>95</v>
      </c>
      <c r="K35" s="37" t="s">
        <v>94</v>
      </c>
      <c r="L35" s="37" t="s">
        <v>94</v>
      </c>
      <c r="M35" s="37" t="s">
        <v>94</v>
      </c>
      <c r="N35" s="37" t="s">
        <v>94</v>
      </c>
      <c r="O35" s="37" t="s">
        <v>94</v>
      </c>
      <c r="P35" s="37"/>
      <c r="Q35" s="37" t="s">
        <v>94</v>
      </c>
      <c r="R35" s="37"/>
      <c r="S35" s="37" t="s">
        <v>94</v>
      </c>
      <c r="T35" s="37" t="s">
        <v>94</v>
      </c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26">
        <f t="shared" si="0"/>
        <v>13</v>
      </c>
      <c r="AM35" s="26">
        <f t="shared" si="1"/>
        <v>1</v>
      </c>
      <c r="AN35" s="26">
        <f t="shared" si="2"/>
        <v>0</v>
      </c>
      <c r="AO35" s="26">
        <f t="shared" si="3"/>
        <v>0</v>
      </c>
    </row>
    <row r="36" spans="1:41" s="20" customFormat="1" ht="12.75">
      <c r="A36" s="21">
        <v>26</v>
      </c>
      <c r="B36" s="221" t="str">
        <f>Filiación!C34</f>
        <v>TICONA AQUINO ITAN MATEO</v>
      </c>
      <c r="C36" s="221"/>
      <c r="D36" s="221"/>
      <c r="E36" s="37" t="s">
        <v>94</v>
      </c>
      <c r="F36" s="37" t="s">
        <v>94</v>
      </c>
      <c r="G36" s="37" t="s">
        <v>94</v>
      </c>
      <c r="H36" s="37" t="s">
        <v>96</v>
      </c>
      <c r="I36" s="37" t="s">
        <v>94</v>
      </c>
      <c r="J36" s="37" t="s">
        <v>94</v>
      </c>
      <c r="K36" s="37" t="s">
        <v>94</v>
      </c>
      <c r="L36" s="37" t="s">
        <v>94</v>
      </c>
      <c r="M36" s="37" t="s">
        <v>94</v>
      </c>
      <c r="N36" s="37" t="s">
        <v>94</v>
      </c>
      <c r="O36" s="37" t="s">
        <v>95</v>
      </c>
      <c r="P36" s="37"/>
      <c r="Q36" s="37" t="s">
        <v>94</v>
      </c>
      <c r="R36" s="37"/>
      <c r="S36" s="37" t="s">
        <v>94</v>
      </c>
      <c r="T36" s="37" t="s">
        <v>94</v>
      </c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26">
        <f t="shared" si="0"/>
        <v>12</v>
      </c>
      <c r="AM36" s="26">
        <f t="shared" si="1"/>
        <v>1</v>
      </c>
      <c r="AN36" s="26">
        <f t="shared" si="2"/>
        <v>0</v>
      </c>
      <c r="AO36" s="26">
        <f t="shared" si="3"/>
        <v>1</v>
      </c>
    </row>
    <row r="37" spans="1:41" s="20" customFormat="1" ht="12.75">
      <c r="A37" s="21">
        <v>27</v>
      </c>
      <c r="B37" s="221" t="str">
        <f>Filiación!C35</f>
        <v xml:space="preserve">VALDIVIA HERNANI AYLIN SIREL      </v>
      </c>
      <c r="C37" s="221"/>
      <c r="D37" s="221"/>
      <c r="E37" s="37"/>
      <c r="F37" s="37"/>
      <c r="G37" s="37"/>
      <c r="H37" s="37"/>
      <c r="I37" s="37"/>
      <c r="J37" s="37" t="s">
        <v>96</v>
      </c>
      <c r="K37" s="37" t="s">
        <v>96</v>
      </c>
      <c r="L37" s="37" t="s">
        <v>94</v>
      </c>
      <c r="M37" s="37" t="s">
        <v>95</v>
      </c>
      <c r="N37" s="37" t="s">
        <v>94</v>
      </c>
      <c r="O37" s="37" t="s">
        <v>94</v>
      </c>
      <c r="P37" s="37"/>
      <c r="Q37" s="37" t="s">
        <v>94</v>
      </c>
      <c r="R37" s="37"/>
      <c r="S37" s="37" t="s">
        <v>94</v>
      </c>
      <c r="T37" s="37" t="s">
        <v>94</v>
      </c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26">
        <f t="shared" si="0"/>
        <v>6</v>
      </c>
      <c r="AM37" s="26">
        <f t="shared" si="1"/>
        <v>1</v>
      </c>
      <c r="AN37" s="26">
        <f t="shared" si="2"/>
        <v>0</v>
      </c>
      <c r="AO37" s="26">
        <f t="shared" si="3"/>
        <v>2</v>
      </c>
    </row>
    <row r="38" spans="1:41" s="20" customFormat="1" ht="12.75">
      <c r="A38" s="21">
        <v>28</v>
      </c>
      <c r="B38" s="221" t="str">
        <f>Filiación!C36</f>
        <v>VARGAS  FLORES GERALDINE SHARLIN</v>
      </c>
      <c r="C38" s="221"/>
      <c r="D38" s="221"/>
      <c r="E38" s="37" t="s">
        <v>94</v>
      </c>
      <c r="F38" s="37" t="s">
        <v>94</v>
      </c>
      <c r="G38" s="37" t="s">
        <v>94</v>
      </c>
      <c r="H38" s="37" t="s">
        <v>94</v>
      </c>
      <c r="I38" s="37" t="s">
        <v>94</v>
      </c>
      <c r="J38" s="37" t="s">
        <v>94</v>
      </c>
      <c r="K38" s="37" t="s">
        <v>94</v>
      </c>
      <c r="L38" s="37" t="s">
        <v>94</v>
      </c>
      <c r="M38" s="37" t="s">
        <v>94</v>
      </c>
      <c r="N38" s="37" t="s">
        <v>94</v>
      </c>
      <c r="O38" s="37" t="s">
        <v>94</v>
      </c>
      <c r="P38" s="37"/>
      <c r="Q38" s="37" t="s">
        <v>94</v>
      </c>
      <c r="R38" s="37"/>
      <c r="S38" s="37" t="s">
        <v>94</v>
      </c>
      <c r="T38" s="37" t="s">
        <v>94</v>
      </c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26">
        <f t="shared" si="0"/>
        <v>14</v>
      </c>
      <c r="AM38" s="26">
        <f t="shared" si="1"/>
        <v>0</v>
      </c>
      <c r="AN38" s="26">
        <f t="shared" si="2"/>
        <v>0</v>
      </c>
      <c r="AO38" s="26">
        <f t="shared" si="3"/>
        <v>0</v>
      </c>
    </row>
    <row r="39" spans="1:41" s="20" customFormat="1" ht="12.75">
      <c r="A39" s="21">
        <v>29</v>
      </c>
      <c r="B39" s="221" t="str">
        <f>Filiación!C37</f>
        <v>VILLARROEL  SUAREZ JUAN DIEGO</v>
      </c>
      <c r="C39" s="221"/>
      <c r="D39" s="221"/>
      <c r="E39" s="37" t="s">
        <v>95</v>
      </c>
      <c r="F39" s="37" t="s">
        <v>94</v>
      </c>
      <c r="G39" s="37" t="s">
        <v>94</v>
      </c>
      <c r="H39" s="37" t="s">
        <v>94</v>
      </c>
      <c r="I39" s="37" t="s">
        <v>95</v>
      </c>
      <c r="J39" s="37" t="s">
        <v>95</v>
      </c>
      <c r="K39" s="37" t="s">
        <v>95</v>
      </c>
      <c r="L39" s="37" t="s">
        <v>95</v>
      </c>
      <c r="M39" s="37" t="s">
        <v>95</v>
      </c>
      <c r="N39" s="37" t="s">
        <v>95</v>
      </c>
      <c r="O39" s="37" t="s">
        <v>95</v>
      </c>
      <c r="P39" s="37"/>
      <c r="Q39" s="37" t="s">
        <v>94</v>
      </c>
      <c r="R39" s="37"/>
      <c r="S39" s="37" t="s">
        <v>95</v>
      </c>
      <c r="T39" s="37" t="s">
        <v>95</v>
      </c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26">
        <f t="shared" si="0"/>
        <v>4</v>
      </c>
      <c r="AM39" s="26">
        <f t="shared" si="1"/>
        <v>10</v>
      </c>
      <c r="AN39" s="26">
        <f t="shared" si="2"/>
        <v>0</v>
      </c>
      <c r="AO39" s="26">
        <f t="shared" si="3"/>
        <v>0</v>
      </c>
    </row>
    <row r="40" spans="1:41" s="20" customFormat="1" ht="12.75">
      <c r="A40" s="21">
        <v>30</v>
      </c>
      <c r="B40" s="221">
        <f>Filiación!C38</f>
        <v>0</v>
      </c>
      <c r="C40" s="221"/>
      <c r="D40" s="221"/>
      <c r="E40" s="37" t="s">
        <v>94</v>
      </c>
      <c r="F40" s="37" t="s">
        <v>94</v>
      </c>
      <c r="G40" s="37" t="s">
        <v>94</v>
      </c>
      <c r="H40" s="37" t="s">
        <v>94</v>
      </c>
      <c r="I40" s="37" t="s">
        <v>94</v>
      </c>
      <c r="J40" s="37" t="s">
        <v>94</v>
      </c>
      <c r="K40" s="37" t="s">
        <v>94</v>
      </c>
      <c r="L40" s="37" t="s">
        <v>94</v>
      </c>
      <c r="M40" s="37" t="s">
        <v>94</v>
      </c>
      <c r="N40" s="37" t="s">
        <v>94</v>
      </c>
      <c r="O40" s="37" t="s">
        <v>94</v>
      </c>
      <c r="P40" s="37"/>
      <c r="Q40" s="37" t="s">
        <v>94</v>
      </c>
      <c r="R40" s="37"/>
      <c r="S40" s="37" t="s">
        <v>94</v>
      </c>
      <c r="T40" s="37" t="s">
        <v>94</v>
      </c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26">
        <f t="shared" si="0"/>
        <v>14</v>
      </c>
      <c r="AM40" s="26">
        <f t="shared" si="1"/>
        <v>0</v>
      </c>
      <c r="AN40" s="26">
        <f t="shared" si="2"/>
        <v>0</v>
      </c>
      <c r="AO40" s="26">
        <f t="shared" si="3"/>
        <v>0</v>
      </c>
    </row>
    <row r="41" spans="1:41" s="20" customFormat="1" ht="12.75">
      <c r="A41" s="21">
        <v>31</v>
      </c>
      <c r="B41" s="221">
        <f>Filiación!C39</f>
        <v>0</v>
      </c>
      <c r="C41" s="221"/>
      <c r="D41" s="221"/>
      <c r="E41" s="37" t="s">
        <v>94</v>
      </c>
      <c r="F41" s="37" t="s">
        <v>94</v>
      </c>
      <c r="G41" s="37" t="s">
        <v>94</v>
      </c>
      <c r="H41" s="37" t="s">
        <v>96</v>
      </c>
      <c r="I41" s="37" t="s">
        <v>94</v>
      </c>
      <c r="J41" s="37" t="s">
        <v>94</v>
      </c>
      <c r="K41" s="37" t="s">
        <v>94</v>
      </c>
      <c r="L41" s="37" t="s">
        <v>96</v>
      </c>
      <c r="M41" s="37" t="s">
        <v>94</v>
      </c>
      <c r="N41" s="37" t="s">
        <v>95</v>
      </c>
      <c r="O41" s="37" t="s">
        <v>94</v>
      </c>
      <c r="P41" s="37"/>
      <c r="Q41" s="37" t="s">
        <v>94</v>
      </c>
      <c r="R41" s="37"/>
      <c r="S41" s="37" t="s">
        <v>94</v>
      </c>
      <c r="T41" s="37" t="s">
        <v>94</v>
      </c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26">
        <f t="shared" si="0"/>
        <v>11</v>
      </c>
      <c r="AM41" s="26">
        <f t="shared" si="1"/>
        <v>1</v>
      </c>
      <c r="AN41" s="26">
        <f t="shared" si="2"/>
        <v>0</v>
      </c>
      <c r="AO41" s="26">
        <f t="shared" si="3"/>
        <v>2</v>
      </c>
    </row>
    <row r="42" spans="1:41" s="20" customFormat="1" ht="12.75">
      <c r="A42" s="21">
        <v>32</v>
      </c>
      <c r="B42" s="221">
        <f>Filiación!C40</f>
        <v>0</v>
      </c>
      <c r="C42" s="221"/>
      <c r="D42" s="221"/>
      <c r="E42" s="37" t="s">
        <v>94</v>
      </c>
      <c r="F42" s="37" t="s">
        <v>94</v>
      </c>
      <c r="G42" s="37" t="s">
        <v>94</v>
      </c>
      <c r="H42" s="37" t="s">
        <v>96</v>
      </c>
      <c r="I42" s="37" t="s">
        <v>94</v>
      </c>
      <c r="J42" s="37" t="s">
        <v>94</v>
      </c>
      <c r="K42" s="37" t="s">
        <v>94</v>
      </c>
      <c r="L42" s="37" t="s">
        <v>94</v>
      </c>
      <c r="M42" s="37" t="s">
        <v>94</v>
      </c>
      <c r="N42" s="37" t="s">
        <v>94</v>
      </c>
      <c r="O42" s="37" t="s">
        <v>94</v>
      </c>
      <c r="P42" s="37"/>
      <c r="Q42" s="37" t="s">
        <v>94</v>
      </c>
      <c r="R42" s="37"/>
      <c r="S42" s="37" t="s">
        <v>94</v>
      </c>
      <c r="T42" s="37" t="s">
        <v>94</v>
      </c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26">
        <f t="shared" si="0"/>
        <v>13</v>
      </c>
      <c r="AM42" s="26">
        <f t="shared" si="1"/>
        <v>0</v>
      </c>
      <c r="AN42" s="26">
        <f t="shared" si="2"/>
        <v>0</v>
      </c>
      <c r="AO42" s="26">
        <f t="shared" si="3"/>
        <v>1</v>
      </c>
    </row>
    <row r="43" spans="1:41" s="20" customFormat="1" ht="12.75">
      <c r="A43" s="21">
        <v>33</v>
      </c>
      <c r="B43" s="221">
        <f>Filiación!C41</f>
        <v>0</v>
      </c>
      <c r="C43" s="221"/>
      <c r="D43" s="221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26">
        <f t="shared" si="0"/>
        <v>0</v>
      </c>
      <c r="AM43" s="26">
        <f t="shared" si="1"/>
        <v>0</v>
      </c>
      <c r="AN43" s="26">
        <f t="shared" si="2"/>
        <v>0</v>
      </c>
      <c r="AO43" s="26">
        <f t="shared" si="3"/>
        <v>0</v>
      </c>
    </row>
    <row r="44" spans="1:41" s="20" customFormat="1" ht="12.75">
      <c r="A44" s="21">
        <v>34</v>
      </c>
      <c r="B44" s="221">
        <f>Filiación!C42</f>
        <v>0</v>
      </c>
      <c r="C44" s="221"/>
      <c r="D44" s="221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26">
        <f t="shared" si="0"/>
        <v>0</v>
      </c>
      <c r="AM44" s="26">
        <f t="shared" si="1"/>
        <v>0</v>
      </c>
      <c r="AN44" s="26">
        <f t="shared" si="2"/>
        <v>0</v>
      </c>
      <c r="AO44" s="26">
        <f t="shared" si="3"/>
        <v>0</v>
      </c>
    </row>
    <row r="45" spans="1:41" s="20" customFormat="1" ht="12.75">
      <c r="A45" s="21">
        <v>35</v>
      </c>
      <c r="B45" s="221">
        <f>Filiación!C43</f>
        <v>0</v>
      </c>
      <c r="C45" s="221"/>
      <c r="D45" s="221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26">
        <f t="shared" si="0"/>
        <v>0</v>
      </c>
      <c r="AM45" s="26">
        <f t="shared" si="1"/>
        <v>0</v>
      </c>
      <c r="AN45" s="26">
        <f t="shared" si="2"/>
        <v>0</v>
      </c>
      <c r="AO45" s="26">
        <f t="shared" si="3"/>
        <v>0</v>
      </c>
    </row>
    <row r="46" spans="1:41" s="20" customFormat="1" ht="12.75">
      <c r="A46" s="21">
        <v>36</v>
      </c>
      <c r="B46" s="221">
        <f>Filiación!C44</f>
        <v>0</v>
      </c>
      <c r="C46" s="221"/>
      <c r="D46" s="221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26">
        <f t="shared" si="0"/>
        <v>0</v>
      </c>
      <c r="AM46" s="26">
        <f t="shared" si="1"/>
        <v>0</v>
      </c>
      <c r="AN46" s="26">
        <f t="shared" si="2"/>
        <v>0</v>
      </c>
      <c r="AO46" s="26">
        <f t="shared" si="3"/>
        <v>0</v>
      </c>
    </row>
    <row r="47" spans="1:41" s="20" customFormat="1" ht="12.75">
      <c r="A47" s="21">
        <v>37</v>
      </c>
      <c r="B47" s="221">
        <f>Filiación!C45</f>
        <v>0</v>
      </c>
      <c r="C47" s="221"/>
      <c r="D47" s="221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26">
        <f t="shared" si="0"/>
        <v>0</v>
      </c>
      <c r="AM47" s="26">
        <f t="shared" si="1"/>
        <v>0</v>
      </c>
      <c r="AN47" s="26">
        <f t="shared" si="2"/>
        <v>0</v>
      </c>
      <c r="AO47" s="26">
        <f t="shared" si="3"/>
        <v>0</v>
      </c>
    </row>
    <row r="48" spans="1:41" s="20" customFormat="1" ht="12.75">
      <c r="A48" s="21">
        <v>38</v>
      </c>
      <c r="B48" s="221">
        <f>Filiación!C46</f>
        <v>0</v>
      </c>
      <c r="C48" s="221"/>
      <c r="D48" s="221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26">
        <f t="shared" si="0"/>
        <v>0</v>
      </c>
      <c r="AM48" s="26">
        <f t="shared" si="1"/>
        <v>0</v>
      </c>
      <c r="AN48" s="26">
        <f t="shared" si="2"/>
        <v>0</v>
      </c>
      <c r="AO48" s="26">
        <f t="shared" si="3"/>
        <v>0</v>
      </c>
    </row>
    <row r="49" spans="1:41" s="20" customFormat="1" ht="12.75">
      <c r="A49" s="21">
        <v>39</v>
      </c>
      <c r="B49" s="221">
        <f>Filiación!C47</f>
        <v>0</v>
      </c>
      <c r="C49" s="221"/>
      <c r="D49" s="221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26">
        <f t="shared" si="0"/>
        <v>0</v>
      </c>
      <c r="AM49" s="26">
        <f t="shared" si="1"/>
        <v>0</v>
      </c>
      <c r="AN49" s="26">
        <f t="shared" si="2"/>
        <v>0</v>
      </c>
      <c r="AO49" s="26">
        <f t="shared" si="3"/>
        <v>0</v>
      </c>
    </row>
    <row r="50" spans="1:41" s="20" customFormat="1" ht="12.75">
      <c r="A50" s="21">
        <v>40</v>
      </c>
      <c r="B50" s="221">
        <f>Filiación!C48</f>
        <v>0</v>
      </c>
      <c r="C50" s="221"/>
      <c r="D50" s="221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26">
        <f t="shared" si="0"/>
        <v>0</v>
      </c>
      <c r="AM50" s="26">
        <f t="shared" si="1"/>
        <v>0</v>
      </c>
      <c r="AN50" s="26">
        <f t="shared" si="2"/>
        <v>0</v>
      </c>
      <c r="AO50" s="26">
        <f t="shared" si="3"/>
        <v>0</v>
      </c>
    </row>
    <row r="51" spans="1:41" s="20" customFormat="1" ht="12.75">
      <c r="A51" s="21">
        <v>41</v>
      </c>
      <c r="B51" s="221">
        <f>Filiación!C49</f>
        <v>0</v>
      </c>
      <c r="C51" s="221"/>
      <c r="D51" s="221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26">
        <f t="shared" si="0"/>
        <v>0</v>
      </c>
      <c r="AM51" s="26">
        <f t="shared" si="1"/>
        <v>0</v>
      </c>
      <c r="AN51" s="26">
        <f t="shared" si="2"/>
        <v>0</v>
      </c>
      <c r="AO51" s="26">
        <f t="shared" si="3"/>
        <v>0</v>
      </c>
    </row>
    <row r="52" spans="1:41" s="20" customFormat="1" ht="12.75">
      <c r="A52" s="21">
        <v>42</v>
      </c>
      <c r="B52" s="221">
        <f>Filiación!C50</f>
        <v>0</v>
      </c>
      <c r="C52" s="221"/>
      <c r="D52" s="221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26">
        <f t="shared" si="0"/>
        <v>0</v>
      </c>
      <c r="AM52" s="26">
        <f t="shared" si="1"/>
        <v>0</v>
      </c>
      <c r="AN52" s="26">
        <f t="shared" si="2"/>
        <v>0</v>
      </c>
      <c r="AO52" s="26">
        <f t="shared" si="3"/>
        <v>0</v>
      </c>
    </row>
    <row r="53" spans="1:41" s="20" customFormat="1" ht="12.75">
      <c r="A53" s="21">
        <v>43</v>
      </c>
      <c r="B53" s="221">
        <f>Filiación!C51</f>
        <v>0</v>
      </c>
      <c r="C53" s="221"/>
      <c r="D53" s="221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26">
        <f t="shared" si="0"/>
        <v>0</v>
      </c>
      <c r="AM53" s="26">
        <f t="shared" si="1"/>
        <v>0</v>
      </c>
      <c r="AN53" s="26">
        <f t="shared" si="2"/>
        <v>0</v>
      </c>
      <c r="AO53" s="26">
        <f t="shared" si="3"/>
        <v>0</v>
      </c>
    </row>
    <row r="54" spans="1:41" s="20" customFormat="1" ht="12.75">
      <c r="A54" s="21">
        <v>44</v>
      </c>
      <c r="B54" s="221">
        <f>Filiación!C52</f>
        <v>0</v>
      </c>
      <c r="C54" s="221"/>
      <c r="D54" s="221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26">
        <f t="shared" si="0"/>
        <v>0</v>
      </c>
      <c r="AM54" s="26">
        <f t="shared" si="1"/>
        <v>0</v>
      </c>
      <c r="AN54" s="26">
        <f t="shared" si="2"/>
        <v>0</v>
      </c>
      <c r="AO54" s="26">
        <f t="shared" si="3"/>
        <v>0</v>
      </c>
    </row>
    <row r="55" spans="1:41" s="20" customFormat="1" ht="12.75">
      <c r="A55" s="21">
        <v>45</v>
      </c>
      <c r="B55" s="221">
        <f>Filiación!C53</f>
        <v>0</v>
      </c>
      <c r="C55" s="221"/>
      <c r="D55" s="221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26">
        <f t="shared" si="0"/>
        <v>0</v>
      </c>
      <c r="AM55" s="26">
        <f t="shared" si="1"/>
        <v>0</v>
      </c>
      <c r="AN55" s="26">
        <f t="shared" si="2"/>
        <v>0</v>
      </c>
      <c r="AO55" s="26">
        <f t="shared" si="3"/>
        <v>0</v>
      </c>
    </row>
    <row r="56" spans="1:41" s="20" customFormat="1" ht="12.75">
      <c r="A56" s="21">
        <v>46</v>
      </c>
      <c r="B56" s="221">
        <f>Filiación!C54</f>
        <v>0</v>
      </c>
      <c r="C56" s="221"/>
      <c r="D56" s="221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26">
        <f t="shared" si="0"/>
        <v>0</v>
      </c>
      <c r="AM56" s="26">
        <f t="shared" si="1"/>
        <v>0</v>
      </c>
      <c r="AN56" s="26">
        <f t="shared" si="2"/>
        <v>0</v>
      </c>
      <c r="AO56" s="26">
        <f t="shared" si="3"/>
        <v>0</v>
      </c>
    </row>
    <row r="57" spans="1:41" s="20" customFormat="1" ht="12.75">
      <c r="A57" s="21">
        <v>47</v>
      </c>
      <c r="B57" s="221">
        <f>Filiación!C55</f>
        <v>0</v>
      </c>
      <c r="C57" s="221"/>
      <c r="D57" s="221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26">
        <f t="shared" si="0"/>
        <v>0</v>
      </c>
      <c r="AM57" s="26">
        <f t="shared" si="1"/>
        <v>0</v>
      </c>
      <c r="AN57" s="26">
        <f t="shared" si="2"/>
        <v>0</v>
      </c>
      <c r="AO57" s="26">
        <f t="shared" si="3"/>
        <v>0</v>
      </c>
    </row>
    <row r="58" spans="1:41" s="20" customFormat="1" ht="12.75">
      <c r="A58" s="21">
        <v>48</v>
      </c>
      <c r="B58" s="221">
        <f>Filiación!C56</f>
        <v>0</v>
      </c>
      <c r="C58" s="221"/>
      <c r="D58" s="221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26">
        <f t="shared" si="0"/>
        <v>0</v>
      </c>
      <c r="AM58" s="26">
        <f t="shared" si="1"/>
        <v>0</v>
      </c>
      <c r="AN58" s="26">
        <f t="shared" si="2"/>
        <v>0</v>
      </c>
      <c r="AO58" s="26">
        <f t="shared" si="3"/>
        <v>0</v>
      </c>
    </row>
    <row r="59" spans="1:41" s="20" customFormat="1" ht="12.75">
      <c r="A59" s="21">
        <v>49</v>
      </c>
      <c r="B59" s="221">
        <f>Filiación!C57</f>
        <v>0</v>
      </c>
      <c r="C59" s="221"/>
      <c r="D59" s="221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26">
        <f t="shared" si="0"/>
        <v>0</v>
      </c>
      <c r="AM59" s="26">
        <f t="shared" si="1"/>
        <v>0</v>
      </c>
      <c r="AN59" s="26">
        <f t="shared" si="2"/>
        <v>0</v>
      </c>
      <c r="AO59" s="26">
        <f t="shared" si="3"/>
        <v>0</v>
      </c>
    </row>
    <row r="60" spans="1:41" s="20" customFormat="1" ht="12.75">
      <c r="A60" s="21">
        <v>50</v>
      </c>
      <c r="B60" s="221">
        <f>Filiación!C58</f>
        <v>0</v>
      </c>
      <c r="C60" s="221"/>
      <c r="D60" s="221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26">
        <f t="shared" si="0"/>
        <v>0</v>
      </c>
      <c r="AM60" s="26">
        <f t="shared" si="1"/>
        <v>0</v>
      </c>
      <c r="AN60" s="26">
        <f t="shared" si="2"/>
        <v>0</v>
      </c>
      <c r="AO60" s="26">
        <f t="shared" si="3"/>
        <v>0</v>
      </c>
    </row>
  </sheetData>
  <sheetProtection password="CE89" sheet="1" objects="1" scenarios="1"/>
  <mergeCells count="100">
    <mergeCell ref="W2:W9"/>
    <mergeCell ref="U2:U9"/>
    <mergeCell ref="A1:D1"/>
    <mergeCell ref="E1:AK1"/>
    <mergeCell ref="A7:B7"/>
    <mergeCell ref="C7:D7"/>
    <mergeCell ref="K2:K9"/>
    <mergeCell ref="L2:L9"/>
    <mergeCell ref="F2:F9"/>
    <mergeCell ref="AD2:AD9"/>
    <mergeCell ref="M2:M9"/>
    <mergeCell ref="N2:N9"/>
    <mergeCell ref="P2:P9"/>
    <mergeCell ref="Q2:Q9"/>
    <mergeCell ref="R2:R9"/>
    <mergeCell ref="S2:S9"/>
    <mergeCell ref="V2:V9"/>
    <mergeCell ref="A6:B6"/>
    <mergeCell ref="C6:D6"/>
    <mergeCell ref="T2:T9"/>
    <mergeCell ref="O2:O9"/>
    <mergeCell ref="G2:G9"/>
    <mergeCell ref="H2:H9"/>
    <mergeCell ref="I2:I9"/>
    <mergeCell ref="J2:J9"/>
    <mergeCell ref="A3:B3"/>
    <mergeCell ref="C3:D3"/>
    <mergeCell ref="A4:B4"/>
    <mergeCell ref="C4:D4"/>
    <mergeCell ref="A5:B5"/>
    <mergeCell ref="C5:D5"/>
    <mergeCell ref="B20:D20"/>
    <mergeCell ref="B9:D9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51:D51"/>
    <mergeCell ref="B52:D52"/>
    <mergeCell ref="B53:D53"/>
    <mergeCell ref="B54:D54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57:D57"/>
    <mergeCell ref="B58:D58"/>
    <mergeCell ref="B59:D59"/>
    <mergeCell ref="B60:D60"/>
    <mergeCell ref="E2:E9"/>
    <mergeCell ref="B55:D55"/>
    <mergeCell ref="B56:D56"/>
    <mergeCell ref="B44:D44"/>
    <mergeCell ref="B33:D33"/>
    <mergeCell ref="B34:D34"/>
    <mergeCell ref="B35:D35"/>
    <mergeCell ref="B36:D36"/>
    <mergeCell ref="B37:D37"/>
    <mergeCell ref="B38:D38"/>
    <mergeCell ref="B27:D27"/>
    <mergeCell ref="B28:D28"/>
    <mergeCell ref="X2:X9"/>
    <mergeCell ref="Y2:Y9"/>
    <mergeCell ref="Z2:Z9"/>
    <mergeCell ref="AA2:AA9"/>
    <mergeCell ref="AB2:AB9"/>
    <mergeCell ref="AC2:AC9"/>
    <mergeCell ref="AK2:AK9"/>
    <mergeCell ref="AM2:AM9"/>
    <mergeCell ref="AN2:AN9"/>
    <mergeCell ref="AO2:AO9"/>
    <mergeCell ref="AE2:AE9"/>
    <mergeCell ref="AF2:AF9"/>
    <mergeCell ref="AG2:AG9"/>
    <mergeCell ref="AH2:AH9"/>
    <mergeCell ref="AI2:AI9"/>
    <mergeCell ref="AJ2:AJ9"/>
    <mergeCell ref="AL2:AL9"/>
  </mergeCells>
  <pageMargins left="0.39370078740157483" right="0.39370078740157483" top="0.39370078740157483" bottom="0.39370078740157483" header="0.31496062992125984" footer="0.31496062992125984"/>
  <pageSetup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zoomScale="145" zoomScaleNormal="85" zoomScaleSheetLayoutView="145" workbookViewId="0">
      <selection activeCell="AM2" sqref="AM2:AM9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65" t="s">
        <v>92</v>
      </c>
      <c r="B1" s="265"/>
      <c r="C1" s="265"/>
      <c r="D1" s="265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151" t="s">
        <v>94</v>
      </c>
      <c r="AM1" s="151" t="s">
        <v>95</v>
      </c>
      <c r="AN1" s="151" t="s">
        <v>101</v>
      </c>
      <c r="AO1" s="151" t="s">
        <v>96</v>
      </c>
    </row>
    <row r="2" spans="1:41" ht="15" customHeight="1">
      <c r="A2" s="154"/>
      <c r="B2" s="154"/>
      <c r="C2" s="155"/>
      <c r="D2" s="155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61" t="s">
        <v>97</v>
      </c>
      <c r="AM2" s="261" t="s">
        <v>98</v>
      </c>
      <c r="AN2" s="261" t="s">
        <v>99</v>
      </c>
      <c r="AO2" s="263" t="s">
        <v>100</v>
      </c>
    </row>
    <row r="3" spans="1:41" ht="15" customHeight="1">
      <c r="A3" s="259" t="s">
        <v>22</v>
      </c>
      <c r="B3" s="259"/>
      <c r="C3" s="225" t="str">
        <f>Filiación!H2</f>
        <v>1° "A" DE SECUNDARIA COMUNITARIA PROD.</v>
      </c>
      <c r="D3" s="225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61"/>
      <c r="AM3" s="261"/>
      <c r="AN3" s="261"/>
      <c r="AO3" s="263"/>
    </row>
    <row r="4" spans="1:41">
      <c r="A4" s="259" t="s">
        <v>23</v>
      </c>
      <c r="B4" s="259"/>
      <c r="C4" s="225" t="str">
        <f>Filiación!H3</f>
        <v>FANNY CHACON CALLEJAS</v>
      </c>
      <c r="D4" s="225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49"/>
      <c r="AK4" s="249"/>
      <c r="AL4" s="261"/>
      <c r="AM4" s="261"/>
      <c r="AN4" s="261"/>
      <c r="AO4" s="263"/>
    </row>
    <row r="5" spans="1:41">
      <c r="A5" s="259" t="s">
        <v>25</v>
      </c>
      <c r="B5" s="259"/>
      <c r="C5" s="225" t="str">
        <f>Filiación!H4</f>
        <v xml:space="preserve">CIENCIA TECNOLOGIA Y PRODUCCION </v>
      </c>
      <c r="D5" s="225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  <c r="AG5" s="249"/>
      <c r="AH5" s="249"/>
      <c r="AI5" s="249"/>
      <c r="AJ5" s="249"/>
      <c r="AK5" s="249"/>
      <c r="AL5" s="261"/>
      <c r="AM5" s="261"/>
      <c r="AN5" s="261"/>
      <c r="AO5" s="263"/>
    </row>
    <row r="6" spans="1:41">
      <c r="A6" s="259" t="s">
        <v>24</v>
      </c>
      <c r="B6" s="259"/>
      <c r="C6" s="225" t="str">
        <f>Filiación!H5</f>
        <v xml:space="preserve">TECNICA TECNOLOGICA </v>
      </c>
      <c r="D6" s="225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49"/>
      <c r="AL6" s="261"/>
      <c r="AM6" s="261"/>
      <c r="AN6" s="261"/>
      <c r="AO6" s="263"/>
    </row>
    <row r="7" spans="1:41">
      <c r="A7" s="259" t="s">
        <v>27</v>
      </c>
      <c r="B7" s="259"/>
      <c r="C7" s="225">
        <f>Filiación!H6</f>
        <v>2018</v>
      </c>
      <c r="D7" s="225"/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61"/>
      <c r="AM7" s="261"/>
      <c r="AN7" s="261"/>
      <c r="AO7" s="263"/>
    </row>
    <row r="8" spans="1:41" ht="23.25" customHeight="1">
      <c r="A8" s="154"/>
      <c r="B8" s="154"/>
      <c r="C8" s="155"/>
      <c r="D8" s="155"/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61"/>
      <c r="AM8" s="261"/>
      <c r="AN8" s="261"/>
      <c r="AO8" s="263"/>
    </row>
    <row r="9" spans="1:41" ht="15.75" thickBot="1">
      <c r="A9" s="38" t="s">
        <v>7</v>
      </c>
      <c r="B9" s="260" t="s">
        <v>9</v>
      </c>
      <c r="C9" s="260"/>
      <c r="D9" s="260"/>
      <c r="E9" s="250"/>
      <c r="F9" s="250"/>
      <c r="G9" s="250"/>
      <c r="H9" s="250"/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50"/>
      <c r="T9" s="250"/>
      <c r="U9" s="250"/>
      <c r="V9" s="250"/>
      <c r="W9" s="250"/>
      <c r="X9" s="250"/>
      <c r="Y9" s="250"/>
      <c r="Z9" s="250"/>
      <c r="AA9" s="250"/>
      <c r="AB9" s="250"/>
      <c r="AC9" s="250"/>
      <c r="AD9" s="250"/>
      <c r="AE9" s="250"/>
      <c r="AF9" s="250"/>
      <c r="AG9" s="250"/>
      <c r="AH9" s="250"/>
      <c r="AI9" s="250"/>
      <c r="AJ9" s="250"/>
      <c r="AK9" s="250"/>
      <c r="AL9" s="262"/>
      <c r="AM9" s="262"/>
      <c r="AN9" s="262"/>
      <c r="AO9" s="264"/>
    </row>
    <row r="10" spans="1:41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1" t="str">
        <f>Filiación!C9</f>
        <v>ALIAGA MENDOZA ELIANA SALOME</v>
      </c>
      <c r="C11" s="221"/>
      <c r="D11" s="221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58">
        <f>COUNTIF(E11:AK11,$AL$1)</f>
        <v>0</v>
      </c>
      <c r="AM11" s="158">
        <f>COUNTIF(E11:AK11,$AM$1)</f>
        <v>0</v>
      </c>
      <c r="AN11" s="158">
        <f>COUNTIF(E11:AK11,$AN$1)</f>
        <v>0</v>
      </c>
      <c r="AO11" s="158">
        <f>COUNTIF(E11:AK11,$AO$1)</f>
        <v>0</v>
      </c>
    </row>
    <row r="12" spans="1:41" s="20" customFormat="1" ht="12.75">
      <c r="A12" s="21">
        <v>2</v>
      </c>
      <c r="B12" s="221" t="str">
        <f>Filiación!C10</f>
        <v>BURGOA  MOLLO KAMIL JHAHIRO</v>
      </c>
      <c r="C12" s="221"/>
      <c r="D12" s="221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58">
        <f t="shared" ref="AL12:AL60" si="0">COUNTIF(E12:AK12,$AL$1)</f>
        <v>0</v>
      </c>
      <c r="AM12" s="158">
        <f t="shared" ref="AM12:AM60" si="1">COUNTIF(E12:AK12,$AM$1)</f>
        <v>0</v>
      </c>
      <c r="AN12" s="158">
        <f t="shared" ref="AN12:AN60" si="2">COUNTIF(E12:AK12,$AN$1)</f>
        <v>0</v>
      </c>
      <c r="AO12" s="158">
        <f t="shared" ref="AO12:AO60" si="3">COUNTIF(E12:AK12,$AO$1)</f>
        <v>0</v>
      </c>
    </row>
    <row r="13" spans="1:41" s="20" customFormat="1" ht="12.75">
      <c r="A13" s="21">
        <v>3</v>
      </c>
      <c r="B13" s="221" t="str">
        <f>Filiación!C11</f>
        <v>CALANI MAMANI ANA VALERIA</v>
      </c>
      <c r="C13" s="221"/>
      <c r="D13" s="221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58">
        <f t="shared" si="0"/>
        <v>0</v>
      </c>
      <c r="AM13" s="158">
        <f t="shared" si="1"/>
        <v>0</v>
      </c>
      <c r="AN13" s="158">
        <f t="shared" si="2"/>
        <v>0</v>
      </c>
      <c r="AO13" s="158">
        <f t="shared" si="3"/>
        <v>0</v>
      </c>
    </row>
    <row r="14" spans="1:41" s="20" customFormat="1" ht="12.75">
      <c r="A14" s="21">
        <v>4</v>
      </c>
      <c r="B14" s="221" t="str">
        <f>Filiación!C12</f>
        <v>CANAVIRI HERRADA KATHERINE</v>
      </c>
      <c r="C14" s="221"/>
      <c r="D14" s="221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58">
        <f t="shared" si="0"/>
        <v>0</v>
      </c>
      <c r="AM14" s="158">
        <f t="shared" si="1"/>
        <v>0</v>
      </c>
      <c r="AN14" s="158">
        <f t="shared" si="2"/>
        <v>0</v>
      </c>
      <c r="AO14" s="158">
        <f t="shared" si="3"/>
        <v>0</v>
      </c>
    </row>
    <row r="15" spans="1:41" s="20" customFormat="1" ht="12.75">
      <c r="A15" s="21">
        <v>5</v>
      </c>
      <c r="B15" s="221" t="str">
        <f>Filiación!C13</f>
        <v xml:space="preserve">CANAVIRI ROJAS RUTH AMBAR </v>
      </c>
      <c r="C15" s="221"/>
      <c r="D15" s="221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58">
        <f t="shared" si="0"/>
        <v>0</v>
      </c>
      <c r="AM15" s="158">
        <f t="shared" si="1"/>
        <v>0</v>
      </c>
      <c r="AN15" s="158">
        <f t="shared" si="2"/>
        <v>0</v>
      </c>
      <c r="AO15" s="158">
        <f t="shared" si="3"/>
        <v>0</v>
      </c>
    </row>
    <row r="16" spans="1:41" s="20" customFormat="1" ht="12.75">
      <c r="A16" s="21">
        <v>6</v>
      </c>
      <c r="B16" s="221" t="str">
        <f>Filiación!C14</f>
        <v>CARRION MARGUAY CAMILA SAMARA</v>
      </c>
      <c r="C16" s="221"/>
      <c r="D16" s="221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58">
        <f t="shared" si="0"/>
        <v>0</v>
      </c>
      <c r="AM16" s="158">
        <f t="shared" si="1"/>
        <v>0</v>
      </c>
      <c r="AN16" s="158">
        <f t="shared" si="2"/>
        <v>0</v>
      </c>
      <c r="AO16" s="158">
        <f t="shared" si="3"/>
        <v>0</v>
      </c>
    </row>
    <row r="17" spans="1:41" s="20" customFormat="1" ht="12.75">
      <c r="A17" s="21">
        <v>7</v>
      </c>
      <c r="B17" s="221" t="str">
        <f>Filiación!C15</f>
        <v xml:space="preserve">CHEJO CAMACHO NOEMI MILDRED </v>
      </c>
      <c r="C17" s="221"/>
      <c r="D17" s="221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58">
        <f t="shared" si="0"/>
        <v>0</v>
      </c>
      <c r="AM17" s="158">
        <f t="shared" si="1"/>
        <v>0</v>
      </c>
      <c r="AN17" s="158">
        <f t="shared" si="2"/>
        <v>0</v>
      </c>
      <c r="AO17" s="158">
        <f t="shared" si="3"/>
        <v>0</v>
      </c>
    </row>
    <row r="18" spans="1:41" s="20" customFormat="1" ht="12.75">
      <c r="A18" s="21">
        <v>8</v>
      </c>
      <c r="B18" s="221" t="str">
        <f>Filiación!C16</f>
        <v>DELGADO APAZA JHAMYL</v>
      </c>
      <c r="C18" s="221"/>
      <c r="D18" s="221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58">
        <f t="shared" si="0"/>
        <v>0</v>
      </c>
      <c r="AM18" s="158">
        <f t="shared" si="1"/>
        <v>0</v>
      </c>
      <c r="AN18" s="158">
        <f t="shared" si="2"/>
        <v>0</v>
      </c>
      <c r="AO18" s="158">
        <f t="shared" si="3"/>
        <v>0</v>
      </c>
    </row>
    <row r="19" spans="1:41" s="20" customFormat="1" ht="12.75">
      <c r="A19" s="21">
        <v>9</v>
      </c>
      <c r="B19" s="221" t="str">
        <f>Filiación!C17</f>
        <v>DORADO CHOQUE FRANCO ANIBAL</v>
      </c>
      <c r="C19" s="221"/>
      <c r="D19" s="221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58">
        <f t="shared" si="0"/>
        <v>0</v>
      </c>
      <c r="AM19" s="158">
        <f t="shared" si="1"/>
        <v>0</v>
      </c>
      <c r="AN19" s="158">
        <f t="shared" si="2"/>
        <v>0</v>
      </c>
      <c r="AO19" s="158">
        <f t="shared" si="3"/>
        <v>0</v>
      </c>
    </row>
    <row r="20" spans="1:41" s="20" customFormat="1" ht="12.75">
      <c r="A20" s="21">
        <v>10</v>
      </c>
      <c r="B20" s="221" t="str">
        <f>Filiación!C18</f>
        <v>EYZAGUIRRE CUSSI CRISTIAN  ROMMEL</v>
      </c>
      <c r="C20" s="221"/>
      <c r="D20" s="221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58">
        <f t="shared" si="0"/>
        <v>0</v>
      </c>
      <c r="AM20" s="158">
        <f t="shared" si="1"/>
        <v>0</v>
      </c>
      <c r="AN20" s="158">
        <f t="shared" si="2"/>
        <v>0</v>
      </c>
      <c r="AO20" s="158">
        <f t="shared" si="3"/>
        <v>0</v>
      </c>
    </row>
    <row r="21" spans="1:41" s="20" customFormat="1" ht="12.75">
      <c r="A21" s="21">
        <v>11</v>
      </c>
      <c r="B21" s="221" t="str">
        <f>Filiación!C19</f>
        <v>FORONDA FLORES GREACE ANGELA</v>
      </c>
      <c r="C21" s="221"/>
      <c r="D21" s="22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58">
        <f t="shared" si="0"/>
        <v>0</v>
      </c>
      <c r="AM21" s="158">
        <f t="shared" si="1"/>
        <v>0</v>
      </c>
      <c r="AN21" s="158">
        <f t="shared" si="2"/>
        <v>0</v>
      </c>
      <c r="AO21" s="158">
        <f t="shared" si="3"/>
        <v>0</v>
      </c>
    </row>
    <row r="22" spans="1:41" s="20" customFormat="1" ht="12.75">
      <c r="A22" s="21">
        <v>12</v>
      </c>
      <c r="B22" s="221" t="str">
        <f>Filiación!C20</f>
        <v>GAMBOA MEDINA GIULIANNA INES</v>
      </c>
      <c r="C22" s="221"/>
      <c r="D22" s="221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58">
        <f t="shared" si="0"/>
        <v>0</v>
      </c>
      <c r="AM22" s="158">
        <f t="shared" si="1"/>
        <v>0</v>
      </c>
      <c r="AN22" s="158">
        <f t="shared" si="2"/>
        <v>0</v>
      </c>
      <c r="AO22" s="158">
        <f t="shared" si="3"/>
        <v>0</v>
      </c>
    </row>
    <row r="23" spans="1:41" s="20" customFormat="1" ht="12.75">
      <c r="A23" s="21">
        <v>13</v>
      </c>
      <c r="B23" s="221" t="str">
        <f>Filiación!C21</f>
        <v xml:space="preserve">HUANCA HERRERA SEBASTIAN  NAIN </v>
      </c>
      <c r="C23" s="221"/>
      <c r="D23" s="221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58">
        <f t="shared" si="0"/>
        <v>0</v>
      </c>
      <c r="AM23" s="158">
        <f t="shared" si="1"/>
        <v>0</v>
      </c>
      <c r="AN23" s="158">
        <f t="shared" si="2"/>
        <v>0</v>
      </c>
      <c r="AO23" s="158">
        <f t="shared" si="3"/>
        <v>0</v>
      </c>
    </row>
    <row r="24" spans="1:41" s="20" customFormat="1" ht="12.75">
      <c r="A24" s="21">
        <v>14</v>
      </c>
      <c r="B24" s="221" t="str">
        <f>Filiación!C22</f>
        <v>LAURA CHAMBILLA JOSE MISHAEL</v>
      </c>
      <c r="C24" s="221"/>
      <c r="D24" s="221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58">
        <f t="shared" si="0"/>
        <v>0</v>
      </c>
      <c r="AM24" s="158">
        <f t="shared" si="1"/>
        <v>0</v>
      </c>
      <c r="AN24" s="158">
        <f t="shared" si="2"/>
        <v>0</v>
      </c>
      <c r="AO24" s="158">
        <f t="shared" si="3"/>
        <v>0</v>
      </c>
    </row>
    <row r="25" spans="1:41" s="20" customFormat="1" ht="12.75">
      <c r="A25" s="21">
        <v>15</v>
      </c>
      <c r="B25" s="221" t="str">
        <f>Filiación!C23</f>
        <v>MAMANI BUSTILLOS DANNA  SHARLYN</v>
      </c>
      <c r="C25" s="221"/>
      <c r="D25" s="221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58">
        <f t="shared" si="0"/>
        <v>0</v>
      </c>
      <c r="AM25" s="158">
        <f t="shared" si="1"/>
        <v>0</v>
      </c>
      <c r="AN25" s="158">
        <f t="shared" si="2"/>
        <v>0</v>
      </c>
      <c r="AO25" s="158">
        <f t="shared" si="3"/>
        <v>0</v>
      </c>
    </row>
    <row r="26" spans="1:41" s="20" customFormat="1" ht="12.75">
      <c r="A26" s="21">
        <v>16</v>
      </c>
      <c r="B26" s="221" t="str">
        <f>Filiación!C24</f>
        <v xml:space="preserve">MAMANI CACERES JHONATAN RAINER </v>
      </c>
      <c r="C26" s="221"/>
      <c r="D26" s="221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58">
        <f t="shared" si="0"/>
        <v>0</v>
      </c>
      <c r="AM26" s="158">
        <f t="shared" si="1"/>
        <v>0</v>
      </c>
      <c r="AN26" s="158">
        <f t="shared" si="2"/>
        <v>0</v>
      </c>
      <c r="AO26" s="158">
        <f t="shared" si="3"/>
        <v>0</v>
      </c>
    </row>
    <row r="27" spans="1:41" s="20" customFormat="1" ht="12.75">
      <c r="A27" s="21">
        <v>17</v>
      </c>
      <c r="B27" s="221" t="str">
        <f>Filiación!C25</f>
        <v xml:space="preserve">MEJILLONES CHAYÑA JAQUELIN KEYLA </v>
      </c>
      <c r="C27" s="221"/>
      <c r="D27" s="221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58">
        <f t="shared" si="0"/>
        <v>0</v>
      </c>
      <c r="AM27" s="158">
        <f t="shared" si="1"/>
        <v>0</v>
      </c>
      <c r="AN27" s="158">
        <f t="shared" si="2"/>
        <v>0</v>
      </c>
      <c r="AO27" s="158">
        <f t="shared" si="3"/>
        <v>0</v>
      </c>
    </row>
    <row r="28" spans="1:41" s="20" customFormat="1" ht="12.75">
      <c r="A28" s="21">
        <v>18</v>
      </c>
      <c r="B28" s="221" t="str">
        <f>Filiación!C26</f>
        <v>NISTAUZ COAQUIRA  CRISTIAN  ARIEL</v>
      </c>
      <c r="C28" s="221"/>
      <c r="D28" s="221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58">
        <f t="shared" si="0"/>
        <v>0</v>
      </c>
      <c r="AM28" s="158">
        <f t="shared" si="1"/>
        <v>0</v>
      </c>
      <c r="AN28" s="158">
        <f t="shared" si="2"/>
        <v>0</v>
      </c>
      <c r="AO28" s="158">
        <f t="shared" si="3"/>
        <v>0</v>
      </c>
    </row>
    <row r="29" spans="1:41" s="20" customFormat="1" ht="12.75">
      <c r="A29" s="21">
        <v>19</v>
      </c>
      <c r="B29" s="221" t="str">
        <f>Filiación!C27</f>
        <v xml:space="preserve">OJALVO VEIZAN YULIANA </v>
      </c>
      <c r="C29" s="221"/>
      <c r="D29" s="221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58">
        <f t="shared" si="0"/>
        <v>0</v>
      </c>
      <c r="AM29" s="158">
        <f t="shared" si="1"/>
        <v>0</v>
      </c>
      <c r="AN29" s="158">
        <f t="shared" si="2"/>
        <v>0</v>
      </c>
      <c r="AO29" s="158">
        <f t="shared" si="3"/>
        <v>0</v>
      </c>
    </row>
    <row r="30" spans="1:41" s="20" customFormat="1" ht="12.75">
      <c r="A30" s="21">
        <v>20</v>
      </c>
      <c r="B30" s="221" t="str">
        <f>Filiación!C28</f>
        <v>OVANDO AGUIRRE GABRIELA ANDREA</v>
      </c>
      <c r="C30" s="221"/>
      <c r="D30" s="221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58">
        <f t="shared" si="0"/>
        <v>0</v>
      </c>
      <c r="AM30" s="158">
        <f t="shared" si="1"/>
        <v>0</v>
      </c>
      <c r="AN30" s="158">
        <f t="shared" si="2"/>
        <v>0</v>
      </c>
      <c r="AO30" s="158">
        <f t="shared" si="3"/>
        <v>0</v>
      </c>
    </row>
    <row r="31" spans="1:41" s="20" customFormat="1" ht="12.75">
      <c r="A31" s="21">
        <v>21</v>
      </c>
      <c r="B31" s="221" t="str">
        <f>Filiación!C29</f>
        <v xml:space="preserve">PATANA MAMANI ROBERTO CARLOS </v>
      </c>
      <c r="C31" s="221"/>
      <c r="D31" s="221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58">
        <f t="shared" si="0"/>
        <v>0</v>
      </c>
      <c r="AM31" s="158">
        <f t="shared" si="1"/>
        <v>0</v>
      </c>
      <c r="AN31" s="158">
        <f t="shared" si="2"/>
        <v>0</v>
      </c>
      <c r="AO31" s="158">
        <f t="shared" si="3"/>
        <v>0</v>
      </c>
    </row>
    <row r="32" spans="1:41" s="20" customFormat="1" ht="12.75">
      <c r="A32" s="21">
        <v>22</v>
      </c>
      <c r="B32" s="221" t="str">
        <f>Filiación!C30</f>
        <v>PAUCARA GUTIERREZ ALEJANDRO ANDREI</v>
      </c>
      <c r="C32" s="221"/>
      <c r="D32" s="221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58">
        <f t="shared" si="0"/>
        <v>0</v>
      </c>
      <c r="AM32" s="158">
        <f t="shared" si="1"/>
        <v>0</v>
      </c>
      <c r="AN32" s="158">
        <f t="shared" si="2"/>
        <v>0</v>
      </c>
      <c r="AO32" s="158">
        <f t="shared" si="3"/>
        <v>0</v>
      </c>
    </row>
    <row r="33" spans="1:41" s="20" customFormat="1" ht="12.75">
      <c r="A33" s="21">
        <v>23</v>
      </c>
      <c r="B33" s="221" t="str">
        <f>Filiación!C31</f>
        <v xml:space="preserve">RAMOS MEJIA ROSSY ALEJANDRA </v>
      </c>
      <c r="C33" s="221"/>
      <c r="D33" s="221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58">
        <f t="shared" si="0"/>
        <v>0</v>
      </c>
      <c r="AM33" s="158">
        <f t="shared" si="1"/>
        <v>0</v>
      </c>
      <c r="AN33" s="158">
        <f t="shared" si="2"/>
        <v>0</v>
      </c>
      <c r="AO33" s="158">
        <f t="shared" si="3"/>
        <v>0</v>
      </c>
    </row>
    <row r="34" spans="1:41" s="20" customFormat="1" ht="12.75">
      <c r="A34" s="21">
        <v>24</v>
      </c>
      <c r="B34" s="221" t="str">
        <f>Filiación!C32</f>
        <v>ROJAS PABLO ROSS MIRELIA</v>
      </c>
      <c r="C34" s="221"/>
      <c r="D34" s="221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58">
        <f t="shared" si="0"/>
        <v>0</v>
      </c>
      <c r="AM34" s="158">
        <f t="shared" si="1"/>
        <v>0</v>
      </c>
      <c r="AN34" s="158">
        <f t="shared" si="2"/>
        <v>0</v>
      </c>
      <c r="AO34" s="158">
        <f t="shared" si="3"/>
        <v>0</v>
      </c>
    </row>
    <row r="35" spans="1:41" s="20" customFormat="1" ht="12.75">
      <c r="A35" s="21">
        <v>25</v>
      </c>
      <c r="B35" s="221" t="str">
        <f>Filiación!C33</f>
        <v>TAPIA CHAMBI ALEXANDER JESUS</v>
      </c>
      <c r="C35" s="221"/>
      <c r="D35" s="221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58">
        <f t="shared" si="0"/>
        <v>0</v>
      </c>
      <c r="AM35" s="158">
        <f t="shared" si="1"/>
        <v>0</v>
      </c>
      <c r="AN35" s="158">
        <f t="shared" si="2"/>
        <v>0</v>
      </c>
      <c r="AO35" s="158">
        <f t="shared" si="3"/>
        <v>0</v>
      </c>
    </row>
    <row r="36" spans="1:41" s="20" customFormat="1" ht="12.75">
      <c r="A36" s="21">
        <v>26</v>
      </c>
      <c r="B36" s="221" t="str">
        <f>Filiación!C34</f>
        <v>TICONA AQUINO ITAN MATEO</v>
      </c>
      <c r="C36" s="221"/>
      <c r="D36" s="221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58">
        <f t="shared" si="0"/>
        <v>0</v>
      </c>
      <c r="AM36" s="158">
        <f t="shared" si="1"/>
        <v>0</v>
      </c>
      <c r="AN36" s="158">
        <f t="shared" si="2"/>
        <v>0</v>
      </c>
      <c r="AO36" s="158">
        <f t="shared" si="3"/>
        <v>0</v>
      </c>
    </row>
    <row r="37" spans="1:41" s="20" customFormat="1" ht="12.75">
      <c r="A37" s="21">
        <v>27</v>
      </c>
      <c r="B37" s="221" t="str">
        <f>Filiación!C35</f>
        <v xml:space="preserve">VALDIVIA HERNANI AYLIN SIREL      </v>
      </c>
      <c r="C37" s="221"/>
      <c r="D37" s="221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58">
        <f t="shared" si="0"/>
        <v>0</v>
      </c>
      <c r="AM37" s="158">
        <f t="shared" si="1"/>
        <v>0</v>
      </c>
      <c r="AN37" s="158">
        <f t="shared" si="2"/>
        <v>0</v>
      </c>
      <c r="AO37" s="158">
        <f t="shared" si="3"/>
        <v>0</v>
      </c>
    </row>
    <row r="38" spans="1:41" s="20" customFormat="1" ht="12.75">
      <c r="A38" s="21">
        <v>28</v>
      </c>
      <c r="B38" s="221" t="str">
        <f>Filiación!C36</f>
        <v>VARGAS  FLORES GERALDINE SHARLIN</v>
      </c>
      <c r="C38" s="221"/>
      <c r="D38" s="221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58">
        <f t="shared" si="0"/>
        <v>0</v>
      </c>
      <c r="AM38" s="158">
        <f t="shared" si="1"/>
        <v>0</v>
      </c>
      <c r="AN38" s="158">
        <f t="shared" si="2"/>
        <v>0</v>
      </c>
      <c r="AO38" s="158">
        <f t="shared" si="3"/>
        <v>0</v>
      </c>
    </row>
    <row r="39" spans="1:41" s="20" customFormat="1" ht="12.75">
      <c r="A39" s="21">
        <v>29</v>
      </c>
      <c r="B39" s="221" t="str">
        <f>Filiación!C37</f>
        <v>VILLARROEL  SUAREZ JUAN DIEGO</v>
      </c>
      <c r="C39" s="221"/>
      <c r="D39" s="221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58">
        <f t="shared" si="0"/>
        <v>0</v>
      </c>
      <c r="AM39" s="158">
        <f t="shared" si="1"/>
        <v>0</v>
      </c>
      <c r="AN39" s="158">
        <f t="shared" si="2"/>
        <v>0</v>
      </c>
      <c r="AO39" s="158">
        <f t="shared" si="3"/>
        <v>0</v>
      </c>
    </row>
    <row r="40" spans="1:41" s="20" customFormat="1" ht="12.75">
      <c r="A40" s="21">
        <v>30</v>
      </c>
      <c r="B40" s="221">
        <f>Filiación!C38</f>
        <v>0</v>
      </c>
      <c r="C40" s="221"/>
      <c r="D40" s="221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58">
        <f t="shared" si="0"/>
        <v>0</v>
      </c>
      <c r="AM40" s="158">
        <f t="shared" si="1"/>
        <v>0</v>
      </c>
      <c r="AN40" s="158">
        <f t="shared" si="2"/>
        <v>0</v>
      </c>
      <c r="AO40" s="158">
        <f t="shared" si="3"/>
        <v>0</v>
      </c>
    </row>
    <row r="41" spans="1:41" s="20" customFormat="1" ht="12.75">
      <c r="A41" s="21">
        <v>31</v>
      </c>
      <c r="B41" s="221">
        <f>Filiación!C39</f>
        <v>0</v>
      </c>
      <c r="C41" s="221"/>
      <c r="D41" s="221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58">
        <f t="shared" si="0"/>
        <v>0</v>
      </c>
      <c r="AM41" s="158">
        <f t="shared" si="1"/>
        <v>0</v>
      </c>
      <c r="AN41" s="158">
        <f t="shared" si="2"/>
        <v>0</v>
      </c>
      <c r="AO41" s="158">
        <f t="shared" si="3"/>
        <v>0</v>
      </c>
    </row>
    <row r="42" spans="1:41" s="20" customFormat="1" ht="12.75">
      <c r="A42" s="21">
        <v>32</v>
      </c>
      <c r="B42" s="221">
        <f>Filiación!C40</f>
        <v>0</v>
      </c>
      <c r="C42" s="221"/>
      <c r="D42" s="221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58">
        <f t="shared" si="0"/>
        <v>0</v>
      </c>
      <c r="AM42" s="158">
        <f t="shared" si="1"/>
        <v>0</v>
      </c>
      <c r="AN42" s="158">
        <f t="shared" si="2"/>
        <v>0</v>
      </c>
      <c r="AO42" s="158">
        <f t="shared" si="3"/>
        <v>0</v>
      </c>
    </row>
    <row r="43" spans="1:41" s="20" customFormat="1" ht="12.75">
      <c r="A43" s="21">
        <v>33</v>
      </c>
      <c r="B43" s="221">
        <f>Filiación!C41</f>
        <v>0</v>
      </c>
      <c r="C43" s="221"/>
      <c r="D43" s="221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58">
        <f t="shared" si="0"/>
        <v>0</v>
      </c>
      <c r="AM43" s="158">
        <f t="shared" si="1"/>
        <v>0</v>
      </c>
      <c r="AN43" s="158">
        <f t="shared" si="2"/>
        <v>0</v>
      </c>
      <c r="AO43" s="158">
        <f t="shared" si="3"/>
        <v>0</v>
      </c>
    </row>
    <row r="44" spans="1:41" s="20" customFormat="1" ht="12.75">
      <c r="A44" s="21">
        <v>34</v>
      </c>
      <c r="B44" s="221">
        <f>Filiación!C42</f>
        <v>0</v>
      </c>
      <c r="C44" s="221"/>
      <c r="D44" s="221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58">
        <f t="shared" si="0"/>
        <v>0</v>
      </c>
      <c r="AM44" s="158">
        <f t="shared" si="1"/>
        <v>0</v>
      </c>
      <c r="AN44" s="158">
        <f t="shared" si="2"/>
        <v>0</v>
      </c>
      <c r="AO44" s="158">
        <f t="shared" si="3"/>
        <v>0</v>
      </c>
    </row>
    <row r="45" spans="1:41" s="20" customFormat="1" ht="12.75">
      <c r="A45" s="21">
        <v>35</v>
      </c>
      <c r="B45" s="221">
        <f>Filiación!C43</f>
        <v>0</v>
      </c>
      <c r="C45" s="221"/>
      <c r="D45" s="221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58">
        <f t="shared" si="0"/>
        <v>0</v>
      </c>
      <c r="AM45" s="158">
        <f t="shared" si="1"/>
        <v>0</v>
      </c>
      <c r="AN45" s="158">
        <f t="shared" si="2"/>
        <v>0</v>
      </c>
      <c r="AO45" s="158">
        <f t="shared" si="3"/>
        <v>0</v>
      </c>
    </row>
    <row r="46" spans="1:41" s="20" customFormat="1" ht="12.75">
      <c r="A46" s="21">
        <v>36</v>
      </c>
      <c r="B46" s="221">
        <f>Filiación!C44</f>
        <v>0</v>
      </c>
      <c r="C46" s="221"/>
      <c r="D46" s="221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58">
        <f t="shared" si="0"/>
        <v>0</v>
      </c>
      <c r="AM46" s="158">
        <f t="shared" si="1"/>
        <v>0</v>
      </c>
      <c r="AN46" s="158">
        <f t="shared" si="2"/>
        <v>0</v>
      </c>
      <c r="AO46" s="158">
        <f t="shared" si="3"/>
        <v>0</v>
      </c>
    </row>
    <row r="47" spans="1:41" s="20" customFormat="1" ht="12.75">
      <c r="A47" s="21">
        <v>37</v>
      </c>
      <c r="B47" s="221">
        <f>Filiación!C45</f>
        <v>0</v>
      </c>
      <c r="C47" s="221"/>
      <c r="D47" s="221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58">
        <f t="shared" si="0"/>
        <v>0</v>
      </c>
      <c r="AM47" s="158">
        <f t="shared" si="1"/>
        <v>0</v>
      </c>
      <c r="AN47" s="158">
        <f t="shared" si="2"/>
        <v>0</v>
      </c>
      <c r="AO47" s="158">
        <f t="shared" si="3"/>
        <v>0</v>
      </c>
    </row>
    <row r="48" spans="1:41" s="20" customFormat="1" ht="12.75">
      <c r="A48" s="21">
        <v>38</v>
      </c>
      <c r="B48" s="221">
        <f>Filiación!C46</f>
        <v>0</v>
      </c>
      <c r="C48" s="221"/>
      <c r="D48" s="221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58">
        <f t="shared" si="0"/>
        <v>0</v>
      </c>
      <c r="AM48" s="158">
        <f t="shared" si="1"/>
        <v>0</v>
      </c>
      <c r="AN48" s="158">
        <f t="shared" si="2"/>
        <v>0</v>
      </c>
      <c r="AO48" s="158">
        <f t="shared" si="3"/>
        <v>0</v>
      </c>
    </row>
    <row r="49" spans="1:41" s="20" customFormat="1" ht="12.75">
      <c r="A49" s="21">
        <v>39</v>
      </c>
      <c r="B49" s="221">
        <f>Filiación!C47</f>
        <v>0</v>
      </c>
      <c r="C49" s="221"/>
      <c r="D49" s="221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58">
        <f t="shared" si="0"/>
        <v>0</v>
      </c>
      <c r="AM49" s="158">
        <f t="shared" si="1"/>
        <v>0</v>
      </c>
      <c r="AN49" s="158">
        <f t="shared" si="2"/>
        <v>0</v>
      </c>
      <c r="AO49" s="158">
        <f t="shared" si="3"/>
        <v>0</v>
      </c>
    </row>
    <row r="50" spans="1:41" s="20" customFormat="1" ht="12.75">
      <c r="A50" s="21">
        <v>40</v>
      </c>
      <c r="B50" s="221">
        <f>Filiación!C48</f>
        <v>0</v>
      </c>
      <c r="C50" s="221"/>
      <c r="D50" s="221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58">
        <f t="shared" si="0"/>
        <v>0</v>
      </c>
      <c r="AM50" s="158">
        <f t="shared" si="1"/>
        <v>0</v>
      </c>
      <c r="AN50" s="158">
        <f t="shared" si="2"/>
        <v>0</v>
      </c>
      <c r="AO50" s="158">
        <f t="shared" si="3"/>
        <v>0</v>
      </c>
    </row>
    <row r="51" spans="1:41" s="20" customFormat="1" ht="12.75">
      <c r="A51" s="21">
        <v>41</v>
      </c>
      <c r="B51" s="221">
        <f>Filiación!C49</f>
        <v>0</v>
      </c>
      <c r="C51" s="221"/>
      <c r="D51" s="221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58">
        <f t="shared" si="0"/>
        <v>0</v>
      </c>
      <c r="AM51" s="158">
        <f t="shared" si="1"/>
        <v>0</v>
      </c>
      <c r="AN51" s="158">
        <f t="shared" si="2"/>
        <v>0</v>
      </c>
      <c r="AO51" s="158">
        <f t="shared" si="3"/>
        <v>0</v>
      </c>
    </row>
    <row r="52" spans="1:41" s="20" customFormat="1" ht="12.75">
      <c r="A52" s="21">
        <v>42</v>
      </c>
      <c r="B52" s="221">
        <f>Filiación!C50</f>
        <v>0</v>
      </c>
      <c r="C52" s="221"/>
      <c r="D52" s="221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58">
        <f t="shared" si="0"/>
        <v>0</v>
      </c>
      <c r="AM52" s="158">
        <f t="shared" si="1"/>
        <v>0</v>
      </c>
      <c r="AN52" s="158">
        <f t="shared" si="2"/>
        <v>0</v>
      </c>
      <c r="AO52" s="158">
        <f t="shared" si="3"/>
        <v>0</v>
      </c>
    </row>
    <row r="53" spans="1:41" s="20" customFormat="1" ht="12.75">
      <c r="A53" s="21">
        <v>43</v>
      </c>
      <c r="B53" s="221">
        <f>Filiación!C51</f>
        <v>0</v>
      </c>
      <c r="C53" s="221"/>
      <c r="D53" s="221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58">
        <f t="shared" si="0"/>
        <v>0</v>
      </c>
      <c r="AM53" s="158">
        <f t="shared" si="1"/>
        <v>0</v>
      </c>
      <c r="AN53" s="158">
        <f t="shared" si="2"/>
        <v>0</v>
      </c>
      <c r="AO53" s="158">
        <f t="shared" si="3"/>
        <v>0</v>
      </c>
    </row>
    <row r="54" spans="1:41" s="20" customFormat="1" ht="12.75">
      <c r="A54" s="21">
        <v>44</v>
      </c>
      <c r="B54" s="221">
        <f>Filiación!C52</f>
        <v>0</v>
      </c>
      <c r="C54" s="221"/>
      <c r="D54" s="221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58">
        <f t="shared" si="0"/>
        <v>0</v>
      </c>
      <c r="AM54" s="158">
        <f t="shared" si="1"/>
        <v>0</v>
      </c>
      <c r="AN54" s="158">
        <f t="shared" si="2"/>
        <v>0</v>
      </c>
      <c r="AO54" s="158">
        <f t="shared" si="3"/>
        <v>0</v>
      </c>
    </row>
    <row r="55" spans="1:41" s="20" customFormat="1" ht="12.75">
      <c r="A55" s="21">
        <v>45</v>
      </c>
      <c r="B55" s="221">
        <f>Filiación!C53</f>
        <v>0</v>
      </c>
      <c r="C55" s="221"/>
      <c r="D55" s="221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58">
        <f t="shared" si="0"/>
        <v>0</v>
      </c>
      <c r="AM55" s="158">
        <f t="shared" si="1"/>
        <v>0</v>
      </c>
      <c r="AN55" s="158">
        <f t="shared" si="2"/>
        <v>0</v>
      </c>
      <c r="AO55" s="158">
        <f t="shared" si="3"/>
        <v>0</v>
      </c>
    </row>
    <row r="56" spans="1:41" s="20" customFormat="1" ht="12.75">
      <c r="A56" s="21">
        <v>46</v>
      </c>
      <c r="B56" s="221">
        <f>Filiación!C54</f>
        <v>0</v>
      </c>
      <c r="C56" s="221"/>
      <c r="D56" s="221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58">
        <f t="shared" si="0"/>
        <v>0</v>
      </c>
      <c r="AM56" s="158">
        <f t="shared" si="1"/>
        <v>0</v>
      </c>
      <c r="AN56" s="158">
        <f t="shared" si="2"/>
        <v>0</v>
      </c>
      <c r="AO56" s="158">
        <f t="shared" si="3"/>
        <v>0</v>
      </c>
    </row>
    <row r="57" spans="1:41" s="20" customFormat="1" ht="12.75">
      <c r="A57" s="21">
        <v>47</v>
      </c>
      <c r="B57" s="221">
        <f>Filiación!C55</f>
        <v>0</v>
      </c>
      <c r="C57" s="221"/>
      <c r="D57" s="221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58">
        <f t="shared" si="0"/>
        <v>0</v>
      </c>
      <c r="AM57" s="158">
        <f t="shared" si="1"/>
        <v>0</v>
      </c>
      <c r="AN57" s="158">
        <f t="shared" si="2"/>
        <v>0</v>
      </c>
      <c r="AO57" s="158">
        <f t="shared" si="3"/>
        <v>0</v>
      </c>
    </row>
    <row r="58" spans="1:41" s="20" customFormat="1" ht="12.75">
      <c r="A58" s="21">
        <v>48</v>
      </c>
      <c r="B58" s="221">
        <f>Filiación!C56</f>
        <v>0</v>
      </c>
      <c r="C58" s="221"/>
      <c r="D58" s="221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58">
        <f t="shared" si="0"/>
        <v>0</v>
      </c>
      <c r="AM58" s="158">
        <f t="shared" si="1"/>
        <v>0</v>
      </c>
      <c r="AN58" s="158">
        <f t="shared" si="2"/>
        <v>0</v>
      </c>
      <c r="AO58" s="158">
        <f t="shared" si="3"/>
        <v>0</v>
      </c>
    </row>
    <row r="59" spans="1:41" s="20" customFormat="1" ht="12.75">
      <c r="A59" s="21">
        <v>49</v>
      </c>
      <c r="B59" s="221">
        <f>Filiación!C57</f>
        <v>0</v>
      </c>
      <c r="C59" s="221"/>
      <c r="D59" s="221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58">
        <f t="shared" si="0"/>
        <v>0</v>
      </c>
      <c r="AM59" s="158">
        <f t="shared" si="1"/>
        <v>0</v>
      </c>
      <c r="AN59" s="158">
        <f t="shared" si="2"/>
        <v>0</v>
      </c>
      <c r="AO59" s="158">
        <f t="shared" si="3"/>
        <v>0</v>
      </c>
    </row>
    <row r="60" spans="1:41" s="20" customFormat="1" ht="12.75">
      <c r="A60" s="21">
        <v>50</v>
      </c>
      <c r="B60" s="221">
        <f>Filiación!C58</f>
        <v>0</v>
      </c>
      <c r="C60" s="221"/>
      <c r="D60" s="221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58">
        <f t="shared" si="0"/>
        <v>0</v>
      </c>
      <c r="AM60" s="158">
        <f t="shared" si="1"/>
        <v>0</v>
      </c>
      <c r="AN60" s="158">
        <f t="shared" si="2"/>
        <v>0</v>
      </c>
      <c r="AO60" s="158">
        <f t="shared" si="3"/>
        <v>0</v>
      </c>
    </row>
  </sheetData>
  <sheetProtection password="CE89" sheet="1" objects="1" scenarios="1"/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0"/>
  <sheetViews>
    <sheetView view="pageBreakPreview" zoomScale="130" zoomScaleNormal="85" zoomScaleSheetLayoutView="130" workbookViewId="0">
      <selection activeCell="AM2" sqref="AM2:AM9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3" ht="23.25" customHeight="1">
      <c r="A1" s="243" t="s">
        <v>93</v>
      </c>
      <c r="B1" s="243"/>
      <c r="C1" s="243"/>
      <c r="D1" s="243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270"/>
      <c r="X1" s="270"/>
      <c r="Y1" s="270"/>
      <c r="Z1" s="270"/>
      <c r="AA1" s="270"/>
      <c r="AB1" s="270"/>
      <c r="AC1" s="270"/>
      <c r="AD1" s="270"/>
      <c r="AE1" s="270"/>
      <c r="AF1" s="270"/>
      <c r="AG1" s="270"/>
      <c r="AH1" s="270"/>
      <c r="AI1" s="270"/>
      <c r="AJ1" s="270"/>
      <c r="AK1" s="270"/>
      <c r="AL1" s="159" t="s">
        <v>94</v>
      </c>
      <c r="AM1" s="159" t="s">
        <v>95</v>
      </c>
      <c r="AN1" s="159" t="s">
        <v>101</v>
      </c>
      <c r="AO1" s="159" t="s">
        <v>96</v>
      </c>
    </row>
    <row r="2" spans="1:43" ht="15" customHeight="1">
      <c r="A2" s="122"/>
      <c r="B2" s="122"/>
      <c r="C2" s="123"/>
      <c r="D2" s="123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66" t="s">
        <v>97</v>
      </c>
      <c r="AM2" s="266" t="s">
        <v>98</v>
      </c>
      <c r="AN2" s="266" t="s">
        <v>99</v>
      </c>
      <c r="AO2" s="268" t="s">
        <v>100</v>
      </c>
    </row>
    <row r="3" spans="1:43" ht="15" customHeight="1">
      <c r="A3" s="241" t="s">
        <v>22</v>
      </c>
      <c r="B3" s="241"/>
      <c r="C3" s="225" t="str">
        <f>Filiación!H2</f>
        <v>1° "A" DE SECUNDARIA COMUNITARIA PROD.</v>
      </c>
      <c r="D3" s="225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66"/>
      <c r="AM3" s="266"/>
      <c r="AN3" s="266"/>
      <c r="AO3" s="268"/>
    </row>
    <row r="4" spans="1:43">
      <c r="A4" s="241" t="s">
        <v>23</v>
      </c>
      <c r="B4" s="241"/>
      <c r="C4" s="225" t="str">
        <f>Filiación!H3</f>
        <v>FANNY CHACON CALLEJAS</v>
      </c>
      <c r="D4" s="225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49"/>
      <c r="AK4" s="249"/>
      <c r="AL4" s="266"/>
      <c r="AM4" s="266"/>
      <c r="AN4" s="266"/>
      <c r="AO4" s="268"/>
    </row>
    <row r="5" spans="1:43">
      <c r="A5" s="241" t="s">
        <v>25</v>
      </c>
      <c r="B5" s="241"/>
      <c r="C5" s="225" t="str">
        <f>Filiación!H4</f>
        <v xml:space="preserve">CIENCIA TECNOLOGIA Y PRODUCCION </v>
      </c>
      <c r="D5" s="225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  <c r="AG5" s="249"/>
      <c r="AH5" s="249"/>
      <c r="AI5" s="249"/>
      <c r="AJ5" s="249"/>
      <c r="AK5" s="249"/>
      <c r="AL5" s="266"/>
      <c r="AM5" s="266"/>
      <c r="AN5" s="266"/>
      <c r="AO5" s="268"/>
    </row>
    <row r="6" spans="1:43">
      <c r="A6" s="241" t="s">
        <v>24</v>
      </c>
      <c r="B6" s="241"/>
      <c r="C6" s="225" t="str">
        <f>Filiación!H5</f>
        <v xml:space="preserve">TECNICA TECNOLOGICA </v>
      </c>
      <c r="D6" s="225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49"/>
      <c r="AL6" s="266"/>
      <c r="AM6" s="266"/>
      <c r="AN6" s="266"/>
      <c r="AO6" s="268"/>
    </row>
    <row r="7" spans="1:43">
      <c r="A7" s="241" t="s">
        <v>27</v>
      </c>
      <c r="B7" s="241"/>
      <c r="C7" s="225">
        <f>Filiación!H6</f>
        <v>2018</v>
      </c>
      <c r="D7" s="225"/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66"/>
      <c r="AM7" s="266"/>
      <c r="AN7" s="266"/>
      <c r="AO7" s="268"/>
    </row>
    <row r="8" spans="1:43" ht="23.25" customHeight="1">
      <c r="A8" s="122"/>
      <c r="B8" s="122"/>
      <c r="C8" s="123"/>
      <c r="D8" s="123"/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66"/>
      <c r="AM8" s="266"/>
      <c r="AN8" s="266"/>
      <c r="AO8" s="268"/>
    </row>
    <row r="9" spans="1:43" ht="15.75" thickBot="1">
      <c r="A9" s="38" t="s">
        <v>7</v>
      </c>
      <c r="B9" s="240" t="s">
        <v>9</v>
      </c>
      <c r="C9" s="240"/>
      <c r="D9" s="240"/>
      <c r="E9" s="250"/>
      <c r="F9" s="250"/>
      <c r="G9" s="250"/>
      <c r="H9" s="250"/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50"/>
      <c r="T9" s="250"/>
      <c r="U9" s="250"/>
      <c r="V9" s="250"/>
      <c r="W9" s="250"/>
      <c r="X9" s="250"/>
      <c r="Y9" s="250"/>
      <c r="Z9" s="250"/>
      <c r="AA9" s="250"/>
      <c r="AB9" s="250"/>
      <c r="AC9" s="250"/>
      <c r="AD9" s="250"/>
      <c r="AE9" s="250"/>
      <c r="AF9" s="250"/>
      <c r="AG9" s="250"/>
      <c r="AH9" s="250"/>
      <c r="AI9" s="250"/>
      <c r="AJ9" s="250"/>
      <c r="AK9" s="250"/>
      <c r="AL9" s="267"/>
      <c r="AM9" s="267"/>
      <c r="AN9" s="267"/>
      <c r="AO9" s="269"/>
    </row>
    <row r="10" spans="1:43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3" s="20" customFormat="1" ht="12.75">
      <c r="A11" s="22">
        <v>1</v>
      </c>
      <c r="B11" s="221" t="str">
        <f>Filiación!C9</f>
        <v>ALIAGA MENDOZA ELIANA SALOME</v>
      </c>
      <c r="C11" s="221"/>
      <c r="D11" s="221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60">
        <f>COUNTIF(E11:AK11,$AL$1)</f>
        <v>0</v>
      </c>
      <c r="AM11" s="160">
        <f>COUNTIF(E11:AK11,$AM$1)</f>
        <v>0</v>
      </c>
      <c r="AN11" s="160">
        <f>COUNTIF(E11:AK11,$AN$1)</f>
        <v>0</v>
      </c>
      <c r="AO11" s="160">
        <f>COUNTIF(E11:AK11,$AO$1)</f>
        <v>0</v>
      </c>
      <c r="AP11" s="161"/>
      <c r="AQ11" s="161"/>
    </row>
    <row r="12" spans="1:43" s="20" customFormat="1" ht="12.75">
      <c r="A12" s="21">
        <v>2</v>
      </c>
      <c r="B12" s="221" t="str">
        <f>Filiación!C10</f>
        <v>BURGOA  MOLLO KAMIL JHAHIRO</v>
      </c>
      <c r="C12" s="221"/>
      <c r="D12" s="221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60">
        <f t="shared" ref="AL12:AL60" si="0">COUNTIF(E12:AK12,$AL$1)</f>
        <v>0</v>
      </c>
      <c r="AM12" s="160">
        <f t="shared" ref="AM12:AM60" si="1">COUNTIF(E12:AK12,$AM$1)</f>
        <v>0</v>
      </c>
      <c r="AN12" s="160">
        <f t="shared" ref="AN12:AN60" si="2">COUNTIF(E12:AK12,$AN$1)</f>
        <v>0</v>
      </c>
      <c r="AO12" s="160">
        <f t="shared" ref="AO12:AO60" si="3">COUNTIF(E12:AK12,$AO$1)</f>
        <v>0</v>
      </c>
      <c r="AP12" s="161"/>
      <c r="AQ12" s="161"/>
    </row>
    <row r="13" spans="1:43" s="20" customFormat="1" ht="12.75">
      <c r="A13" s="21">
        <v>3</v>
      </c>
      <c r="B13" s="221" t="str">
        <f>Filiación!C11</f>
        <v>CALANI MAMANI ANA VALERIA</v>
      </c>
      <c r="C13" s="221"/>
      <c r="D13" s="221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60">
        <f t="shared" si="0"/>
        <v>0</v>
      </c>
      <c r="AM13" s="160">
        <f t="shared" si="1"/>
        <v>0</v>
      </c>
      <c r="AN13" s="160">
        <f t="shared" si="2"/>
        <v>0</v>
      </c>
      <c r="AO13" s="160">
        <f t="shared" si="3"/>
        <v>0</v>
      </c>
      <c r="AP13" s="161"/>
      <c r="AQ13" s="161"/>
    </row>
    <row r="14" spans="1:43" s="20" customFormat="1" ht="12.75">
      <c r="A14" s="21">
        <v>4</v>
      </c>
      <c r="B14" s="221" t="str">
        <f>Filiación!C12</f>
        <v>CANAVIRI HERRADA KATHERINE</v>
      </c>
      <c r="C14" s="221"/>
      <c r="D14" s="221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60">
        <f t="shared" si="0"/>
        <v>0</v>
      </c>
      <c r="AM14" s="160">
        <f t="shared" si="1"/>
        <v>0</v>
      </c>
      <c r="AN14" s="160">
        <f t="shared" si="2"/>
        <v>0</v>
      </c>
      <c r="AO14" s="160">
        <f t="shared" si="3"/>
        <v>0</v>
      </c>
      <c r="AP14" s="161"/>
      <c r="AQ14" s="161"/>
    </row>
    <row r="15" spans="1:43" s="20" customFormat="1" ht="12.75">
      <c r="A15" s="21">
        <v>5</v>
      </c>
      <c r="B15" s="221" t="str">
        <f>Filiación!C13</f>
        <v xml:space="preserve">CANAVIRI ROJAS RUTH AMBAR </v>
      </c>
      <c r="C15" s="221"/>
      <c r="D15" s="221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60">
        <f t="shared" si="0"/>
        <v>0</v>
      </c>
      <c r="AM15" s="160">
        <f t="shared" si="1"/>
        <v>0</v>
      </c>
      <c r="AN15" s="160">
        <f t="shared" si="2"/>
        <v>0</v>
      </c>
      <c r="AO15" s="160">
        <f t="shared" si="3"/>
        <v>0</v>
      </c>
      <c r="AP15" s="161"/>
      <c r="AQ15" s="161"/>
    </row>
    <row r="16" spans="1:43" s="20" customFormat="1" ht="12.75">
      <c r="A16" s="21">
        <v>6</v>
      </c>
      <c r="B16" s="221" t="str">
        <f>Filiación!C14</f>
        <v>CARRION MARGUAY CAMILA SAMARA</v>
      </c>
      <c r="C16" s="221"/>
      <c r="D16" s="221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60">
        <f t="shared" si="0"/>
        <v>0</v>
      </c>
      <c r="AM16" s="160">
        <f t="shared" si="1"/>
        <v>0</v>
      </c>
      <c r="AN16" s="160">
        <f t="shared" si="2"/>
        <v>0</v>
      </c>
      <c r="AO16" s="160">
        <f t="shared" si="3"/>
        <v>0</v>
      </c>
      <c r="AP16" s="161"/>
      <c r="AQ16" s="161"/>
    </row>
    <row r="17" spans="1:43" s="20" customFormat="1" ht="12.75">
      <c r="A17" s="21">
        <v>7</v>
      </c>
      <c r="B17" s="221" t="str">
        <f>Filiación!C15</f>
        <v xml:space="preserve">CHEJO CAMACHO NOEMI MILDRED </v>
      </c>
      <c r="C17" s="221"/>
      <c r="D17" s="221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60">
        <f t="shared" si="0"/>
        <v>0</v>
      </c>
      <c r="AM17" s="160">
        <f t="shared" si="1"/>
        <v>0</v>
      </c>
      <c r="AN17" s="160">
        <f t="shared" si="2"/>
        <v>0</v>
      </c>
      <c r="AO17" s="160">
        <f t="shared" si="3"/>
        <v>0</v>
      </c>
      <c r="AP17" s="161"/>
      <c r="AQ17" s="161"/>
    </row>
    <row r="18" spans="1:43" s="20" customFormat="1" ht="12.75">
      <c r="A18" s="21">
        <v>8</v>
      </c>
      <c r="B18" s="221" t="str">
        <f>Filiación!C16</f>
        <v>DELGADO APAZA JHAMYL</v>
      </c>
      <c r="C18" s="221"/>
      <c r="D18" s="221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60">
        <f t="shared" si="0"/>
        <v>0</v>
      </c>
      <c r="AM18" s="160">
        <f t="shared" si="1"/>
        <v>0</v>
      </c>
      <c r="AN18" s="160">
        <f t="shared" si="2"/>
        <v>0</v>
      </c>
      <c r="AO18" s="160">
        <f t="shared" si="3"/>
        <v>0</v>
      </c>
      <c r="AP18" s="161"/>
      <c r="AQ18" s="161"/>
    </row>
    <row r="19" spans="1:43" s="20" customFormat="1" ht="12.75">
      <c r="A19" s="21">
        <v>9</v>
      </c>
      <c r="B19" s="221" t="str">
        <f>Filiación!C17</f>
        <v>DORADO CHOQUE FRANCO ANIBAL</v>
      </c>
      <c r="C19" s="221"/>
      <c r="D19" s="221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60">
        <f t="shared" si="0"/>
        <v>0</v>
      </c>
      <c r="AM19" s="160">
        <f t="shared" si="1"/>
        <v>0</v>
      </c>
      <c r="AN19" s="160">
        <f t="shared" si="2"/>
        <v>0</v>
      </c>
      <c r="AO19" s="160">
        <f t="shared" si="3"/>
        <v>0</v>
      </c>
      <c r="AP19" s="161"/>
      <c r="AQ19" s="161"/>
    </row>
    <row r="20" spans="1:43" s="20" customFormat="1" ht="12.75">
      <c r="A20" s="21">
        <v>10</v>
      </c>
      <c r="B20" s="221" t="str">
        <f>Filiación!C18</f>
        <v>EYZAGUIRRE CUSSI CRISTIAN  ROMMEL</v>
      </c>
      <c r="C20" s="221"/>
      <c r="D20" s="221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60">
        <f t="shared" si="0"/>
        <v>0</v>
      </c>
      <c r="AM20" s="160">
        <f t="shared" si="1"/>
        <v>0</v>
      </c>
      <c r="AN20" s="160">
        <f t="shared" si="2"/>
        <v>0</v>
      </c>
      <c r="AO20" s="160">
        <f t="shared" si="3"/>
        <v>0</v>
      </c>
      <c r="AP20" s="161"/>
      <c r="AQ20" s="161"/>
    </row>
    <row r="21" spans="1:43" s="20" customFormat="1" ht="12.75">
      <c r="A21" s="21">
        <v>11</v>
      </c>
      <c r="B21" s="221" t="str">
        <f>Filiación!C19</f>
        <v>FORONDA FLORES GREACE ANGELA</v>
      </c>
      <c r="C21" s="221"/>
      <c r="D21" s="22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60">
        <f t="shared" si="0"/>
        <v>0</v>
      </c>
      <c r="AM21" s="160">
        <f t="shared" si="1"/>
        <v>0</v>
      </c>
      <c r="AN21" s="160">
        <f t="shared" si="2"/>
        <v>0</v>
      </c>
      <c r="AO21" s="160">
        <f t="shared" si="3"/>
        <v>0</v>
      </c>
      <c r="AP21" s="161"/>
      <c r="AQ21" s="161"/>
    </row>
    <row r="22" spans="1:43" s="20" customFormat="1" ht="12.75">
      <c r="A22" s="21">
        <v>12</v>
      </c>
      <c r="B22" s="221" t="str">
        <f>Filiación!C20</f>
        <v>GAMBOA MEDINA GIULIANNA INES</v>
      </c>
      <c r="C22" s="221"/>
      <c r="D22" s="221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60">
        <f t="shared" si="0"/>
        <v>0</v>
      </c>
      <c r="AM22" s="160">
        <f t="shared" si="1"/>
        <v>0</v>
      </c>
      <c r="AN22" s="160">
        <f t="shared" si="2"/>
        <v>0</v>
      </c>
      <c r="AO22" s="160">
        <f t="shared" si="3"/>
        <v>0</v>
      </c>
      <c r="AP22" s="161"/>
      <c r="AQ22" s="161"/>
    </row>
    <row r="23" spans="1:43" s="20" customFormat="1" ht="12.75">
      <c r="A23" s="21">
        <v>13</v>
      </c>
      <c r="B23" s="221" t="str">
        <f>Filiación!C21</f>
        <v xml:space="preserve">HUANCA HERRERA SEBASTIAN  NAIN </v>
      </c>
      <c r="C23" s="221"/>
      <c r="D23" s="221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60">
        <f t="shared" si="0"/>
        <v>0</v>
      </c>
      <c r="AM23" s="160">
        <f t="shared" si="1"/>
        <v>0</v>
      </c>
      <c r="AN23" s="160">
        <f t="shared" si="2"/>
        <v>0</v>
      </c>
      <c r="AO23" s="160">
        <f t="shared" si="3"/>
        <v>0</v>
      </c>
      <c r="AP23" s="161"/>
      <c r="AQ23" s="161"/>
    </row>
    <row r="24" spans="1:43" s="20" customFormat="1" ht="12.75">
      <c r="A24" s="21">
        <v>14</v>
      </c>
      <c r="B24" s="221" t="str">
        <f>Filiación!C22</f>
        <v>LAURA CHAMBILLA JOSE MISHAEL</v>
      </c>
      <c r="C24" s="221"/>
      <c r="D24" s="221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60">
        <f t="shared" si="0"/>
        <v>0</v>
      </c>
      <c r="AM24" s="160">
        <f t="shared" si="1"/>
        <v>0</v>
      </c>
      <c r="AN24" s="160">
        <f t="shared" si="2"/>
        <v>0</v>
      </c>
      <c r="AO24" s="160">
        <f t="shared" si="3"/>
        <v>0</v>
      </c>
      <c r="AP24" s="161"/>
      <c r="AQ24" s="161"/>
    </row>
    <row r="25" spans="1:43" s="20" customFormat="1" ht="12.75">
      <c r="A25" s="21">
        <v>15</v>
      </c>
      <c r="B25" s="221" t="str">
        <f>Filiación!C23</f>
        <v>MAMANI BUSTILLOS DANNA  SHARLYN</v>
      </c>
      <c r="C25" s="221"/>
      <c r="D25" s="221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60">
        <f t="shared" si="0"/>
        <v>0</v>
      </c>
      <c r="AM25" s="160">
        <f t="shared" si="1"/>
        <v>0</v>
      </c>
      <c r="AN25" s="160">
        <f t="shared" si="2"/>
        <v>0</v>
      </c>
      <c r="AO25" s="160">
        <f t="shared" si="3"/>
        <v>0</v>
      </c>
      <c r="AP25" s="161"/>
      <c r="AQ25" s="161"/>
    </row>
    <row r="26" spans="1:43" s="20" customFormat="1" ht="12.75">
      <c r="A26" s="21">
        <v>16</v>
      </c>
      <c r="B26" s="221" t="str">
        <f>Filiación!C24</f>
        <v xml:space="preserve">MAMANI CACERES JHONATAN RAINER </v>
      </c>
      <c r="C26" s="221"/>
      <c r="D26" s="221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60">
        <f t="shared" si="0"/>
        <v>0</v>
      </c>
      <c r="AM26" s="160">
        <f t="shared" si="1"/>
        <v>0</v>
      </c>
      <c r="AN26" s="160">
        <f t="shared" si="2"/>
        <v>0</v>
      </c>
      <c r="AO26" s="160">
        <f t="shared" si="3"/>
        <v>0</v>
      </c>
      <c r="AP26" s="161"/>
      <c r="AQ26" s="161"/>
    </row>
    <row r="27" spans="1:43" s="20" customFormat="1" ht="12.75">
      <c r="A27" s="21">
        <v>17</v>
      </c>
      <c r="B27" s="221" t="str">
        <f>Filiación!C25</f>
        <v xml:space="preserve">MEJILLONES CHAYÑA JAQUELIN KEYLA </v>
      </c>
      <c r="C27" s="221"/>
      <c r="D27" s="221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60">
        <f t="shared" si="0"/>
        <v>0</v>
      </c>
      <c r="AM27" s="160">
        <f t="shared" si="1"/>
        <v>0</v>
      </c>
      <c r="AN27" s="160">
        <f t="shared" si="2"/>
        <v>0</v>
      </c>
      <c r="AO27" s="160">
        <f t="shared" si="3"/>
        <v>0</v>
      </c>
      <c r="AP27" s="161"/>
      <c r="AQ27" s="161"/>
    </row>
    <row r="28" spans="1:43" s="20" customFormat="1" ht="12.75">
      <c r="A28" s="21">
        <v>18</v>
      </c>
      <c r="B28" s="221" t="str">
        <f>Filiación!C26</f>
        <v>NISTAUZ COAQUIRA  CRISTIAN  ARIEL</v>
      </c>
      <c r="C28" s="221"/>
      <c r="D28" s="221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60">
        <f t="shared" si="0"/>
        <v>0</v>
      </c>
      <c r="AM28" s="160">
        <f t="shared" si="1"/>
        <v>0</v>
      </c>
      <c r="AN28" s="160">
        <f t="shared" si="2"/>
        <v>0</v>
      </c>
      <c r="AO28" s="160">
        <f t="shared" si="3"/>
        <v>0</v>
      </c>
      <c r="AP28" s="161"/>
      <c r="AQ28" s="161"/>
    </row>
    <row r="29" spans="1:43" s="20" customFormat="1" ht="12.75">
      <c r="A29" s="21">
        <v>19</v>
      </c>
      <c r="B29" s="221" t="str">
        <f>Filiación!C27</f>
        <v xml:space="preserve">OJALVO VEIZAN YULIANA </v>
      </c>
      <c r="C29" s="221"/>
      <c r="D29" s="221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60">
        <f t="shared" si="0"/>
        <v>0</v>
      </c>
      <c r="AM29" s="160">
        <f t="shared" si="1"/>
        <v>0</v>
      </c>
      <c r="AN29" s="160">
        <f t="shared" si="2"/>
        <v>0</v>
      </c>
      <c r="AO29" s="160">
        <f t="shared" si="3"/>
        <v>0</v>
      </c>
      <c r="AP29" s="161"/>
      <c r="AQ29" s="161"/>
    </row>
    <row r="30" spans="1:43" s="20" customFormat="1" ht="12.75">
      <c r="A30" s="21">
        <v>20</v>
      </c>
      <c r="B30" s="221" t="str">
        <f>Filiación!C28</f>
        <v>OVANDO AGUIRRE GABRIELA ANDREA</v>
      </c>
      <c r="C30" s="221"/>
      <c r="D30" s="221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60">
        <f t="shared" si="0"/>
        <v>0</v>
      </c>
      <c r="AM30" s="160">
        <f t="shared" si="1"/>
        <v>0</v>
      </c>
      <c r="AN30" s="160">
        <f t="shared" si="2"/>
        <v>0</v>
      </c>
      <c r="AO30" s="160">
        <f t="shared" si="3"/>
        <v>0</v>
      </c>
      <c r="AP30" s="161"/>
      <c r="AQ30" s="161"/>
    </row>
    <row r="31" spans="1:43" s="20" customFormat="1" ht="12.75">
      <c r="A31" s="21">
        <v>21</v>
      </c>
      <c r="B31" s="221" t="str">
        <f>Filiación!C29</f>
        <v xml:space="preserve">PATANA MAMANI ROBERTO CARLOS </v>
      </c>
      <c r="C31" s="221"/>
      <c r="D31" s="221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60">
        <f t="shared" si="0"/>
        <v>0</v>
      </c>
      <c r="AM31" s="160">
        <f t="shared" si="1"/>
        <v>0</v>
      </c>
      <c r="AN31" s="160">
        <f t="shared" si="2"/>
        <v>0</v>
      </c>
      <c r="AO31" s="160">
        <f t="shared" si="3"/>
        <v>0</v>
      </c>
      <c r="AP31" s="161"/>
      <c r="AQ31" s="161"/>
    </row>
    <row r="32" spans="1:43" s="20" customFormat="1" ht="12.75">
      <c r="A32" s="21">
        <v>22</v>
      </c>
      <c r="B32" s="221" t="str">
        <f>Filiación!C30</f>
        <v>PAUCARA GUTIERREZ ALEJANDRO ANDREI</v>
      </c>
      <c r="C32" s="221"/>
      <c r="D32" s="221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60">
        <f t="shared" si="0"/>
        <v>0</v>
      </c>
      <c r="AM32" s="160">
        <f t="shared" si="1"/>
        <v>0</v>
      </c>
      <c r="AN32" s="160">
        <f t="shared" si="2"/>
        <v>0</v>
      </c>
      <c r="AO32" s="160">
        <f t="shared" si="3"/>
        <v>0</v>
      </c>
      <c r="AP32" s="161"/>
      <c r="AQ32" s="161"/>
    </row>
    <row r="33" spans="1:43" s="20" customFormat="1" ht="12.75">
      <c r="A33" s="21">
        <v>23</v>
      </c>
      <c r="B33" s="221" t="str">
        <f>Filiación!C31</f>
        <v xml:space="preserve">RAMOS MEJIA ROSSY ALEJANDRA </v>
      </c>
      <c r="C33" s="221"/>
      <c r="D33" s="221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60">
        <f t="shared" si="0"/>
        <v>0</v>
      </c>
      <c r="AM33" s="160">
        <f t="shared" si="1"/>
        <v>0</v>
      </c>
      <c r="AN33" s="160">
        <f t="shared" si="2"/>
        <v>0</v>
      </c>
      <c r="AO33" s="160">
        <f t="shared" si="3"/>
        <v>0</v>
      </c>
      <c r="AP33" s="161"/>
      <c r="AQ33" s="161"/>
    </row>
    <row r="34" spans="1:43" s="20" customFormat="1" ht="12.75">
      <c r="A34" s="21">
        <v>24</v>
      </c>
      <c r="B34" s="221" t="str">
        <f>Filiación!C32</f>
        <v>ROJAS PABLO ROSS MIRELIA</v>
      </c>
      <c r="C34" s="221"/>
      <c r="D34" s="221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60">
        <f t="shared" si="0"/>
        <v>0</v>
      </c>
      <c r="AM34" s="160">
        <f t="shared" si="1"/>
        <v>0</v>
      </c>
      <c r="AN34" s="160">
        <f t="shared" si="2"/>
        <v>0</v>
      </c>
      <c r="AO34" s="160">
        <f t="shared" si="3"/>
        <v>0</v>
      </c>
      <c r="AP34" s="161"/>
      <c r="AQ34" s="161"/>
    </row>
    <row r="35" spans="1:43" s="20" customFormat="1" ht="12.75">
      <c r="A35" s="21">
        <v>25</v>
      </c>
      <c r="B35" s="221" t="str">
        <f>Filiación!C33</f>
        <v>TAPIA CHAMBI ALEXANDER JESUS</v>
      </c>
      <c r="C35" s="221"/>
      <c r="D35" s="221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60">
        <f t="shared" si="0"/>
        <v>0</v>
      </c>
      <c r="AM35" s="160">
        <f t="shared" si="1"/>
        <v>0</v>
      </c>
      <c r="AN35" s="160">
        <f t="shared" si="2"/>
        <v>0</v>
      </c>
      <c r="AO35" s="160">
        <f t="shared" si="3"/>
        <v>0</v>
      </c>
      <c r="AP35" s="161"/>
      <c r="AQ35" s="161"/>
    </row>
    <row r="36" spans="1:43" s="20" customFormat="1" ht="12.75">
      <c r="A36" s="21">
        <v>26</v>
      </c>
      <c r="B36" s="221" t="str">
        <f>Filiación!C34</f>
        <v>TICONA AQUINO ITAN MATEO</v>
      </c>
      <c r="C36" s="221"/>
      <c r="D36" s="221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60">
        <f t="shared" si="0"/>
        <v>0</v>
      </c>
      <c r="AM36" s="160">
        <f t="shared" si="1"/>
        <v>0</v>
      </c>
      <c r="AN36" s="160">
        <f t="shared" si="2"/>
        <v>0</v>
      </c>
      <c r="AO36" s="160">
        <f t="shared" si="3"/>
        <v>0</v>
      </c>
      <c r="AP36" s="161"/>
      <c r="AQ36" s="161"/>
    </row>
    <row r="37" spans="1:43" s="20" customFormat="1" ht="12.75">
      <c r="A37" s="21">
        <v>27</v>
      </c>
      <c r="B37" s="221" t="str">
        <f>Filiación!C35</f>
        <v xml:space="preserve">VALDIVIA HERNANI AYLIN SIREL      </v>
      </c>
      <c r="C37" s="221"/>
      <c r="D37" s="221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60">
        <f t="shared" si="0"/>
        <v>0</v>
      </c>
      <c r="AM37" s="160">
        <f t="shared" si="1"/>
        <v>0</v>
      </c>
      <c r="AN37" s="160">
        <f t="shared" si="2"/>
        <v>0</v>
      </c>
      <c r="AO37" s="160">
        <f t="shared" si="3"/>
        <v>0</v>
      </c>
      <c r="AP37" s="161"/>
      <c r="AQ37" s="161"/>
    </row>
    <row r="38" spans="1:43" s="20" customFormat="1" ht="12.75">
      <c r="A38" s="21">
        <v>28</v>
      </c>
      <c r="B38" s="221" t="str">
        <f>Filiación!C36</f>
        <v>VARGAS  FLORES GERALDINE SHARLIN</v>
      </c>
      <c r="C38" s="221"/>
      <c r="D38" s="221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60">
        <f t="shared" si="0"/>
        <v>0</v>
      </c>
      <c r="AM38" s="160">
        <f t="shared" si="1"/>
        <v>0</v>
      </c>
      <c r="AN38" s="160">
        <f t="shared" si="2"/>
        <v>0</v>
      </c>
      <c r="AO38" s="160">
        <f t="shared" si="3"/>
        <v>0</v>
      </c>
      <c r="AP38" s="161"/>
      <c r="AQ38" s="161"/>
    </row>
    <row r="39" spans="1:43" s="20" customFormat="1" ht="12.75">
      <c r="A39" s="21">
        <v>29</v>
      </c>
      <c r="B39" s="221" t="str">
        <f>Filiación!C37</f>
        <v>VILLARROEL  SUAREZ JUAN DIEGO</v>
      </c>
      <c r="C39" s="221"/>
      <c r="D39" s="221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60">
        <f t="shared" si="0"/>
        <v>0</v>
      </c>
      <c r="AM39" s="160">
        <f t="shared" si="1"/>
        <v>0</v>
      </c>
      <c r="AN39" s="160">
        <f t="shared" si="2"/>
        <v>0</v>
      </c>
      <c r="AO39" s="160">
        <f t="shared" si="3"/>
        <v>0</v>
      </c>
      <c r="AP39" s="161"/>
      <c r="AQ39" s="161"/>
    </row>
    <row r="40" spans="1:43" s="20" customFormat="1" ht="12.75">
      <c r="A40" s="21">
        <v>30</v>
      </c>
      <c r="B40" s="221">
        <f>Filiación!C38</f>
        <v>0</v>
      </c>
      <c r="C40" s="221"/>
      <c r="D40" s="221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60">
        <f t="shared" si="0"/>
        <v>0</v>
      </c>
      <c r="AM40" s="160">
        <f t="shared" si="1"/>
        <v>0</v>
      </c>
      <c r="AN40" s="160">
        <f t="shared" si="2"/>
        <v>0</v>
      </c>
      <c r="AO40" s="160">
        <f t="shared" si="3"/>
        <v>0</v>
      </c>
      <c r="AP40" s="161"/>
      <c r="AQ40" s="161"/>
    </row>
    <row r="41" spans="1:43" s="20" customFormat="1" ht="12.75">
      <c r="A41" s="21">
        <v>31</v>
      </c>
      <c r="B41" s="221">
        <f>Filiación!C39</f>
        <v>0</v>
      </c>
      <c r="C41" s="221"/>
      <c r="D41" s="221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60">
        <f t="shared" si="0"/>
        <v>0</v>
      </c>
      <c r="AM41" s="160">
        <f t="shared" si="1"/>
        <v>0</v>
      </c>
      <c r="AN41" s="160">
        <f t="shared" si="2"/>
        <v>0</v>
      </c>
      <c r="AO41" s="160">
        <f t="shared" si="3"/>
        <v>0</v>
      </c>
      <c r="AP41" s="161"/>
      <c r="AQ41" s="161"/>
    </row>
    <row r="42" spans="1:43" s="20" customFormat="1" ht="12.75">
      <c r="A42" s="21">
        <v>32</v>
      </c>
      <c r="B42" s="221">
        <f>Filiación!C40</f>
        <v>0</v>
      </c>
      <c r="C42" s="221"/>
      <c r="D42" s="221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60">
        <f t="shared" si="0"/>
        <v>0</v>
      </c>
      <c r="AM42" s="160">
        <f t="shared" si="1"/>
        <v>0</v>
      </c>
      <c r="AN42" s="160">
        <f t="shared" si="2"/>
        <v>0</v>
      </c>
      <c r="AO42" s="160">
        <f t="shared" si="3"/>
        <v>0</v>
      </c>
      <c r="AP42" s="161"/>
      <c r="AQ42" s="161"/>
    </row>
    <row r="43" spans="1:43" s="20" customFormat="1" ht="12.75">
      <c r="A43" s="21">
        <v>33</v>
      </c>
      <c r="B43" s="221">
        <f>Filiación!C41</f>
        <v>0</v>
      </c>
      <c r="C43" s="221"/>
      <c r="D43" s="221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60">
        <f t="shared" si="0"/>
        <v>0</v>
      </c>
      <c r="AM43" s="160">
        <f t="shared" si="1"/>
        <v>0</v>
      </c>
      <c r="AN43" s="160">
        <f t="shared" si="2"/>
        <v>0</v>
      </c>
      <c r="AO43" s="160">
        <f t="shared" si="3"/>
        <v>0</v>
      </c>
      <c r="AP43" s="161"/>
      <c r="AQ43" s="161"/>
    </row>
    <row r="44" spans="1:43" s="20" customFormat="1" ht="12.75">
      <c r="A44" s="21">
        <v>34</v>
      </c>
      <c r="B44" s="221">
        <f>Filiación!C42</f>
        <v>0</v>
      </c>
      <c r="C44" s="221"/>
      <c r="D44" s="221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60">
        <f t="shared" si="0"/>
        <v>0</v>
      </c>
      <c r="AM44" s="160">
        <f t="shared" si="1"/>
        <v>0</v>
      </c>
      <c r="AN44" s="160">
        <f t="shared" si="2"/>
        <v>0</v>
      </c>
      <c r="AO44" s="160">
        <f t="shared" si="3"/>
        <v>0</v>
      </c>
      <c r="AP44" s="161"/>
      <c r="AQ44" s="161"/>
    </row>
    <row r="45" spans="1:43" s="20" customFormat="1" ht="12.75">
      <c r="A45" s="21">
        <v>35</v>
      </c>
      <c r="B45" s="221">
        <f>Filiación!C43</f>
        <v>0</v>
      </c>
      <c r="C45" s="221"/>
      <c r="D45" s="221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60">
        <f t="shared" si="0"/>
        <v>0</v>
      </c>
      <c r="AM45" s="160">
        <f t="shared" si="1"/>
        <v>0</v>
      </c>
      <c r="AN45" s="160">
        <f t="shared" si="2"/>
        <v>0</v>
      </c>
      <c r="AO45" s="160">
        <f t="shared" si="3"/>
        <v>0</v>
      </c>
      <c r="AP45" s="161"/>
      <c r="AQ45" s="161"/>
    </row>
    <row r="46" spans="1:43" s="20" customFormat="1" ht="12.75">
      <c r="A46" s="21">
        <v>36</v>
      </c>
      <c r="B46" s="221">
        <f>Filiación!C44</f>
        <v>0</v>
      </c>
      <c r="C46" s="221"/>
      <c r="D46" s="221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60">
        <f t="shared" si="0"/>
        <v>0</v>
      </c>
      <c r="AM46" s="160">
        <f t="shared" si="1"/>
        <v>0</v>
      </c>
      <c r="AN46" s="160">
        <f t="shared" si="2"/>
        <v>0</v>
      </c>
      <c r="AO46" s="160">
        <f t="shared" si="3"/>
        <v>0</v>
      </c>
      <c r="AP46" s="161"/>
      <c r="AQ46" s="161"/>
    </row>
    <row r="47" spans="1:43" s="20" customFormat="1" ht="12.75">
      <c r="A47" s="21">
        <v>37</v>
      </c>
      <c r="B47" s="221">
        <f>Filiación!C45</f>
        <v>0</v>
      </c>
      <c r="C47" s="221"/>
      <c r="D47" s="221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60">
        <f t="shared" si="0"/>
        <v>0</v>
      </c>
      <c r="AM47" s="160">
        <f t="shared" si="1"/>
        <v>0</v>
      </c>
      <c r="AN47" s="160">
        <f t="shared" si="2"/>
        <v>0</v>
      </c>
      <c r="AO47" s="160">
        <f t="shared" si="3"/>
        <v>0</v>
      </c>
      <c r="AP47" s="161"/>
      <c r="AQ47" s="161"/>
    </row>
    <row r="48" spans="1:43" s="20" customFormat="1" ht="12.75">
      <c r="A48" s="21">
        <v>38</v>
      </c>
      <c r="B48" s="221">
        <f>Filiación!C46</f>
        <v>0</v>
      </c>
      <c r="C48" s="221"/>
      <c r="D48" s="221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60">
        <f t="shared" si="0"/>
        <v>0</v>
      </c>
      <c r="AM48" s="160">
        <f t="shared" si="1"/>
        <v>0</v>
      </c>
      <c r="AN48" s="160">
        <f t="shared" si="2"/>
        <v>0</v>
      </c>
      <c r="AO48" s="160">
        <f t="shared" si="3"/>
        <v>0</v>
      </c>
      <c r="AP48" s="161"/>
      <c r="AQ48" s="161"/>
    </row>
    <row r="49" spans="1:43" s="20" customFormat="1" ht="12.75">
      <c r="A49" s="21">
        <v>39</v>
      </c>
      <c r="B49" s="221">
        <f>Filiación!C47</f>
        <v>0</v>
      </c>
      <c r="C49" s="221"/>
      <c r="D49" s="221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60">
        <f t="shared" si="0"/>
        <v>0</v>
      </c>
      <c r="AM49" s="160">
        <f t="shared" si="1"/>
        <v>0</v>
      </c>
      <c r="AN49" s="160">
        <f t="shared" si="2"/>
        <v>0</v>
      </c>
      <c r="AO49" s="160">
        <f t="shared" si="3"/>
        <v>0</v>
      </c>
      <c r="AP49" s="161"/>
      <c r="AQ49" s="161"/>
    </row>
    <row r="50" spans="1:43" s="20" customFormat="1" ht="12.75">
      <c r="A50" s="21">
        <v>40</v>
      </c>
      <c r="B50" s="221">
        <f>Filiación!C48</f>
        <v>0</v>
      </c>
      <c r="C50" s="221"/>
      <c r="D50" s="221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60">
        <f t="shared" si="0"/>
        <v>0</v>
      </c>
      <c r="AM50" s="160">
        <f t="shared" si="1"/>
        <v>0</v>
      </c>
      <c r="AN50" s="160">
        <f t="shared" si="2"/>
        <v>0</v>
      </c>
      <c r="AO50" s="160">
        <f t="shared" si="3"/>
        <v>0</v>
      </c>
      <c r="AP50" s="161"/>
      <c r="AQ50" s="161"/>
    </row>
    <row r="51" spans="1:43" s="20" customFormat="1" ht="12.75">
      <c r="A51" s="21">
        <v>41</v>
      </c>
      <c r="B51" s="221">
        <f>Filiación!C49</f>
        <v>0</v>
      </c>
      <c r="C51" s="221"/>
      <c r="D51" s="221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60">
        <f t="shared" si="0"/>
        <v>0</v>
      </c>
      <c r="AM51" s="160">
        <f t="shared" si="1"/>
        <v>0</v>
      </c>
      <c r="AN51" s="160">
        <f t="shared" si="2"/>
        <v>0</v>
      </c>
      <c r="AO51" s="160">
        <f t="shared" si="3"/>
        <v>0</v>
      </c>
      <c r="AP51" s="161"/>
      <c r="AQ51" s="161"/>
    </row>
    <row r="52" spans="1:43" s="20" customFormat="1" ht="12.75">
      <c r="A52" s="21">
        <v>42</v>
      </c>
      <c r="B52" s="221">
        <f>Filiación!C50</f>
        <v>0</v>
      </c>
      <c r="C52" s="221"/>
      <c r="D52" s="221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60">
        <f t="shared" si="0"/>
        <v>0</v>
      </c>
      <c r="AM52" s="160">
        <f t="shared" si="1"/>
        <v>0</v>
      </c>
      <c r="AN52" s="160">
        <f t="shared" si="2"/>
        <v>0</v>
      </c>
      <c r="AO52" s="160">
        <f t="shared" si="3"/>
        <v>0</v>
      </c>
      <c r="AP52" s="161"/>
      <c r="AQ52" s="161"/>
    </row>
    <row r="53" spans="1:43" s="20" customFormat="1" ht="12.75">
      <c r="A53" s="21">
        <v>43</v>
      </c>
      <c r="B53" s="221">
        <f>Filiación!C51</f>
        <v>0</v>
      </c>
      <c r="C53" s="221"/>
      <c r="D53" s="221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60">
        <f t="shared" si="0"/>
        <v>0</v>
      </c>
      <c r="AM53" s="160">
        <f t="shared" si="1"/>
        <v>0</v>
      </c>
      <c r="AN53" s="160">
        <f t="shared" si="2"/>
        <v>0</v>
      </c>
      <c r="AO53" s="160">
        <f t="shared" si="3"/>
        <v>0</v>
      </c>
      <c r="AP53" s="161"/>
      <c r="AQ53" s="161"/>
    </row>
    <row r="54" spans="1:43" s="20" customFormat="1" ht="12.75">
      <c r="A54" s="21">
        <v>44</v>
      </c>
      <c r="B54" s="221">
        <f>Filiación!C52</f>
        <v>0</v>
      </c>
      <c r="C54" s="221"/>
      <c r="D54" s="221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60">
        <f t="shared" si="0"/>
        <v>0</v>
      </c>
      <c r="AM54" s="160">
        <f t="shared" si="1"/>
        <v>0</v>
      </c>
      <c r="AN54" s="160">
        <f t="shared" si="2"/>
        <v>0</v>
      </c>
      <c r="AO54" s="160">
        <f t="shared" si="3"/>
        <v>0</v>
      </c>
      <c r="AP54" s="161"/>
      <c r="AQ54" s="161"/>
    </row>
    <row r="55" spans="1:43" s="20" customFormat="1" ht="12.75">
      <c r="A55" s="21">
        <v>45</v>
      </c>
      <c r="B55" s="221">
        <f>Filiación!C53</f>
        <v>0</v>
      </c>
      <c r="C55" s="221"/>
      <c r="D55" s="221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60">
        <f t="shared" si="0"/>
        <v>0</v>
      </c>
      <c r="AM55" s="160">
        <f t="shared" si="1"/>
        <v>0</v>
      </c>
      <c r="AN55" s="160">
        <f t="shared" si="2"/>
        <v>0</v>
      </c>
      <c r="AO55" s="160">
        <f t="shared" si="3"/>
        <v>0</v>
      </c>
      <c r="AP55" s="161"/>
      <c r="AQ55" s="161"/>
    </row>
    <row r="56" spans="1:43" s="20" customFormat="1" ht="12.75">
      <c r="A56" s="21">
        <v>46</v>
      </c>
      <c r="B56" s="221">
        <f>Filiación!C54</f>
        <v>0</v>
      </c>
      <c r="C56" s="221"/>
      <c r="D56" s="221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60">
        <f t="shared" si="0"/>
        <v>0</v>
      </c>
      <c r="AM56" s="160">
        <f t="shared" si="1"/>
        <v>0</v>
      </c>
      <c r="AN56" s="160">
        <f t="shared" si="2"/>
        <v>0</v>
      </c>
      <c r="AO56" s="160">
        <f t="shared" si="3"/>
        <v>0</v>
      </c>
      <c r="AP56" s="161"/>
      <c r="AQ56" s="161"/>
    </row>
    <row r="57" spans="1:43" s="20" customFormat="1" ht="12.75">
      <c r="A57" s="21">
        <v>47</v>
      </c>
      <c r="B57" s="221">
        <f>Filiación!C55</f>
        <v>0</v>
      </c>
      <c r="C57" s="221"/>
      <c r="D57" s="221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60">
        <f t="shared" si="0"/>
        <v>0</v>
      </c>
      <c r="AM57" s="160">
        <f t="shared" si="1"/>
        <v>0</v>
      </c>
      <c r="AN57" s="160">
        <f t="shared" si="2"/>
        <v>0</v>
      </c>
      <c r="AO57" s="160">
        <f t="shared" si="3"/>
        <v>0</v>
      </c>
      <c r="AP57" s="161"/>
      <c r="AQ57" s="161"/>
    </row>
    <row r="58" spans="1:43" s="20" customFormat="1" ht="12.75">
      <c r="A58" s="21">
        <v>48</v>
      </c>
      <c r="B58" s="221">
        <f>Filiación!C56</f>
        <v>0</v>
      </c>
      <c r="C58" s="221"/>
      <c r="D58" s="221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60">
        <f t="shared" si="0"/>
        <v>0</v>
      </c>
      <c r="AM58" s="160">
        <f t="shared" si="1"/>
        <v>0</v>
      </c>
      <c r="AN58" s="160">
        <f t="shared" si="2"/>
        <v>0</v>
      </c>
      <c r="AO58" s="160">
        <f t="shared" si="3"/>
        <v>0</v>
      </c>
      <c r="AP58" s="161"/>
      <c r="AQ58" s="161"/>
    </row>
    <row r="59" spans="1:43" s="20" customFormat="1" ht="12.75">
      <c r="A59" s="21">
        <v>49</v>
      </c>
      <c r="B59" s="221">
        <f>Filiación!C57</f>
        <v>0</v>
      </c>
      <c r="C59" s="221"/>
      <c r="D59" s="221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60">
        <f t="shared" si="0"/>
        <v>0</v>
      </c>
      <c r="AM59" s="160">
        <f t="shared" si="1"/>
        <v>0</v>
      </c>
      <c r="AN59" s="160">
        <f t="shared" si="2"/>
        <v>0</v>
      </c>
      <c r="AO59" s="160">
        <f t="shared" si="3"/>
        <v>0</v>
      </c>
      <c r="AP59" s="161"/>
      <c r="AQ59" s="161"/>
    </row>
    <row r="60" spans="1:43" s="20" customFormat="1" ht="12.75">
      <c r="A60" s="21">
        <v>50</v>
      </c>
      <c r="B60" s="221">
        <f>Filiación!C58</f>
        <v>0</v>
      </c>
      <c r="C60" s="221"/>
      <c r="D60" s="221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60">
        <f t="shared" si="0"/>
        <v>0</v>
      </c>
      <c r="AM60" s="160">
        <f t="shared" si="1"/>
        <v>0</v>
      </c>
      <c r="AN60" s="160">
        <f t="shared" si="2"/>
        <v>0</v>
      </c>
      <c r="AO60" s="160">
        <f t="shared" si="3"/>
        <v>0</v>
      </c>
      <c r="AP60" s="161"/>
      <c r="AQ60" s="161"/>
    </row>
  </sheetData>
  <sheetProtection password="CE89" sheet="1" objects="1" scenarios="1"/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topLeftCell="B1" zoomScale="145" zoomScaleNormal="85" zoomScaleSheetLayoutView="145" workbookViewId="0">
      <selection activeCell="X15" sqref="X15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77" t="s">
        <v>102</v>
      </c>
      <c r="B1" s="277"/>
      <c r="C1" s="277"/>
      <c r="D1" s="277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162" t="s">
        <v>94</v>
      </c>
      <c r="AM1" s="162" t="s">
        <v>95</v>
      </c>
      <c r="AN1" s="162" t="s">
        <v>101</v>
      </c>
      <c r="AO1" s="162" t="s">
        <v>96</v>
      </c>
    </row>
    <row r="2" spans="1:41" ht="15" customHeight="1">
      <c r="A2" s="156"/>
      <c r="B2" s="156"/>
      <c r="C2" s="157"/>
      <c r="D2" s="157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73" t="s">
        <v>97</v>
      </c>
      <c r="AM2" s="273" t="s">
        <v>98</v>
      </c>
      <c r="AN2" s="273" t="s">
        <v>99</v>
      </c>
      <c r="AO2" s="275" t="s">
        <v>100</v>
      </c>
    </row>
    <row r="3" spans="1:41" ht="15" customHeight="1">
      <c r="A3" s="271" t="s">
        <v>22</v>
      </c>
      <c r="B3" s="271"/>
      <c r="C3" s="225" t="str">
        <f>Filiación!H2</f>
        <v>1° "A" DE SECUNDARIA COMUNITARIA PROD.</v>
      </c>
      <c r="D3" s="225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73"/>
      <c r="AM3" s="273"/>
      <c r="AN3" s="273"/>
      <c r="AO3" s="275"/>
    </row>
    <row r="4" spans="1:41">
      <c r="A4" s="271" t="s">
        <v>23</v>
      </c>
      <c r="B4" s="271"/>
      <c r="C4" s="225" t="str">
        <f>Filiación!H3</f>
        <v>FANNY CHACON CALLEJAS</v>
      </c>
      <c r="D4" s="225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49"/>
      <c r="AK4" s="249"/>
      <c r="AL4" s="273"/>
      <c r="AM4" s="273"/>
      <c r="AN4" s="273"/>
      <c r="AO4" s="275"/>
    </row>
    <row r="5" spans="1:41">
      <c r="A5" s="271" t="s">
        <v>25</v>
      </c>
      <c r="B5" s="271"/>
      <c r="C5" s="225" t="str">
        <f>Filiación!H4</f>
        <v xml:space="preserve">CIENCIA TECNOLOGIA Y PRODUCCION </v>
      </c>
      <c r="D5" s="225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  <c r="AG5" s="249"/>
      <c r="AH5" s="249"/>
      <c r="AI5" s="249"/>
      <c r="AJ5" s="249"/>
      <c r="AK5" s="249"/>
      <c r="AL5" s="273"/>
      <c r="AM5" s="273"/>
      <c r="AN5" s="273"/>
      <c r="AO5" s="275"/>
    </row>
    <row r="6" spans="1:41">
      <c r="A6" s="271" t="s">
        <v>24</v>
      </c>
      <c r="B6" s="271"/>
      <c r="C6" s="225" t="str">
        <f>Filiación!H5</f>
        <v xml:space="preserve">TECNICA TECNOLOGICA </v>
      </c>
      <c r="D6" s="225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49"/>
      <c r="AL6" s="273"/>
      <c r="AM6" s="273"/>
      <c r="AN6" s="273"/>
      <c r="AO6" s="275"/>
    </row>
    <row r="7" spans="1:41">
      <c r="A7" s="271" t="s">
        <v>27</v>
      </c>
      <c r="B7" s="271"/>
      <c r="C7" s="225">
        <f>Filiación!H6</f>
        <v>2018</v>
      </c>
      <c r="D7" s="225"/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73"/>
      <c r="AM7" s="273"/>
      <c r="AN7" s="273"/>
      <c r="AO7" s="275"/>
    </row>
    <row r="8" spans="1:41" ht="23.25" customHeight="1">
      <c r="A8" s="156"/>
      <c r="B8" s="156"/>
      <c r="C8" s="157"/>
      <c r="D8" s="157"/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73"/>
      <c r="AM8" s="273"/>
      <c r="AN8" s="273"/>
      <c r="AO8" s="275"/>
    </row>
    <row r="9" spans="1:41" ht="15.75" thickBot="1">
      <c r="A9" s="38" t="s">
        <v>7</v>
      </c>
      <c r="B9" s="272" t="s">
        <v>9</v>
      </c>
      <c r="C9" s="272"/>
      <c r="D9" s="272"/>
      <c r="E9" s="250"/>
      <c r="F9" s="250"/>
      <c r="G9" s="250"/>
      <c r="H9" s="250"/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50"/>
      <c r="T9" s="250"/>
      <c r="U9" s="250"/>
      <c r="V9" s="250"/>
      <c r="W9" s="250"/>
      <c r="X9" s="250"/>
      <c r="Y9" s="250"/>
      <c r="Z9" s="250"/>
      <c r="AA9" s="250"/>
      <c r="AB9" s="250"/>
      <c r="AC9" s="250"/>
      <c r="AD9" s="250"/>
      <c r="AE9" s="250"/>
      <c r="AF9" s="250"/>
      <c r="AG9" s="250"/>
      <c r="AH9" s="250"/>
      <c r="AI9" s="250"/>
      <c r="AJ9" s="250"/>
      <c r="AK9" s="250"/>
      <c r="AL9" s="274"/>
      <c r="AM9" s="274"/>
      <c r="AN9" s="274"/>
      <c r="AO9" s="276"/>
    </row>
    <row r="10" spans="1:41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1" t="str">
        <f>Filiación!C9</f>
        <v>ALIAGA MENDOZA ELIANA SALOME</v>
      </c>
      <c r="C11" s="221"/>
      <c r="D11" s="221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63">
        <f>COUNTIF(E11:AK11,$AL$1)</f>
        <v>0</v>
      </c>
      <c r="AM11" s="163">
        <f>COUNTIF(E11:AK11,$AM$1)</f>
        <v>0</v>
      </c>
      <c r="AN11" s="163">
        <f>COUNTIF(E11:AK11,$AN$1)</f>
        <v>0</v>
      </c>
      <c r="AO11" s="163">
        <f>COUNTIF(E11:AK11,$AO$1)</f>
        <v>0</v>
      </c>
    </row>
    <row r="12" spans="1:41" s="20" customFormat="1" ht="12.75">
      <c r="A12" s="21">
        <v>2</v>
      </c>
      <c r="B12" s="221" t="str">
        <f>Filiación!C10</f>
        <v>BURGOA  MOLLO KAMIL JHAHIRO</v>
      </c>
      <c r="C12" s="221"/>
      <c r="D12" s="221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63">
        <f t="shared" ref="AL12:AL60" si="0">COUNTIF(E12:AK12,$AL$1)</f>
        <v>0</v>
      </c>
      <c r="AM12" s="163">
        <f t="shared" ref="AM12:AM60" si="1">COUNTIF(E12:AK12,$AM$1)</f>
        <v>0</v>
      </c>
      <c r="AN12" s="163">
        <f t="shared" ref="AN12:AN60" si="2">COUNTIF(E12:AK12,$AN$1)</f>
        <v>0</v>
      </c>
      <c r="AO12" s="163">
        <f t="shared" ref="AO12:AO60" si="3">COUNTIF(E12:AK12,$AO$1)</f>
        <v>0</v>
      </c>
    </row>
    <row r="13" spans="1:41" s="20" customFormat="1" ht="12.75">
      <c r="A13" s="21">
        <v>3</v>
      </c>
      <c r="B13" s="221" t="str">
        <f>Filiación!C11</f>
        <v>CALANI MAMANI ANA VALERIA</v>
      </c>
      <c r="C13" s="221"/>
      <c r="D13" s="221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63">
        <f t="shared" si="0"/>
        <v>0</v>
      </c>
      <c r="AM13" s="163">
        <f t="shared" si="1"/>
        <v>0</v>
      </c>
      <c r="AN13" s="163">
        <f t="shared" si="2"/>
        <v>0</v>
      </c>
      <c r="AO13" s="163">
        <f t="shared" si="3"/>
        <v>0</v>
      </c>
    </row>
    <row r="14" spans="1:41" s="20" customFormat="1" ht="12.75">
      <c r="A14" s="21">
        <v>4</v>
      </c>
      <c r="B14" s="221" t="str">
        <f>Filiación!C12</f>
        <v>CANAVIRI HERRADA KATHERINE</v>
      </c>
      <c r="C14" s="221"/>
      <c r="D14" s="221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63">
        <f t="shared" si="0"/>
        <v>0</v>
      </c>
      <c r="AM14" s="163">
        <f t="shared" si="1"/>
        <v>0</v>
      </c>
      <c r="AN14" s="163">
        <f t="shared" si="2"/>
        <v>0</v>
      </c>
      <c r="AO14" s="163">
        <f t="shared" si="3"/>
        <v>0</v>
      </c>
    </row>
    <row r="15" spans="1:41" s="20" customFormat="1" ht="12.75">
      <c r="A15" s="21">
        <v>5</v>
      </c>
      <c r="B15" s="221" t="str">
        <f>Filiación!C13</f>
        <v xml:space="preserve">CANAVIRI ROJAS RUTH AMBAR </v>
      </c>
      <c r="C15" s="221"/>
      <c r="D15" s="221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63">
        <f t="shared" si="0"/>
        <v>0</v>
      </c>
      <c r="AM15" s="163">
        <f t="shared" si="1"/>
        <v>0</v>
      </c>
      <c r="AN15" s="163">
        <f t="shared" si="2"/>
        <v>0</v>
      </c>
      <c r="AO15" s="163">
        <f t="shared" si="3"/>
        <v>0</v>
      </c>
    </row>
    <row r="16" spans="1:41" s="20" customFormat="1" ht="12.75">
      <c r="A16" s="21">
        <v>6</v>
      </c>
      <c r="B16" s="221" t="str">
        <f>Filiación!C14</f>
        <v>CARRION MARGUAY CAMILA SAMARA</v>
      </c>
      <c r="C16" s="221"/>
      <c r="D16" s="221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63">
        <f t="shared" si="0"/>
        <v>0</v>
      </c>
      <c r="AM16" s="163">
        <f t="shared" si="1"/>
        <v>0</v>
      </c>
      <c r="AN16" s="163">
        <f t="shared" si="2"/>
        <v>0</v>
      </c>
      <c r="AO16" s="163">
        <f t="shared" si="3"/>
        <v>0</v>
      </c>
    </row>
    <row r="17" spans="1:41" s="20" customFormat="1" ht="12.75">
      <c r="A17" s="21">
        <v>7</v>
      </c>
      <c r="B17" s="221" t="str">
        <f>Filiación!C15</f>
        <v xml:space="preserve">CHEJO CAMACHO NOEMI MILDRED </v>
      </c>
      <c r="C17" s="221"/>
      <c r="D17" s="221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63">
        <f t="shared" si="0"/>
        <v>0</v>
      </c>
      <c r="AM17" s="163">
        <f t="shared" si="1"/>
        <v>0</v>
      </c>
      <c r="AN17" s="163">
        <f t="shared" si="2"/>
        <v>0</v>
      </c>
      <c r="AO17" s="163">
        <f t="shared" si="3"/>
        <v>0</v>
      </c>
    </row>
    <row r="18" spans="1:41" s="20" customFormat="1" ht="12.75">
      <c r="A18" s="21">
        <v>8</v>
      </c>
      <c r="B18" s="221" t="str">
        <f>Filiación!C16</f>
        <v>DELGADO APAZA JHAMYL</v>
      </c>
      <c r="C18" s="221"/>
      <c r="D18" s="221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 t="s">
        <v>155</v>
      </c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63">
        <f t="shared" si="0"/>
        <v>0</v>
      </c>
      <c r="AM18" s="163">
        <f t="shared" si="1"/>
        <v>0</v>
      </c>
      <c r="AN18" s="163">
        <f t="shared" si="2"/>
        <v>0</v>
      </c>
      <c r="AO18" s="163">
        <f t="shared" si="3"/>
        <v>0</v>
      </c>
    </row>
    <row r="19" spans="1:41" s="20" customFormat="1" ht="12.75">
      <c r="A19" s="21">
        <v>9</v>
      </c>
      <c r="B19" s="221" t="str">
        <f>Filiación!C17</f>
        <v>DORADO CHOQUE FRANCO ANIBAL</v>
      </c>
      <c r="C19" s="221"/>
      <c r="D19" s="221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63">
        <f t="shared" si="0"/>
        <v>0</v>
      </c>
      <c r="AM19" s="163">
        <f t="shared" si="1"/>
        <v>0</v>
      </c>
      <c r="AN19" s="163">
        <f t="shared" si="2"/>
        <v>0</v>
      </c>
      <c r="AO19" s="163">
        <f t="shared" si="3"/>
        <v>0</v>
      </c>
    </row>
    <row r="20" spans="1:41" s="20" customFormat="1" ht="12.75">
      <c r="A20" s="21">
        <v>10</v>
      </c>
      <c r="B20" s="221" t="str">
        <f>Filiación!C18</f>
        <v>EYZAGUIRRE CUSSI CRISTIAN  ROMMEL</v>
      </c>
      <c r="C20" s="221"/>
      <c r="D20" s="221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63">
        <f t="shared" si="0"/>
        <v>0</v>
      </c>
      <c r="AM20" s="163">
        <f t="shared" si="1"/>
        <v>0</v>
      </c>
      <c r="AN20" s="163">
        <f t="shared" si="2"/>
        <v>0</v>
      </c>
      <c r="AO20" s="163">
        <f t="shared" si="3"/>
        <v>0</v>
      </c>
    </row>
    <row r="21" spans="1:41" s="20" customFormat="1" ht="12.75">
      <c r="A21" s="21">
        <v>11</v>
      </c>
      <c r="B21" s="221" t="str">
        <f>Filiación!C19</f>
        <v>FORONDA FLORES GREACE ANGELA</v>
      </c>
      <c r="C21" s="221"/>
      <c r="D21" s="22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63">
        <f t="shared" si="0"/>
        <v>0</v>
      </c>
      <c r="AM21" s="163">
        <f t="shared" si="1"/>
        <v>0</v>
      </c>
      <c r="AN21" s="163">
        <f t="shared" si="2"/>
        <v>0</v>
      </c>
      <c r="AO21" s="163">
        <f t="shared" si="3"/>
        <v>0</v>
      </c>
    </row>
    <row r="22" spans="1:41" s="20" customFormat="1" ht="12.75">
      <c r="A22" s="21">
        <v>12</v>
      </c>
      <c r="B22" s="221" t="str">
        <f>Filiación!C20</f>
        <v>GAMBOA MEDINA GIULIANNA INES</v>
      </c>
      <c r="C22" s="221"/>
      <c r="D22" s="221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63">
        <f t="shared" si="0"/>
        <v>0</v>
      </c>
      <c r="AM22" s="163">
        <f t="shared" si="1"/>
        <v>0</v>
      </c>
      <c r="AN22" s="163">
        <f t="shared" si="2"/>
        <v>0</v>
      </c>
      <c r="AO22" s="163">
        <f t="shared" si="3"/>
        <v>0</v>
      </c>
    </row>
    <row r="23" spans="1:41" s="20" customFormat="1" ht="12.75">
      <c r="A23" s="21">
        <v>13</v>
      </c>
      <c r="B23" s="221" t="str">
        <f>Filiación!C21</f>
        <v xml:space="preserve">HUANCA HERRERA SEBASTIAN  NAIN </v>
      </c>
      <c r="C23" s="221"/>
      <c r="D23" s="221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63">
        <f t="shared" si="0"/>
        <v>0</v>
      </c>
      <c r="AM23" s="163">
        <f t="shared" si="1"/>
        <v>0</v>
      </c>
      <c r="AN23" s="163">
        <f t="shared" si="2"/>
        <v>0</v>
      </c>
      <c r="AO23" s="163">
        <f t="shared" si="3"/>
        <v>0</v>
      </c>
    </row>
    <row r="24" spans="1:41" s="20" customFormat="1" ht="12.75">
      <c r="A24" s="21">
        <v>14</v>
      </c>
      <c r="B24" s="221" t="str">
        <f>Filiación!C22</f>
        <v>LAURA CHAMBILLA JOSE MISHAEL</v>
      </c>
      <c r="C24" s="221"/>
      <c r="D24" s="221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63">
        <f t="shared" si="0"/>
        <v>0</v>
      </c>
      <c r="AM24" s="163">
        <f t="shared" si="1"/>
        <v>0</v>
      </c>
      <c r="AN24" s="163">
        <f t="shared" si="2"/>
        <v>0</v>
      </c>
      <c r="AO24" s="163">
        <f t="shared" si="3"/>
        <v>0</v>
      </c>
    </row>
    <row r="25" spans="1:41" s="20" customFormat="1" ht="12.75">
      <c r="A25" s="21">
        <v>15</v>
      </c>
      <c r="B25" s="221" t="str">
        <f>Filiación!C23</f>
        <v>MAMANI BUSTILLOS DANNA  SHARLYN</v>
      </c>
      <c r="C25" s="221"/>
      <c r="D25" s="221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63">
        <f t="shared" si="0"/>
        <v>0</v>
      </c>
      <c r="AM25" s="163">
        <f t="shared" si="1"/>
        <v>0</v>
      </c>
      <c r="AN25" s="163">
        <f t="shared" si="2"/>
        <v>0</v>
      </c>
      <c r="AO25" s="163">
        <f t="shared" si="3"/>
        <v>0</v>
      </c>
    </row>
    <row r="26" spans="1:41" s="20" customFormat="1" ht="12.75">
      <c r="A26" s="21">
        <v>16</v>
      </c>
      <c r="B26" s="221" t="str">
        <f>Filiación!C24</f>
        <v xml:space="preserve">MAMANI CACERES JHONATAN RAINER </v>
      </c>
      <c r="C26" s="221"/>
      <c r="D26" s="221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63">
        <f t="shared" si="0"/>
        <v>0</v>
      </c>
      <c r="AM26" s="163">
        <f t="shared" si="1"/>
        <v>0</v>
      </c>
      <c r="AN26" s="163">
        <f t="shared" si="2"/>
        <v>0</v>
      </c>
      <c r="AO26" s="163">
        <f t="shared" si="3"/>
        <v>0</v>
      </c>
    </row>
    <row r="27" spans="1:41" s="20" customFormat="1" ht="12.75">
      <c r="A27" s="21">
        <v>17</v>
      </c>
      <c r="B27" s="221" t="str">
        <f>Filiación!C25</f>
        <v xml:space="preserve">MEJILLONES CHAYÑA JAQUELIN KEYLA </v>
      </c>
      <c r="C27" s="221"/>
      <c r="D27" s="221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63">
        <f t="shared" si="0"/>
        <v>0</v>
      </c>
      <c r="AM27" s="163">
        <f t="shared" si="1"/>
        <v>0</v>
      </c>
      <c r="AN27" s="163">
        <f t="shared" si="2"/>
        <v>0</v>
      </c>
      <c r="AO27" s="163">
        <f t="shared" si="3"/>
        <v>0</v>
      </c>
    </row>
    <row r="28" spans="1:41" s="20" customFormat="1" ht="12.75">
      <c r="A28" s="21">
        <v>18</v>
      </c>
      <c r="B28" s="221" t="str">
        <f>Filiación!C26</f>
        <v>NISTAUZ COAQUIRA  CRISTIAN  ARIEL</v>
      </c>
      <c r="C28" s="221"/>
      <c r="D28" s="221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63">
        <f t="shared" si="0"/>
        <v>0</v>
      </c>
      <c r="AM28" s="163">
        <f t="shared" si="1"/>
        <v>0</v>
      </c>
      <c r="AN28" s="163">
        <f t="shared" si="2"/>
        <v>0</v>
      </c>
      <c r="AO28" s="163">
        <f t="shared" si="3"/>
        <v>0</v>
      </c>
    </row>
    <row r="29" spans="1:41" s="20" customFormat="1" ht="12.75">
      <c r="A29" s="21">
        <v>19</v>
      </c>
      <c r="B29" s="221" t="str">
        <f>Filiación!C27</f>
        <v xml:space="preserve">OJALVO VEIZAN YULIANA </v>
      </c>
      <c r="C29" s="221"/>
      <c r="D29" s="221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63">
        <f t="shared" si="0"/>
        <v>0</v>
      </c>
      <c r="AM29" s="163">
        <f t="shared" si="1"/>
        <v>0</v>
      </c>
      <c r="AN29" s="163">
        <f t="shared" si="2"/>
        <v>0</v>
      </c>
      <c r="AO29" s="163">
        <f t="shared" si="3"/>
        <v>0</v>
      </c>
    </row>
    <row r="30" spans="1:41" s="20" customFormat="1" ht="12.75">
      <c r="A30" s="21">
        <v>20</v>
      </c>
      <c r="B30" s="221" t="str">
        <f>Filiación!C28</f>
        <v>OVANDO AGUIRRE GABRIELA ANDREA</v>
      </c>
      <c r="C30" s="221"/>
      <c r="D30" s="221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63">
        <f t="shared" si="0"/>
        <v>0</v>
      </c>
      <c r="AM30" s="163">
        <f t="shared" si="1"/>
        <v>0</v>
      </c>
      <c r="AN30" s="163">
        <f t="shared" si="2"/>
        <v>0</v>
      </c>
      <c r="AO30" s="163">
        <f t="shared" si="3"/>
        <v>0</v>
      </c>
    </row>
    <row r="31" spans="1:41" s="20" customFormat="1" ht="12.75">
      <c r="A31" s="21">
        <v>21</v>
      </c>
      <c r="B31" s="221" t="str">
        <f>Filiación!C29</f>
        <v xml:space="preserve">PATANA MAMANI ROBERTO CARLOS </v>
      </c>
      <c r="C31" s="221"/>
      <c r="D31" s="221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63">
        <f t="shared" si="0"/>
        <v>0</v>
      </c>
      <c r="AM31" s="163">
        <f t="shared" si="1"/>
        <v>0</v>
      </c>
      <c r="AN31" s="163">
        <f t="shared" si="2"/>
        <v>0</v>
      </c>
      <c r="AO31" s="163">
        <f t="shared" si="3"/>
        <v>0</v>
      </c>
    </row>
    <row r="32" spans="1:41" s="20" customFormat="1" ht="12.75">
      <c r="A32" s="21">
        <v>22</v>
      </c>
      <c r="B32" s="221" t="str">
        <f>Filiación!C30</f>
        <v>PAUCARA GUTIERREZ ALEJANDRO ANDREI</v>
      </c>
      <c r="C32" s="221"/>
      <c r="D32" s="221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63">
        <f t="shared" si="0"/>
        <v>0</v>
      </c>
      <c r="AM32" s="163">
        <f t="shared" si="1"/>
        <v>0</v>
      </c>
      <c r="AN32" s="163">
        <f t="shared" si="2"/>
        <v>0</v>
      </c>
      <c r="AO32" s="163">
        <f t="shared" si="3"/>
        <v>0</v>
      </c>
    </row>
    <row r="33" spans="1:41" s="20" customFormat="1" ht="12.75">
      <c r="A33" s="21">
        <v>23</v>
      </c>
      <c r="B33" s="221" t="str">
        <f>Filiación!C31</f>
        <v xml:space="preserve">RAMOS MEJIA ROSSY ALEJANDRA </v>
      </c>
      <c r="C33" s="221"/>
      <c r="D33" s="221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63">
        <f t="shared" si="0"/>
        <v>0</v>
      </c>
      <c r="AM33" s="163">
        <f t="shared" si="1"/>
        <v>0</v>
      </c>
      <c r="AN33" s="163">
        <f t="shared" si="2"/>
        <v>0</v>
      </c>
      <c r="AO33" s="163">
        <f t="shared" si="3"/>
        <v>0</v>
      </c>
    </row>
    <row r="34" spans="1:41" s="20" customFormat="1" ht="12.75">
      <c r="A34" s="21">
        <v>24</v>
      </c>
      <c r="B34" s="221" t="str">
        <f>Filiación!C32</f>
        <v>ROJAS PABLO ROSS MIRELIA</v>
      </c>
      <c r="C34" s="221"/>
      <c r="D34" s="221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63">
        <f t="shared" si="0"/>
        <v>0</v>
      </c>
      <c r="AM34" s="163">
        <f t="shared" si="1"/>
        <v>0</v>
      </c>
      <c r="AN34" s="163">
        <f t="shared" si="2"/>
        <v>0</v>
      </c>
      <c r="AO34" s="163">
        <f t="shared" si="3"/>
        <v>0</v>
      </c>
    </row>
    <row r="35" spans="1:41" s="20" customFormat="1" ht="12.75">
      <c r="A35" s="21">
        <v>25</v>
      </c>
      <c r="B35" s="221" t="str">
        <f>Filiación!C33</f>
        <v>TAPIA CHAMBI ALEXANDER JESUS</v>
      </c>
      <c r="C35" s="221"/>
      <c r="D35" s="221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63">
        <f t="shared" si="0"/>
        <v>0</v>
      </c>
      <c r="AM35" s="163">
        <f t="shared" si="1"/>
        <v>0</v>
      </c>
      <c r="AN35" s="163">
        <f t="shared" si="2"/>
        <v>0</v>
      </c>
      <c r="AO35" s="163">
        <f t="shared" si="3"/>
        <v>0</v>
      </c>
    </row>
    <row r="36" spans="1:41" s="20" customFormat="1" ht="12.75">
      <c r="A36" s="21">
        <v>26</v>
      </c>
      <c r="B36" s="221" t="str">
        <f>Filiación!C34</f>
        <v>TICONA AQUINO ITAN MATEO</v>
      </c>
      <c r="C36" s="221"/>
      <c r="D36" s="221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63">
        <f t="shared" si="0"/>
        <v>0</v>
      </c>
      <c r="AM36" s="163">
        <f t="shared" si="1"/>
        <v>0</v>
      </c>
      <c r="AN36" s="163">
        <f t="shared" si="2"/>
        <v>0</v>
      </c>
      <c r="AO36" s="163">
        <f t="shared" si="3"/>
        <v>0</v>
      </c>
    </row>
    <row r="37" spans="1:41" s="20" customFormat="1" ht="12.75">
      <c r="A37" s="21">
        <v>27</v>
      </c>
      <c r="B37" s="221" t="str">
        <f>Filiación!C35</f>
        <v xml:space="preserve">VALDIVIA HERNANI AYLIN SIREL      </v>
      </c>
      <c r="C37" s="221"/>
      <c r="D37" s="221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63">
        <f t="shared" si="0"/>
        <v>0</v>
      </c>
      <c r="AM37" s="163">
        <f t="shared" si="1"/>
        <v>0</v>
      </c>
      <c r="AN37" s="163">
        <f t="shared" si="2"/>
        <v>0</v>
      </c>
      <c r="AO37" s="163">
        <f t="shared" si="3"/>
        <v>0</v>
      </c>
    </row>
    <row r="38" spans="1:41" s="20" customFormat="1" ht="12.75">
      <c r="A38" s="21">
        <v>28</v>
      </c>
      <c r="B38" s="221" t="str">
        <f>Filiación!C36</f>
        <v>VARGAS  FLORES GERALDINE SHARLIN</v>
      </c>
      <c r="C38" s="221"/>
      <c r="D38" s="221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63">
        <f t="shared" si="0"/>
        <v>0</v>
      </c>
      <c r="AM38" s="163">
        <f t="shared" si="1"/>
        <v>0</v>
      </c>
      <c r="AN38" s="163">
        <f t="shared" si="2"/>
        <v>0</v>
      </c>
      <c r="AO38" s="163">
        <f t="shared" si="3"/>
        <v>0</v>
      </c>
    </row>
    <row r="39" spans="1:41" s="20" customFormat="1" ht="12.75">
      <c r="A39" s="21">
        <v>29</v>
      </c>
      <c r="B39" s="221" t="str">
        <f>Filiación!C37</f>
        <v>VILLARROEL  SUAREZ JUAN DIEGO</v>
      </c>
      <c r="C39" s="221"/>
      <c r="D39" s="221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63">
        <f t="shared" si="0"/>
        <v>0</v>
      </c>
      <c r="AM39" s="163">
        <f t="shared" si="1"/>
        <v>0</v>
      </c>
      <c r="AN39" s="163">
        <f t="shared" si="2"/>
        <v>0</v>
      </c>
      <c r="AO39" s="163">
        <f t="shared" si="3"/>
        <v>0</v>
      </c>
    </row>
    <row r="40" spans="1:41" s="20" customFormat="1" ht="12.75">
      <c r="A40" s="21">
        <v>30</v>
      </c>
      <c r="B40" s="221">
        <f>Filiación!C38</f>
        <v>0</v>
      </c>
      <c r="C40" s="221"/>
      <c r="D40" s="221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63">
        <f t="shared" si="0"/>
        <v>0</v>
      </c>
      <c r="AM40" s="163">
        <f t="shared" si="1"/>
        <v>0</v>
      </c>
      <c r="AN40" s="163">
        <f t="shared" si="2"/>
        <v>0</v>
      </c>
      <c r="AO40" s="163">
        <f t="shared" si="3"/>
        <v>0</v>
      </c>
    </row>
    <row r="41" spans="1:41" s="20" customFormat="1" ht="12.75">
      <c r="A41" s="21">
        <v>31</v>
      </c>
      <c r="B41" s="221">
        <f>Filiación!C39</f>
        <v>0</v>
      </c>
      <c r="C41" s="221"/>
      <c r="D41" s="221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63">
        <f t="shared" si="0"/>
        <v>0</v>
      </c>
      <c r="AM41" s="163">
        <f t="shared" si="1"/>
        <v>0</v>
      </c>
      <c r="AN41" s="163">
        <f t="shared" si="2"/>
        <v>0</v>
      </c>
      <c r="AO41" s="163">
        <f t="shared" si="3"/>
        <v>0</v>
      </c>
    </row>
    <row r="42" spans="1:41" s="20" customFormat="1" ht="12.75">
      <c r="A42" s="21">
        <v>32</v>
      </c>
      <c r="B42" s="221">
        <f>Filiación!C40</f>
        <v>0</v>
      </c>
      <c r="C42" s="221"/>
      <c r="D42" s="221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63">
        <f t="shared" si="0"/>
        <v>0</v>
      </c>
      <c r="AM42" s="163">
        <f t="shared" si="1"/>
        <v>0</v>
      </c>
      <c r="AN42" s="163">
        <f t="shared" si="2"/>
        <v>0</v>
      </c>
      <c r="AO42" s="163">
        <f t="shared" si="3"/>
        <v>0</v>
      </c>
    </row>
    <row r="43" spans="1:41" s="20" customFormat="1" ht="12.75">
      <c r="A43" s="21">
        <v>33</v>
      </c>
      <c r="B43" s="221">
        <f>Filiación!C41</f>
        <v>0</v>
      </c>
      <c r="C43" s="221"/>
      <c r="D43" s="221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63">
        <f t="shared" si="0"/>
        <v>0</v>
      </c>
      <c r="AM43" s="163">
        <f t="shared" si="1"/>
        <v>0</v>
      </c>
      <c r="AN43" s="163">
        <f t="shared" si="2"/>
        <v>0</v>
      </c>
      <c r="AO43" s="163">
        <f t="shared" si="3"/>
        <v>0</v>
      </c>
    </row>
    <row r="44" spans="1:41" s="20" customFormat="1" ht="12.75">
      <c r="A44" s="21">
        <v>34</v>
      </c>
      <c r="B44" s="221">
        <f>Filiación!C42</f>
        <v>0</v>
      </c>
      <c r="C44" s="221"/>
      <c r="D44" s="221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63">
        <f t="shared" si="0"/>
        <v>0</v>
      </c>
      <c r="AM44" s="163">
        <f t="shared" si="1"/>
        <v>0</v>
      </c>
      <c r="AN44" s="163">
        <f t="shared" si="2"/>
        <v>0</v>
      </c>
      <c r="AO44" s="163">
        <f t="shared" si="3"/>
        <v>0</v>
      </c>
    </row>
    <row r="45" spans="1:41" s="20" customFormat="1" ht="12.75">
      <c r="A45" s="21">
        <v>35</v>
      </c>
      <c r="B45" s="221">
        <f>Filiación!C43</f>
        <v>0</v>
      </c>
      <c r="C45" s="221"/>
      <c r="D45" s="221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63">
        <f t="shared" si="0"/>
        <v>0</v>
      </c>
      <c r="AM45" s="163">
        <f t="shared" si="1"/>
        <v>0</v>
      </c>
      <c r="AN45" s="163">
        <f t="shared" si="2"/>
        <v>0</v>
      </c>
      <c r="AO45" s="163">
        <f t="shared" si="3"/>
        <v>0</v>
      </c>
    </row>
    <row r="46" spans="1:41" s="20" customFormat="1" ht="12.75">
      <c r="A46" s="21">
        <v>36</v>
      </c>
      <c r="B46" s="221">
        <f>Filiación!C44</f>
        <v>0</v>
      </c>
      <c r="C46" s="221"/>
      <c r="D46" s="221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63">
        <f t="shared" si="0"/>
        <v>0</v>
      </c>
      <c r="AM46" s="163">
        <f t="shared" si="1"/>
        <v>0</v>
      </c>
      <c r="AN46" s="163">
        <f t="shared" si="2"/>
        <v>0</v>
      </c>
      <c r="AO46" s="163">
        <f t="shared" si="3"/>
        <v>0</v>
      </c>
    </row>
    <row r="47" spans="1:41" s="20" customFormat="1" ht="12.75">
      <c r="A47" s="21">
        <v>37</v>
      </c>
      <c r="B47" s="221">
        <f>Filiación!C45</f>
        <v>0</v>
      </c>
      <c r="C47" s="221"/>
      <c r="D47" s="221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63">
        <f t="shared" si="0"/>
        <v>0</v>
      </c>
      <c r="AM47" s="163">
        <f t="shared" si="1"/>
        <v>0</v>
      </c>
      <c r="AN47" s="163">
        <f t="shared" si="2"/>
        <v>0</v>
      </c>
      <c r="AO47" s="163">
        <f t="shared" si="3"/>
        <v>0</v>
      </c>
    </row>
    <row r="48" spans="1:41" s="20" customFormat="1" ht="12.75">
      <c r="A48" s="21">
        <v>38</v>
      </c>
      <c r="B48" s="221">
        <f>Filiación!C46</f>
        <v>0</v>
      </c>
      <c r="C48" s="221"/>
      <c r="D48" s="221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63">
        <f t="shared" si="0"/>
        <v>0</v>
      </c>
      <c r="AM48" s="163">
        <f t="shared" si="1"/>
        <v>0</v>
      </c>
      <c r="AN48" s="163">
        <f t="shared" si="2"/>
        <v>0</v>
      </c>
      <c r="AO48" s="163">
        <f t="shared" si="3"/>
        <v>0</v>
      </c>
    </row>
    <row r="49" spans="1:41" s="20" customFormat="1" ht="12.75">
      <c r="A49" s="21">
        <v>39</v>
      </c>
      <c r="B49" s="221">
        <f>Filiación!C47</f>
        <v>0</v>
      </c>
      <c r="C49" s="221"/>
      <c r="D49" s="221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63">
        <f t="shared" si="0"/>
        <v>0</v>
      </c>
      <c r="AM49" s="163">
        <f t="shared" si="1"/>
        <v>0</v>
      </c>
      <c r="AN49" s="163">
        <f t="shared" si="2"/>
        <v>0</v>
      </c>
      <c r="AO49" s="163">
        <f t="shared" si="3"/>
        <v>0</v>
      </c>
    </row>
    <row r="50" spans="1:41" s="20" customFormat="1" ht="12.75">
      <c r="A50" s="21">
        <v>40</v>
      </c>
      <c r="B50" s="221">
        <f>Filiación!C48</f>
        <v>0</v>
      </c>
      <c r="C50" s="221"/>
      <c r="D50" s="221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63">
        <f t="shared" si="0"/>
        <v>0</v>
      </c>
      <c r="AM50" s="163">
        <f t="shared" si="1"/>
        <v>0</v>
      </c>
      <c r="AN50" s="163">
        <f t="shared" si="2"/>
        <v>0</v>
      </c>
      <c r="AO50" s="163">
        <f t="shared" si="3"/>
        <v>0</v>
      </c>
    </row>
    <row r="51" spans="1:41" s="20" customFormat="1" ht="12.75">
      <c r="A51" s="21">
        <v>41</v>
      </c>
      <c r="B51" s="221">
        <f>Filiación!C49</f>
        <v>0</v>
      </c>
      <c r="C51" s="221"/>
      <c r="D51" s="221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63">
        <f t="shared" si="0"/>
        <v>0</v>
      </c>
      <c r="AM51" s="163">
        <f t="shared" si="1"/>
        <v>0</v>
      </c>
      <c r="AN51" s="163">
        <f t="shared" si="2"/>
        <v>0</v>
      </c>
      <c r="AO51" s="163">
        <f t="shared" si="3"/>
        <v>0</v>
      </c>
    </row>
    <row r="52" spans="1:41" s="20" customFormat="1" ht="12.75">
      <c r="A52" s="21">
        <v>42</v>
      </c>
      <c r="B52" s="221">
        <f>Filiación!C50</f>
        <v>0</v>
      </c>
      <c r="C52" s="221"/>
      <c r="D52" s="221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63">
        <f t="shared" si="0"/>
        <v>0</v>
      </c>
      <c r="AM52" s="163">
        <f t="shared" si="1"/>
        <v>0</v>
      </c>
      <c r="AN52" s="163">
        <f t="shared" si="2"/>
        <v>0</v>
      </c>
      <c r="AO52" s="163">
        <f t="shared" si="3"/>
        <v>0</v>
      </c>
    </row>
    <row r="53" spans="1:41" s="20" customFormat="1" ht="12.75">
      <c r="A53" s="21">
        <v>43</v>
      </c>
      <c r="B53" s="221">
        <f>Filiación!C51</f>
        <v>0</v>
      </c>
      <c r="C53" s="221"/>
      <c r="D53" s="221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63">
        <f t="shared" si="0"/>
        <v>0</v>
      </c>
      <c r="AM53" s="163">
        <f t="shared" si="1"/>
        <v>0</v>
      </c>
      <c r="AN53" s="163">
        <f t="shared" si="2"/>
        <v>0</v>
      </c>
      <c r="AO53" s="163">
        <f t="shared" si="3"/>
        <v>0</v>
      </c>
    </row>
    <row r="54" spans="1:41" s="20" customFormat="1" ht="12.75">
      <c r="A54" s="21">
        <v>44</v>
      </c>
      <c r="B54" s="221">
        <f>Filiación!C52</f>
        <v>0</v>
      </c>
      <c r="C54" s="221"/>
      <c r="D54" s="221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63">
        <f t="shared" si="0"/>
        <v>0</v>
      </c>
      <c r="AM54" s="163">
        <f t="shared" si="1"/>
        <v>0</v>
      </c>
      <c r="AN54" s="163">
        <f t="shared" si="2"/>
        <v>0</v>
      </c>
      <c r="AO54" s="163">
        <f t="shared" si="3"/>
        <v>0</v>
      </c>
    </row>
    <row r="55" spans="1:41" s="20" customFormat="1" ht="12.75">
      <c r="A55" s="21">
        <v>45</v>
      </c>
      <c r="B55" s="221">
        <f>Filiación!C53</f>
        <v>0</v>
      </c>
      <c r="C55" s="221"/>
      <c r="D55" s="221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63">
        <f t="shared" si="0"/>
        <v>0</v>
      </c>
      <c r="AM55" s="163">
        <f t="shared" si="1"/>
        <v>0</v>
      </c>
      <c r="AN55" s="163">
        <f t="shared" si="2"/>
        <v>0</v>
      </c>
      <c r="AO55" s="163">
        <f t="shared" si="3"/>
        <v>0</v>
      </c>
    </row>
    <row r="56" spans="1:41" s="20" customFormat="1" ht="12.75">
      <c r="A56" s="21">
        <v>46</v>
      </c>
      <c r="B56" s="221">
        <f>Filiación!C54</f>
        <v>0</v>
      </c>
      <c r="C56" s="221"/>
      <c r="D56" s="221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63">
        <f t="shared" si="0"/>
        <v>0</v>
      </c>
      <c r="AM56" s="163">
        <f t="shared" si="1"/>
        <v>0</v>
      </c>
      <c r="AN56" s="163">
        <f t="shared" si="2"/>
        <v>0</v>
      </c>
      <c r="AO56" s="163">
        <f t="shared" si="3"/>
        <v>0</v>
      </c>
    </row>
    <row r="57" spans="1:41" s="20" customFormat="1" ht="12.75">
      <c r="A57" s="21">
        <v>47</v>
      </c>
      <c r="B57" s="221">
        <f>Filiación!C55</f>
        <v>0</v>
      </c>
      <c r="C57" s="221"/>
      <c r="D57" s="221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63">
        <f t="shared" si="0"/>
        <v>0</v>
      </c>
      <c r="AM57" s="163">
        <f t="shared" si="1"/>
        <v>0</v>
      </c>
      <c r="AN57" s="163">
        <f t="shared" si="2"/>
        <v>0</v>
      </c>
      <c r="AO57" s="163">
        <f t="shared" si="3"/>
        <v>0</v>
      </c>
    </row>
    <row r="58" spans="1:41" s="20" customFormat="1" ht="12.75">
      <c r="A58" s="21">
        <v>48</v>
      </c>
      <c r="B58" s="221">
        <f>Filiación!C56</f>
        <v>0</v>
      </c>
      <c r="C58" s="221"/>
      <c r="D58" s="221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63">
        <f t="shared" si="0"/>
        <v>0</v>
      </c>
      <c r="AM58" s="163">
        <f t="shared" si="1"/>
        <v>0</v>
      </c>
      <c r="AN58" s="163">
        <f t="shared" si="2"/>
        <v>0</v>
      </c>
      <c r="AO58" s="163">
        <f t="shared" si="3"/>
        <v>0</v>
      </c>
    </row>
    <row r="59" spans="1:41" s="20" customFormat="1" ht="12.75">
      <c r="A59" s="21">
        <v>49</v>
      </c>
      <c r="B59" s="221">
        <f>Filiación!C57</f>
        <v>0</v>
      </c>
      <c r="C59" s="221"/>
      <c r="D59" s="221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63">
        <f t="shared" si="0"/>
        <v>0</v>
      </c>
      <c r="AM59" s="163">
        <f t="shared" si="1"/>
        <v>0</v>
      </c>
      <c r="AN59" s="163">
        <f t="shared" si="2"/>
        <v>0</v>
      </c>
      <c r="AO59" s="163">
        <f t="shared" si="3"/>
        <v>0</v>
      </c>
    </row>
    <row r="60" spans="1:41" s="20" customFormat="1" ht="12.75">
      <c r="A60" s="21">
        <v>50</v>
      </c>
      <c r="B60" s="221">
        <f>Filiación!C58</f>
        <v>0</v>
      </c>
      <c r="C60" s="221"/>
      <c r="D60" s="221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63">
        <f t="shared" si="0"/>
        <v>0</v>
      </c>
      <c r="AM60" s="163">
        <f t="shared" si="1"/>
        <v>0</v>
      </c>
      <c r="AN60" s="163">
        <f t="shared" si="2"/>
        <v>0</v>
      </c>
      <c r="AO60" s="163">
        <f t="shared" si="3"/>
        <v>0</v>
      </c>
    </row>
  </sheetData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paperSize="5" scale="125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10</vt:i4>
      </vt:variant>
    </vt:vector>
  </HeadingPairs>
  <TitlesOfParts>
    <vt:vector size="22" baseType="lpstr">
      <vt:lpstr>Filiación</vt:lpstr>
      <vt:lpstr>1er Bimestre</vt:lpstr>
      <vt:lpstr>2do Bimestre </vt:lpstr>
      <vt:lpstr>3er Bimestre </vt:lpstr>
      <vt:lpstr>4to Bimestre</vt:lpstr>
      <vt:lpstr>1er Bim</vt:lpstr>
      <vt:lpstr>2do Bim </vt:lpstr>
      <vt:lpstr>3er Bim</vt:lpstr>
      <vt:lpstr>4to Bim </vt:lpstr>
      <vt:lpstr>CENTRALIZADOR</vt:lpstr>
      <vt:lpstr>BOLETIN</vt:lpstr>
      <vt:lpstr>BOLETIN IMPRIMIR</vt:lpstr>
      <vt:lpstr>'1er Bim'!Títulos_a_imprimir</vt:lpstr>
      <vt:lpstr>'1er Bimestre'!Títulos_a_imprimir</vt:lpstr>
      <vt:lpstr>'2do Bim '!Títulos_a_imprimir</vt:lpstr>
      <vt:lpstr>'2do Bimestre '!Títulos_a_imprimir</vt:lpstr>
      <vt:lpstr>'3er Bim'!Títulos_a_imprimir</vt:lpstr>
      <vt:lpstr>'3er Bimestre '!Títulos_a_imprimir</vt:lpstr>
      <vt:lpstr>'4to Bim '!Títulos_a_imprimir</vt:lpstr>
      <vt:lpstr>'4to Bimestre'!Títulos_a_imprimir</vt:lpstr>
      <vt:lpstr>BOLETIN!Títulos_a_imprimir</vt:lpstr>
      <vt:lpstr>CENTRALIZADOR!Títulos_a_imprimir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2018-10-11T10:43:24Z</cp:lastPrinted>
  <dcterms:created xsi:type="dcterms:W3CDTF">2018-01-23T20:13:53Z</dcterms:created>
  <dcterms:modified xsi:type="dcterms:W3CDTF">2019-02-14T13:49:04Z</dcterms:modified>
</cp:coreProperties>
</file>