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480" windowHeight="11640"/>
  </bookViews>
  <sheets>
    <sheet name="Investeringskalkyl" sheetId="2" r:id="rId1"/>
  </sheets>
  <calcPr calcId="125725"/>
</workbook>
</file>

<file path=xl/calcChain.xml><?xml version="1.0" encoding="utf-8"?>
<calcChain xmlns="http://schemas.openxmlformats.org/spreadsheetml/2006/main">
  <c r="L42" i="2"/>
  <c r="K42"/>
  <c r="J42"/>
  <c r="I42"/>
  <c r="H42"/>
  <c r="G42"/>
  <c r="F42"/>
  <c r="E42"/>
  <c r="D42"/>
  <c r="L41"/>
  <c r="K41"/>
  <c r="J41"/>
  <c r="I41"/>
  <c r="H41"/>
  <c r="G41"/>
  <c r="F41"/>
  <c r="E41"/>
  <c r="D41"/>
  <c r="C42"/>
  <c r="C41"/>
  <c r="C52"/>
  <c r="D52" s="1"/>
  <c r="E52" s="1"/>
  <c r="F52" s="1"/>
  <c r="G52" s="1"/>
  <c r="H52" s="1"/>
  <c r="I52" s="1"/>
  <c r="J52" s="1"/>
  <c r="K52" s="1"/>
  <c r="L52" s="1"/>
  <c r="C50"/>
  <c r="D50" s="1"/>
  <c r="E50" s="1"/>
  <c r="F50" s="1"/>
  <c r="G50" s="1"/>
  <c r="H50" s="1"/>
  <c r="I50" s="1"/>
  <c r="J50" s="1"/>
  <c r="K50" s="1"/>
  <c r="L50" s="1"/>
  <c r="C49"/>
  <c r="D49" s="1"/>
  <c r="E49" s="1"/>
  <c r="F49" s="1"/>
  <c r="G49" s="1"/>
  <c r="H49" s="1"/>
  <c r="I49" s="1"/>
  <c r="J49" s="1"/>
  <c r="K49" s="1"/>
  <c r="L49" s="1"/>
  <c r="C45"/>
  <c r="D45" s="1"/>
  <c r="E45" s="1"/>
  <c r="F45" s="1"/>
  <c r="G45" s="1"/>
  <c r="C48"/>
  <c r="D48" s="1"/>
  <c r="E48" s="1"/>
  <c r="F48" s="1"/>
  <c r="G48" s="1"/>
  <c r="H48" s="1"/>
  <c r="I48" s="1"/>
  <c r="J48" s="1"/>
  <c r="K48" s="1"/>
  <c r="L48" s="1"/>
  <c r="C47"/>
  <c r="D47" s="1"/>
  <c r="E47" s="1"/>
  <c r="F47" s="1"/>
  <c r="G47" s="1"/>
  <c r="H47" s="1"/>
  <c r="I47" s="1"/>
  <c r="J47" s="1"/>
  <c r="K47" s="1"/>
  <c r="L47" s="1"/>
  <c r="C46"/>
  <c r="D46" s="1"/>
  <c r="E46" s="1"/>
  <c r="F46" s="1"/>
  <c r="G46" s="1"/>
  <c r="H46" s="1"/>
  <c r="I46" s="1"/>
  <c r="J46" s="1"/>
  <c r="K46" s="1"/>
  <c r="L46" s="1"/>
  <c r="D32"/>
  <c r="D36" s="1"/>
  <c r="E32"/>
  <c r="F32"/>
  <c r="G32"/>
  <c r="H32"/>
  <c r="I32"/>
  <c r="J32"/>
  <c r="K32"/>
  <c r="L32"/>
  <c r="E54"/>
  <c r="C37"/>
  <c r="D37" s="1"/>
  <c r="E37" s="1"/>
  <c r="F37" s="1"/>
  <c r="G37" s="1"/>
  <c r="H37" s="1"/>
  <c r="I37" s="1"/>
  <c r="C32"/>
  <c r="C36" s="1"/>
  <c r="F54" l="1"/>
  <c r="D54"/>
  <c r="J37"/>
  <c r="K37" s="1"/>
  <c r="L37" s="1"/>
  <c r="H45"/>
  <c r="G54"/>
  <c r="C38"/>
  <c r="C54"/>
  <c r="E36"/>
  <c r="F36" s="1"/>
  <c r="G36" s="1"/>
  <c r="H36" s="1"/>
  <c r="I36" s="1"/>
  <c r="J36" s="1"/>
  <c r="K36" s="1"/>
  <c r="L36" s="1"/>
  <c r="D38"/>
  <c r="D56" l="1"/>
  <c r="D60" s="1"/>
  <c r="C56"/>
  <c r="C60" s="1"/>
  <c r="C61" s="1"/>
  <c r="C62" s="1"/>
  <c r="I45"/>
  <c r="H54"/>
  <c r="E38"/>
  <c r="E56" s="1"/>
  <c r="E60" s="1"/>
  <c r="J45" l="1"/>
  <c r="I54"/>
  <c r="F38"/>
  <c r="K45" l="1"/>
  <c r="J54"/>
  <c r="F56"/>
  <c r="F60" s="1"/>
  <c r="D61"/>
  <c r="G38"/>
  <c r="L45" l="1"/>
  <c r="K54"/>
  <c r="G56"/>
  <c r="G60" s="1"/>
  <c r="H38"/>
  <c r="D62"/>
  <c r="E61"/>
  <c r="H56" l="1"/>
  <c r="H60" s="1"/>
  <c r="L54"/>
  <c r="F61"/>
  <c r="G61" s="1"/>
  <c r="E62"/>
  <c r="I38"/>
  <c r="I56" l="1"/>
  <c r="I60" s="1"/>
  <c r="J38"/>
  <c r="F62"/>
  <c r="G62"/>
  <c r="J56" l="1"/>
  <c r="J60" s="1"/>
  <c r="H61"/>
  <c r="K38"/>
  <c r="K56" l="1"/>
  <c r="K60" s="1"/>
  <c r="L38"/>
  <c r="L56" s="1"/>
  <c r="L60" s="1"/>
  <c r="H62"/>
  <c r="I61"/>
  <c r="J61" l="1"/>
  <c r="I62"/>
  <c r="J62" l="1"/>
  <c r="K61"/>
  <c r="L61" l="1"/>
  <c r="K62"/>
  <c r="L62" l="1"/>
  <c r="C63" l="1"/>
</calcChain>
</file>

<file path=xl/sharedStrings.xml><?xml version="1.0" encoding="utf-8"?>
<sst xmlns="http://schemas.openxmlformats.org/spreadsheetml/2006/main" count="42" uniqueCount="42">
  <si>
    <t>Servicekostnad/underhåll</t>
  </si>
  <si>
    <t>INTÄKTER</t>
  </si>
  <si>
    <t>Intäkter</t>
  </si>
  <si>
    <t>Övriga intäkter</t>
  </si>
  <si>
    <t>Totala intäkter</t>
  </si>
  <si>
    <t>Kostnader</t>
  </si>
  <si>
    <t>Ränta</t>
  </si>
  <si>
    <t>Hyra</t>
  </si>
  <si>
    <t>Engångskostnad i smaband med bytet</t>
  </si>
  <si>
    <t>Minskade kostnader, ratio-effekt</t>
  </si>
  <si>
    <t>Totala kostnader</t>
  </si>
  <si>
    <t>Resultat per år</t>
  </si>
  <si>
    <t>Duration</t>
  </si>
  <si>
    <t>Nuvärdeberäknar resultat per år</t>
  </si>
  <si>
    <t>Pay back tid</t>
  </si>
  <si>
    <t>Kostnads/Intäktsanalys investering DSAB</t>
  </si>
  <si>
    <t>GRUNDVÄRDEN</t>
  </si>
  <si>
    <t>Investeringsbelopp:</t>
  </si>
  <si>
    <t>Kalkylränta:</t>
  </si>
  <si>
    <t>Inflation:</t>
  </si>
  <si>
    <t>Engångskostnad i samband m inv:</t>
  </si>
  <si>
    <t>Servicekostnader/underhåll:</t>
  </si>
  <si>
    <t>Hyreskostnad:</t>
  </si>
  <si>
    <t>Utbildn./licenskostnad:</t>
  </si>
  <si>
    <t>Övriga kostnader:</t>
  </si>
  <si>
    <t>Intäkt per undersökning</t>
  </si>
  <si>
    <t>Volymer per dag:</t>
  </si>
  <si>
    <t>Antal dagar/år:</t>
  </si>
  <si>
    <t>Avskrivningstid, antal år:</t>
  </si>
  <si>
    <t>Nominella belopp i Tkr</t>
  </si>
  <si>
    <t>Intäkter avs vårdtillfälle</t>
  </si>
  <si>
    <t>Övriga intäkter/år</t>
  </si>
  <si>
    <t>Antal patienter/vårdtillfällen</t>
  </si>
  <si>
    <t>Avskrivningar</t>
  </si>
  <si>
    <t>Personalkostnad (inkl PO):</t>
  </si>
  <si>
    <t>Personal inkl PO:</t>
  </si>
  <si>
    <t>Utbildning/licenskostnader</t>
  </si>
  <si>
    <t>Övriga kostnader</t>
  </si>
  <si>
    <t>Ackumulerat nuvärde</t>
  </si>
  <si>
    <t>Minskade kostnader:</t>
  </si>
  <si>
    <t>DRIFTKOSTNADER PER ÅR</t>
  </si>
  <si>
    <t>Fyll i aktuella belopp!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</si>
</sst>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#,##0&quot; tkr&quot;"/>
    <numFmt numFmtId="166" formatCode="#,##0&quot; st&quot;"/>
    <numFmt numFmtId="167" formatCode="#,##0.0"/>
  </numFmts>
  <fonts count="1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166" fontId="0" fillId="0" borderId="0" xfId="0" applyNumberFormat="1" applyBorder="1"/>
    <xf numFmtId="9" fontId="0" fillId="0" borderId="0" xfId="0" applyNumberFormat="1" applyBorder="1"/>
    <xf numFmtId="0" fontId="0" fillId="0" borderId="1" xfId="0" applyBorder="1"/>
    <xf numFmtId="3" fontId="0" fillId="0" borderId="0" xfId="0" applyNumberFormat="1"/>
    <xf numFmtId="3" fontId="0" fillId="0" borderId="0" xfId="0" applyNumberFormat="1" applyBorder="1"/>
    <xf numFmtId="0" fontId="0" fillId="2" borderId="1" xfId="0" applyFill="1" applyBorder="1"/>
    <xf numFmtId="3" fontId="0" fillId="0" borderId="1" xfId="0" applyNumberFormat="1" applyBorder="1"/>
    <xf numFmtId="0" fontId="2" fillId="0" borderId="0" xfId="0" applyFont="1"/>
    <xf numFmtId="167" fontId="0" fillId="0" borderId="0" xfId="0" applyNumberFormat="1"/>
    <xf numFmtId="0" fontId="2" fillId="0" borderId="0" xfId="0" applyFont="1" applyBorder="1"/>
    <xf numFmtId="167" fontId="2" fillId="0" borderId="0" xfId="0" applyNumberFormat="1" applyFont="1" applyBorder="1"/>
    <xf numFmtId="0" fontId="4" fillId="0" borderId="0" xfId="0" applyFont="1"/>
    <xf numFmtId="165" fontId="2" fillId="0" borderId="0" xfId="0" applyNumberFormat="1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8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/>
    <xf numFmtId="0" fontId="7" fillId="0" borderId="0" xfId="0" applyFont="1" applyBorder="1" applyAlignment="1">
      <alignment horizontal="center"/>
    </xf>
    <xf numFmtId="0" fontId="5" fillId="2" borderId="0" xfId="0" applyFont="1" applyFill="1"/>
    <xf numFmtId="3" fontId="7" fillId="0" borderId="0" xfId="0" applyNumberFormat="1" applyFont="1" applyBorder="1"/>
    <xf numFmtId="0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0" xfId="0" applyFont="1" applyBorder="1"/>
    <xf numFmtId="0" fontId="7" fillId="0" borderId="0" xfId="0" applyFont="1" applyBorder="1"/>
    <xf numFmtId="3" fontId="7" fillId="0" borderId="0" xfId="0" applyNumberFormat="1" applyFont="1"/>
    <xf numFmtId="1" fontId="0" fillId="0" borderId="0" xfId="0" applyNumberFormat="1" applyBorder="1"/>
    <xf numFmtId="164" fontId="2" fillId="0" borderId="0" xfId="0" applyNumberFormat="1" applyFont="1" applyBorder="1"/>
    <xf numFmtId="0" fontId="0" fillId="0" borderId="3" xfId="0" applyBorder="1"/>
    <xf numFmtId="167" fontId="0" fillId="0" borderId="3" xfId="0" applyNumberFormat="1" applyBorder="1"/>
    <xf numFmtId="3" fontId="4" fillId="0" borderId="0" xfId="0" applyNumberFormat="1" applyFont="1" applyBorder="1"/>
    <xf numFmtId="0" fontId="9" fillId="2" borderId="0" xfId="0" applyFont="1" applyFill="1"/>
    <xf numFmtId="0" fontId="9" fillId="0" borderId="0" xfId="0" applyFont="1" applyBorder="1"/>
    <xf numFmtId="0" fontId="4" fillId="0" borderId="2" xfId="0" applyFont="1" applyBorder="1"/>
    <xf numFmtId="1" fontId="4" fillId="0" borderId="4" xfId="0" applyNumberFormat="1" applyFont="1" applyBorder="1"/>
    <xf numFmtId="3" fontId="4" fillId="0" borderId="1" xfId="0" applyNumberFormat="1" applyFont="1" applyBorder="1"/>
    <xf numFmtId="0" fontId="9" fillId="0" borderId="0" xfId="0" applyFont="1"/>
    <xf numFmtId="3" fontId="7" fillId="3" borderId="5" xfId="0" applyNumberFormat="1" applyFont="1" applyFill="1" applyBorder="1" applyAlignment="1">
      <alignment horizontal="center"/>
    </xf>
    <xf numFmtId="10" fontId="7" fillId="3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7" fillId="0" borderId="0" xfId="0" applyFont="1" applyFill="1"/>
    <xf numFmtId="0" fontId="0" fillId="0" borderId="1" xfId="0" applyFill="1" applyBorder="1"/>
    <xf numFmtId="0" fontId="0" fillId="0" borderId="0" xfId="0" applyFill="1"/>
    <xf numFmtId="0" fontId="2" fillId="0" borderId="0" xfId="0" applyFont="1" applyFill="1"/>
    <xf numFmtId="0" fontId="7" fillId="0" borderId="0" xfId="0" applyFont="1" applyFill="1" applyBorder="1"/>
    <xf numFmtId="1" fontId="4" fillId="0" borderId="1" xfId="0" applyNumberFormat="1" applyFont="1" applyFill="1" applyBorder="1"/>
    <xf numFmtId="0" fontId="0" fillId="0" borderId="0" xfId="0" applyFill="1" applyBorder="1"/>
    <xf numFmtId="0" fontId="3" fillId="0" borderId="0" xfId="0" applyFont="1" applyFill="1"/>
    <xf numFmtId="3" fontId="7" fillId="0" borderId="0" xfId="0" applyNumberFormat="1" applyFont="1" applyFill="1"/>
    <xf numFmtId="1" fontId="0" fillId="0" borderId="3" xfId="0" applyNumberFormat="1" applyFill="1" applyBorder="1"/>
    <xf numFmtId="1" fontId="4" fillId="0" borderId="0" xfId="0" applyNumberFormat="1" applyFont="1" applyFill="1" applyBorder="1"/>
    <xf numFmtId="0" fontId="2" fillId="0" borderId="0" xfId="0" applyFont="1" applyFill="1" applyBorder="1"/>
    <xf numFmtId="1" fontId="8" fillId="0" borderId="1" xfId="0" applyNumberFormat="1" applyFont="1" applyFill="1" applyBorder="1"/>
    <xf numFmtId="0" fontId="2" fillId="0" borderId="3" xfId="0" applyFont="1" applyFill="1" applyBorder="1"/>
    <xf numFmtId="0" fontId="1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4"/>
  <sheetViews>
    <sheetView showGridLines="0" tabSelected="1" zoomScale="75" workbookViewId="0">
      <selection activeCell="E17" sqref="E17"/>
    </sheetView>
  </sheetViews>
  <sheetFormatPr defaultRowHeight="12.75"/>
  <cols>
    <col min="1" max="1" width="41.7109375" customWidth="1"/>
    <col min="2" max="12" width="11.7109375" customWidth="1"/>
  </cols>
  <sheetData>
    <row r="1" spans="1:12" ht="20.25">
      <c r="A1" s="1" t="s">
        <v>15</v>
      </c>
    </row>
    <row r="2" spans="1:12" ht="20.25">
      <c r="A2" s="1"/>
    </row>
    <row r="3" spans="1:12" ht="15.75">
      <c r="A3" s="43" t="s">
        <v>29</v>
      </c>
    </row>
    <row r="4" spans="1:12">
      <c r="G4" s="2"/>
      <c r="H4" s="2"/>
      <c r="I4" s="2"/>
      <c r="J4" s="2"/>
    </row>
    <row r="5" spans="1:12" s="12" customFormat="1" ht="15.75">
      <c r="A5" s="16" t="s">
        <v>16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B6" t="s">
        <v>41</v>
      </c>
      <c r="D6" s="14"/>
      <c r="E6" s="2"/>
      <c r="F6" s="4"/>
      <c r="G6" s="4"/>
      <c r="H6" s="2"/>
      <c r="I6" s="2"/>
      <c r="J6" s="2"/>
      <c r="K6" s="3"/>
      <c r="L6" s="2"/>
    </row>
    <row r="7" spans="1:12" ht="15">
      <c r="A7" s="18" t="s">
        <v>17</v>
      </c>
      <c r="B7" s="44">
        <v>100</v>
      </c>
      <c r="D7" s="14"/>
      <c r="E7" s="2"/>
      <c r="F7" s="4"/>
      <c r="G7" s="4"/>
      <c r="H7" s="2"/>
      <c r="I7" s="2"/>
      <c r="J7" s="2"/>
      <c r="K7" s="3"/>
      <c r="L7" s="2"/>
    </row>
    <row r="8" spans="1:12" ht="15">
      <c r="A8" s="19" t="s">
        <v>18</v>
      </c>
      <c r="B8" s="45">
        <v>1.7000000000000001E-2</v>
      </c>
      <c r="D8" s="14"/>
      <c r="E8" s="2"/>
      <c r="F8" s="4"/>
      <c r="G8" s="33"/>
      <c r="H8" s="2"/>
      <c r="I8" s="2"/>
      <c r="J8" s="2"/>
      <c r="K8" s="3"/>
      <c r="L8" s="2"/>
    </row>
    <row r="9" spans="1:12" ht="15">
      <c r="A9" s="19" t="s">
        <v>28</v>
      </c>
      <c r="B9" s="46">
        <v>3</v>
      </c>
      <c r="D9" s="14"/>
      <c r="E9" s="2"/>
      <c r="F9" s="4"/>
      <c r="G9" s="4"/>
      <c r="H9" s="2"/>
      <c r="I9" s="2"/>
      <c r="J9" s="2"/>
      <c r="K9" s="3"/>
      <c r="L9" s="2"/>
    </row>
    <row r="10" spans="1:12" ht="15">
      <c r="A10" s="20" t="s">
        <v>19</v>
      </c>
      <c r="B10" s="45">
        <v>0.01</v>
      </c>
      <c r="D10" s="14"/>
      <c r="E10" s="2"/>
      <c r="F10" s="4"/>
      <c r="G10" s="4"/>
      <c r="H10" s="2"/>
      <c r="I10" s="2"/>
      <c r="J10" s="2"/>
      <c r="K10" s="3"/>
      <c r="L10" s="2"/>
    </row>
    <row r="11" spans="1:12">
      <c r="B11" s="22"/>
      <c r="D11" s="14"/>
      <c r="E11" s="2"/>
      <c r="F11" s="4"/>
      <c r="G11" s="4"/>
      <c r="H11" s="2"/>
      <c r="I11" s="2"/>
      <c r="J11" s="2"/>
      <c r="K11" s="3"/>
      <c r="L11" s="2"/>
    </row>
    <row r="12" spans="1:12" s="12" customFormat="1" ht="15.75">
      <c r="A12" s="16" t="s">
        <v>40</v>
      </c>
      <c r="B12" s="23"/>
      <c r="D12" s="14"/>
      <c r="E12" s="14"/>
      <c r="F12" s="34"/>
      <c r="G12" s="33"/>
      <c r="H12" s="14"/>
      <c r="I12" s="14"/>
      <c r="J12" s="14"/>
      <c r="K12" s="17"/>
      <c r="L12" s="14"/>
    </row>
    <row r="13" spans="1:12">
      <c r="B13" s="22"/>
      <c r="D13" s="14"/>
      <c r="E13" s="2"/>
      <c r="F13" s="4"/>
      <c r="G13" s="4"/>
      <c r="H13" s="2"/>
      <c r="I13" s="2"/>
      <c r="J13" s="2"/>
      <c r="K13" s="3"/>
      <c r="L13" s="2"/>
    </row>
    <row r="14" spans="1:12" ht="15">
      <c r="A14" s="18" t="s">
        <v>20</v>
      </c>
      <c r="B14" s="44"/>
      <c r="D14" s="14"/>
      <c r="E14" s="2"/>
      <c r="F14" s="4"/>
      <c r="G14" s="33"/>
      <c r="H14" s="2"/>
      <c r="I14" s="2"/>
      <c r="J14" s="2"/>
      <c r="K14" s="3"/>
      <c r="L14" s="2"/>
    </row>
    <row r="15" spans="1:12" ht="15">
      <c r="A15" s="19" t="s">
        <v>21</v>
      </c>
      <c r="B15" s="44"/>
      <c r="D15" s="14"/>
      <c r="E15" s="2"/>
      <c r="F15" s="4"/>
      <c r="G15" s="4"/>
      <c r="H15" s="2"/>
      <c r="I15" s="2"/>
      <c r="J15" s="2"/>
      <c r="K15" s="3"/>
      <c r="L15" s="2"/>
    </row>
    <row r="16" spans="1:12" ht="15">
      <c r="A16" s="19" t="s">
        <v>22</v>
      </c>
      <c r="B16" s="44"/>
      <c r="D16" s="14"/>
      <c r="E16" s="2"/>
      <c r="F16" s="4"/>
      <c r="G16" s="4"/>
      <c r="H16" s="2"/>
      <c r="I16" s="2"/>
      <c r="J16" s="2"/>
      <c r="K16" s="3"/>
      <c r="L16" s="2"/>
    </row>
    <row r="17" spans="1:13" ht="15">
      <c r="A17" s="19" t="s">
        <v>34</v>
      </c>
      <c r="B17" s="44"/>
      <c r="D17" s="14"/>
      <c r="E17" s="2"/>
      <c r="F17" s="4"/>
      <c r="G17" s="4"/>
      <c r="H17" s="2"/>
      <c r="I17" s="2"/>
      <c r="J17" s="2"/>
      <c r="K17" s="3"/>
      <c r="L17" s="2"/>
    </row>
    <row r="18" spans="1:13" ht="15">
      <c r="A18" s="19" t="s">
        <v>23</v>
      </c>
      <c r="B18" s="44"/>
      <c r="D18" s="14"/>
      <c r="E18" s="2"/>
      <c r="F18" s="4"/>
      <c r="G18" s="4"/>
      <c r="H18" s="2"/>
      <c r="I18" s="2"/>
      <c r="J18" s="2"/>
      <c r="K18" s="3"/>
      <c r="L18" s="2"/>
    </row>
    <row r="19" spans="1:13" ht="15">
      <c r="A19" s="19" t="s">
        <v>24</v>
      </c>
      <c r="B19" s="44"/>
      <c r="D19" s="14"/>
      <c r="E19" s="2"/>
      <c r="F19" s="4"/>
      <c r="G19" s="4"/>
      <c r="H19" s="2"/>
      <c r="I19" s="2"/>
      <c r="J19" s="2"/>
      <c r="K19" s="3"/>
      <c r="L19" s="2"/>
    </row>
    <row r="20" spans="1:13" ht="15">
      <c r="A20" s="21" t="s">
        <v>39</v>
      </c>
      <c r="B20" s="44"/>
      <c r="D20" s="14"/>
      <c r="E20" s="2"/>
      <c r="F20" s="4"/>
      <c r="G20" s="4"/>
      <c r="H20" s="2"/>
      <c r="I20" s="2"/>
      <c r="J20" s="2"/>
      <c r="K20" s="3"/>
      <c r="L20" s="2"/>
    </row>
    <row r="21" spans="1:13">
      <c r="B21" s="22"/>
      <c r="D21" s="14"/>
      <c r="E21" s="2"/>
      <c r="F21" s="4"/>
      <c r="G21" s="4"/>
      <c r="H21" s="2"/>
      <c r="I21" s="2"/>
      <c r="J21" s="2"/>
      <c r="K21" s="3"/>
      <c r="L21" s="2"/>
    </row>
    <row r="22" spans="1:13" ht="15.75">
      <c r="A22" s="16" t="s">
        <v>1</v>
      </c>
      <c r="B22" s="22"/>
      <c r="D22" s="14"/>
      <c r="E22" s="2"/>
      <c r="F22" s="4"/>
      <c r="G22" s="4"/>
      <c r="H22" s="2"/>
      <c r="I22" s="2"/>
      <c r="J22" s="2"/>
      <c r="K22" s="3"/>
      <c r="L22" s="2"/>
    </row>
    <row r="23" spans="1:13">
      <c r="B23" s="22"/>
      <c r="D23" s="14"/>
      <c r="E23" s="2"/>
      <c r="F23" s="4"/>
      <c r="G23" s="4"/>
      <c r="H23" s="2"/>
      <c r="I23" s="2"/>
      <c r="J23" s="2"/>
      <c r="K23" s="3"/>
      <c r="L23" s="2"/>
    </row>
    <row r="24" spans="1:13" ht="15">
      <c r="A24" s="18" t="s">
        <v>25</v>
      </c>
      <c r="B24" s="46"/>
      <c r="D24" s="14"/>
      <c r="E24" s="2"/>
      <c r="F24" s="4"/>
      <c r="G24" s="4"/>
      <c r="H24" s="2"/>
      <c r="I24" s="2"/>
      <c r="J24" s="2"/>
      <c r="K24" s="3"/>
      <c r="L24" s="2"/>
    </row>
    <row r="25" spans="1:13" ht="15">
      <c r="A25" s="19" t="s">
        <v>26</v>
      </c>
      <c r="B25" s="46"/>
      <c r="D25" s="14"/>
      <c r="E25" s="2"/>
      <c r="F25" s="4"/>
      <c r="G25" s="4"/>
      <c r="H25" s="2"/>
      <c r="I25" s="2"/>
      <c r="J25" s="2"/>
      <c r="K25" s="3"/>
      <c r="L25" s="2"/>
    </row>
    <row r="26" spans="1:13" ht="15">
      <c r="A26" s="19" t="s">
        <v>27</v>
      </c>
      <c r="B26" s="46"/>
      <c r="D26" s="14"/>
      <c r="E26" s="2"/>
      <c r="F26" s="4"/>
      <c r="G26" s="4"/>
      <c r="H26" s="2"/>
      <c r="I26" s="2"/>
      <c r="J26" s="2"/>
      <c r="K26" s="3"/>
      <c r="L26" s="2"/>
    </row>
    <row r="27" spans="1:13" ht="15">
      <c r="A27" s="20" t="s">
        <v>31</v>
      </c>
      <c r="B27" s="46"/>
      <c r="D27" s="14"/>
      <c r="E27" s="2"/>
      <c r="F27" s="4"/>
      <c r="G27" s="4"/>
      <c r="H27" s="2"/>
      <c r="I27" s="2"/>
      <c r="J27" s="2"/>
      <c r="K27" s="3"/>
      <c r="L27" s="2"/>
    </row>
    <row r="28" spans="1:13" ht="15">
      <c r="A28" s="24"/>
      <c r="B28" s="25"/>
      <c r="D28" s="14"/>
      <c r="E28" s="2"/>
      <c r="F28" s="4"/>
      <c r="G28" s="4"/>
      <c r="H28" s="2"/>
      <c r="I28" s="2"/>
      <c r="J28" s="2"/>
      <c r="K28" s="3"/>
      <c r="L28" s="2"/>
    </row>
    <row r="29" spans="1:13">
      <c r="B29" s="2"/>
      <c r="C29" s="2"/>
      <c r="D29" s="4"/>
      <c r="E29" s="5"/>
      <c r="F29" s="2"/>
      <c r="G29" s="2"/>
      <c r="H29" s="6"/>
      <c r="I29" s="3"/>
      <c r="J29" s="2"/>
    </row>
    <row r="30" spans="1:13" ht="14.25">
      <c r="B30" s="31"/>
      <c r="C30" s="62">
        <v>1</v>
      </c>
      <c r="D30" s="62">
        <v>2</v>
      </c>
      <c r="E30" s="62">
        <v>3</v>
      </c>
      <c r="F30" s="62">
        <v>4</v>
      </c>
      <c r="G30" s="62">
        <v>5</v>
      </c>
      <c r="H30" s="62">
        <v>6</v>
      </c>
      <c r="I30" s="62">
        <v>7</v>
      </c>
      <c r="J30" s="62">
        <v>8</v>
      </c>
      <c r="K30" s="62">
        <v>9</v>
      </c>
      <c r="L30" s="62">
        <v>10</v>
      </c>
      <c r="M30" s="2"/>
    </row>
    <row r="31" spans="1:13" ht="16.5" thickBot="1">
      <c r="A31" s="7"/>
      <c r="B31" s="47"/>
      <c r="C31" s="28">
        <v>2015</v>
      </c>
      <c r="D31" s="28">
        <v>2016</v>
      </c>
      <c r="E31" s="28">
        <v>2017</v>
      </c>
      <c r="F31" s="28">
        <v>2018</v>
      </c>
      <c r="G31" s="28">
        <v>2019</v>
      </c>
      <c r="H31" s="28">
        <v>2020</v>
      </c>
      <c r="I31" s="28">
        <v>2021</v>
      </c>
      <c r="J31" s="28">
        <v>2022</v>
      </c>
      <c r="K31" s="28">
        <v>2023</v>
      </c>
      <c r="L31" s="28">
        <v>2024</v>
      </c>
    </row>
    <row r="32" spans="1:13" ht="21" customHeight="1">
      <c r="A32" s="26" t="s">
        <v>32</v>
      </c>
      <c r="B32" s="48"/>
      <c r="C32" s="27">
        <f>+$B$25*$B$26</f>
        <v>0</v>
      </c>
      <c r="D32" s="27">
        <f t="shared" ref="D32:L32" si="0">+$B$25*$B$26</f>
        <v>0</v>
      </c>
      <c r="E32" s="27">
        <f t="shared" si="0"/>
        <v>0</v>
      </c>
      <c r="F32" s="27">
        <f t="shared" si="0"/>
        <v>0</v>
      </c>
      <c r="G32" s="27">
        <f t="shared" si="0"/>
        <v>0</v>
      </c>
      <c r="H32" s="27">
        <f t="shared" si="0"/>
        <v>0</v>
      </c>
      <c r="I32" s="27">
        <f t="shared" si="0"/>
        <v>0</v>
      </c>
      <c r="J32" s="27">
        <f t="shared" si="0"/>
        <v>0</v>
      </c>
      <c r="K32" s="27">
        <f t="shared" si="0"/>
        <v>0</v>
      </c>
      <c r="L32" s="27">
        <f t="shared" si="0"/>
        <v>0</v>
      </c>
      <c r="M32" s="8"/>
    </row>
    <row r="33" spans="1:13" ht="13.5" thickBot="1">
      <c r="A33" s="10"/>
      <c r="B33" s="49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3" ht="14.1" customHeight="1">
      <c r="B34" s="50"/>
    </row>
    <row r="35" spans="1:13" ht="15" customHeight="1">
      <c r="A35" s="38" t="s">
        <v>2</v>
      </c>
      <c r="B35" s="51"/>
    </row>
    <row r="36" spans="1:13" s="2" customFormat="1" ht="15" customHeight="1">
      <c r="A36" s="26" t="s">
        <v>30</v>
      </c>
      <c r="B36" s="52"/>
      <c r="C36" s="27">
        <f>+C32*$B$24</f>
        <v>0</v>
      </c>
      <c r="D36" s="27">
        <f>+D32*$B$24*(1+$B$10)</f>
        <v>0</v>
      </c>
      <c r="E36" s="27">
        <f t="shared" ref="E36:L36" si="1">+D36*(1+$B$10)</f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  <c r="I36" s="27">
        <f t="shared" si="1"/>
        <v>0</v>
      </c>
      <c r="J36" s="27">
        <f t="shared" si="1"/>
        <v>0</v>
      </c>
      <c r="K36" s="27">
        <f t="shared" si="1"/>
        <v>0</v>
      </c>
      <c r="L36" s="27">
        <f t="shared" si="1"/>
        <v>0</v>
      </c>
    </row>
    <row r="37" spans="1:13" s="2" customFormat="1" ht="15" customHeight="1">
      <c r="A37" s="26" t="s">
        <v>3</v>
      </c>
      <c r="B37" s="52"/>
      <c r="C37" s="27">
        <f>B27</f>
        <v>0</v>
      </c>
      <c r="D37" s="27">
        <f>C37*(1+$B$10)</f>
        <v>0</v>
      </c>
      <c r="E37" s="27">
        <f t="shared" ref="E37:L37" si="2">D37*(1+$B$10)</f>
        <v>0</v>
      </c>
      <c r="F37" s="27">
        <f t="shared" si="2"/>
        <v>0</v>
      </c>
      <c r="G37" s="27">
        <f t="shared" si="2"/>
        <v>0</v>
      </c>
      <c r="H37" s="27">
        <f t="shared" si="2"/>
        <v>0</v>
      </c>
      <c r="I37" s="27">
        <f t="shared" si="2"/>
        <v>0</v>
      </c>
      <c r="J37" s="27">
        <f>I37*(1+$B$10)</f>
        <v>0</v>
      </c>
      <c r="K37" s="27">
        <f t="shared" si="2"/>
        <v>0</v>
      </c>
      <c r="L37" s="27">
        <f t="shared" si="2"/>
        <v>0</v>
      </c>
      <c r="M37" s="9"/>
    </row>
    <row r="38" spans="1:13" s="12" customFormat="1" ht="20.25" customHeight="1" thickBot="1">
      <c r="A38" s="29" t="s">
        <v>4</v>
      </c>
      <c r="B38" s="53"/>
      <c r="C38" s="42">
        <f t="shared" ref="C38:L38" si="3">SUM(C36:C37)</f>
        <v>0</v>
      </c>
      <c r="D38" s="42">
        <f t="shared" si="3"/>
        <v>0</v>
      </c>
      <c r="E38" s="42">
        <f t="shared" si="3"/>
        <v>0</v>
      </c>
      <c r="F38" s="42">
        <f t="shared" si="3"/>
        <v>0</v>
      </c>
      <c r="G38" s="42">
        <f t="shared" si="3"/>
        <v>0</v>
      </c>
      <c r="H38" s="42">
        <f t="shared" si="3"/>
        <v>0</v>
      </c>
      <c r="I38" s="42">
        <f t="shared" si="3"/>
        <v>0</v>
      </c>
      <c r="J38" s="42">
        <f t="shared" si="3"/>
        <v>0</v>
      </c>
      <c r="K38" s="42">
        <f t="shared" si="3"/>
        <v>0</v>
      </c>
      <c r="L38" s="42">
        <f t="shared" si="3"/>
        <v>0</v>
      </c>
    </row>
    <row r="39" spans="1:13">
      <c r="B39" s="50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3" ht="15.75">
      <c r="A40" s="39" t="s">
        <v>5</v>
      </c>
      <c r="B40" s="51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3" ht="15">
      <c r="A41" s="26" t="s">
        <v>33</v>
      </c>
      <c r="B41" s="54"/>
      <c r="C41" s="27">
        <f>IF(C$30&lt;=$B$9,+$B$7/$B$9,0)</f>
        <v>33.333333333333336</v>
      </c>
      <c r="D41" s="27">
        <f t="shared" ref="D41:L41" si="4">IF(D$30&lt;=$B$9,+$B$7/$B$9,0)</f>
        <v>33.333333333333336</v>
      </c>
      <c r="E41" s="27">
        <f t="shared" si="4"/>
        <v>33.333333333333336</v>
      </c>
      <c r="F41" s="27">
        <f t="shared" si="4"/>
        <v>0</v>
      </c>
      <c r="G41" s="27">
        <f t="shared" si="4"/>
        <v>0</v>
      </c>
      <c r="H41" s="27">
        <f t="shared" si="4"/>
        <v>0</v>
      </c>
      <c r="I41" s="27">
        <f t="shared" si="4"/>
        <v>0</v>
      </c>
      <c r="J41" s="27">
        <f t="shared" si="4"/>
        <v>0</v>
      </c>
      <c r="K41" s="27">
        <f t="shared" si="4"/>
        <v>0</v>
      </c>
      <c r="L41" s="27">
        <f t="shared" si="4"/>
        <v>0</v>
      </c>
    </row>
    <row r="42" spans="1:13" ht="14.25" customHeight="1">
      <c r="A42" s="26" t="s">
        <v>6</v>
      </c>
      <c r="B42" s="55"/>
      <c r="C42" s="27">
        <f>IF(C$30&lt;=$B$9,+$B$7*$B$8,0)</f>
        <v>1.7000000000000002</v>
      </c>
      <c r="D42" s="27">
        <f t="shared" ref="D42:L42" si="5">IF(D$30&lt;=$B$9,+$B$7*$B$8,0)</f>
        <v>1.7000000000000002</v>
      </c>
      <c r="E42" s="27">
        <f t="shared" si="5"/>
        <v>1.7000000000000002</v>
      </c>
      <c r="F42" s="27">
        <f t="shared" si="5"/>
        <v>0</v>
      </c>
      <c r="G42" s="27">
        <f t="shared" si="5"/>
        <v>0</v>
      </c>
      <c r="H42" s="27">
        <f t="shared" si="5"/>
        <v>0</v>
      </c>
      <c r="I42" s="27">
        <f t="shared" si="5"/>
        <v>0</v>
      </c>
      <c r="J42" s="27">
        <f t="shared" si="5"/>
        <v>0</v>
      </c>
      <c r="K42" s="27">
        <f t="shared" si="5"/>
        <v>0</v>
      </c>
      <c r="L42" s="27">
        <f t="shared" si="5"/>
        <v>0</v>
      </c>
    </row>
    <row r="43" spans="1:13" ht="14.25" customHeight="1">
      <c r="B43" s="5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3">
      <c r="A44" s="2"/>
      <c r="B44" s="50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3" ht="15">
      <c r="A45" s="26" t="s">
        <v>0</v>
      </c>
      <c r="B45" s="48"/>
      <c r="C45" s="32">
        <f>+$B$15</f>
        <v>0</v>
      </c>
      <c r="D45" s="32">
        <f>+C45*(1+$B$10)</f>
        <v>0</v>
      </c>
      <c r="E45" s="32">
        <f t="shared" ref="E45:L45" si="6">+D45*(1+$B$10)</f>
        <v>0</v>
      </c>
      <c r="F45" s="32">
        <f t="shared" si="6"/>
        <v>0</v>
      </c>
      <c r="G45" s="32">
        <f t="shared" si="6"/>
        <v>0</v>
      </c>
      <c r="H45" s="32">
        <f t="shared" si="6"/>
        <v>0</v>
      </c>
      <c r="I45" s="32">
        <f t="shared" si="6"/>
        <v>0</v>
      </c>
      <c r="J45" s="32">
        <f t="shared" si="6"/>
        <v>0</v>
      </c>
      <c r="K45" s="32">
        <f t="shared" si="6"/>
        <v>0</v>
      </c>
      <c r="L45" s="32">
        <f t="shared" si="6"/>
        <v>0</v>
      </c>
    </row>
    <row r="46" spans="1:13" ht="15">
      <c r="A46" s="26" t="s">
        <v>7</v>
      </c>
      <c r="B46" s="56"/>
      <c r="C46" s="32">
        <f>$B$16</f>
        <v>0</v>
      </c>
      <c r="D46" s="32">
        <f>+C46*(1+$B$10)</f>
        <v>0</v>
      </c>
      <c r="E46" s="32">
        <f t="shared" ref="E46:L46" si="7">+D46*(1+$B$10)</f>
        <v>0</v>
      </c>
      <c r="F46" s="32">
        <f t="shared" si="7"/>
        <v>0</v>
      </c>
      <c r="G46" s="32">
        <f t="shared" si="7"/>
        <v>0</v>
      </c>
      <c r="H46" s="32">
        <f t="shared" si="7"/>
        <v>0</v>
      </c>
      <c r="I46" s="32">
        <f t="shared" si="7"/>
        <v>0</v>
      </c>
      <c r="J46" s="32">
        <f t="shared" si="7"/>
        <v>0</v>
      </c>
      <c r="K46" s="32">
        <f t="shared" si="7"/>
        <v>0</v>
      </c>
      <c r="L46" s="32">
        <f t="shared" si="7"/>
        <v>0</v>
      </c>
    </row>
    <row r="47" spans="1:13" ht="15">
      <c r="A47" s="26" t="s">
        <v>35</v>
      </c>
      <c r="B47" s="56"/>
      <c r="C47" s="32">
        <f>$B$17</f>
        <v>0</v>
      </c>
      <c r="D47" s="32">
        <f>+C47*(1+$B$10)</f>
        <v>0</v>
      </c>
      <c r="E47" s="32">
        <f t="shared" ref="E47:L47" si="8">+D47*(1+$B$10)</f>
        <v>0</v>
      </c>
      <c r="F47" s="32">
        <f t="shared" si="8"/>
        <v>0</v>
      </c>
      <c r="G47" s="32">
        <f t="shared" si="8"/>
        <v>0</v>
      </c>
      <c r="H47" s="32">
        <f t="shared" si="8"/>
        <v>0</v>
      </c>
      <c r="I47" s="32">
        <f t="shared" si="8"/>
        <v>0</v>
      </c>
      <c r="J47" s="32">
        <f t="shared" si="8"/>
        <v>0</v>
      </c>
      <c r="K47" s="32">
        <f t="shared" si="8"/>
        <v>0</v>
      </c>
      <c r="L47" s="32">
        <f t="shared" si="8"/>
        <v>0</v>
      </c>
    </row>
    <row r="48" spans="1:13" ht="15">
      <c r="A48" s="26" t="s">
        <v>36</v>
      </c>
      <c r="B48" s="56"/>
      <c r="C48" s="32">
        <f>$B$18</f>
        <v>0</v>
      </c>
      <c r="D48" s="32">
        <f>+C48*(1+$B$10)</f>
        <v>0</v>
      </c>
      <c r="E48" s="32">
        <f t="shared" ref="E48:L48" si="9">+D48*(1+$B$10)</f>
        <v>0</v>
      </c>
      <c r="F48" s="32">
        <f t="shared" si="9"/>
        <v>0</v>
      </c>
      <c r="G48" s="32">
        <f t="shared" si="9"/>
        <v>0</v>
      </c>
      <c r="H48" s="32">
        <f t="shared" si="9"/>
        <v>0</v>
      </c>
      <c r="I48" s="32">
        <f t="shared" si="9"/>
        <v>0</v>
      </c>
      <c r="J48" s="32">
        <f t="shared" si="9"/>
        <v>0</v>
      </c>
      <c r="K48" s="32">
        <f t="shared" si="9"/>
        <v>0</v>
      </c>
      <c r="L48" s="32">
        <f t="shared" si="9"/>
        <v>0</v>
      </c>
    </row>
    <row r="49" spans="1:12" ht="13.5" customHeight="1">
      <c r="A49" s="26" t="s">
        <v>8</v>
      </c>
      <c r="B49" s="48"/>
      <c r="C49" s="32">
        <f>+$B$14</f>
        <v>0</v>
      </c>
      <c r="D49" s="32">
        <f>C49*(1+$B$10)</f>
        <v>0</v>
      </c>
      <c r="E49" s="32">
        <f t="shared" ref="E49:L49" si="10">D49*(1+$B$10)</f>
        <v>0</v>
      </c>
      <c r="F49" s="32">
        <f t="shared" si="10"/>
        <v>0</v>
      </c>
      <c r="G49" s="32">
        <f t="shared" si="10"/>
        <v>0</v>
      </c>
      <c r="H49" s="32">
        <f t="shared" si="10"/>
        <v>0</v>
      </c>
      <c r="I49" s="32">
        <f t="shared" si="10"/>
        <v>0</v>
      </c>
      <c r="J49" s="32">
        <f t="shared" si="10"/>
        <v>0</v>
      </c>
      <c r="K49" s="32">
        <f t="shared" si="10"/>
        <v>0</v>
      </c>
      <c r="L49" s="32">
        <f t="shared" si="10"/>
        <v>0</v>
      </c>
    </row>
    <row r="50" spans="1:12" ht="13.5" customHeight="1">
      <c r="A50" s="26" t="s">
        <v>37</v>
      </c>
      <c r="B50" s="48"/>
      <c r="C50" s="32">
        <f>+B19</f>
        <v>0</v>
      </c>
      <c r="D50" s="32">
        <f>C50*(1+$B$10)</f>
        <v>0</v>
      </c>
      <c r="E50" s="32">
        <f t="shared" ref="E50:L50" si="11">D50*(1+$B$10)</f>
        <v>0</v>
      </c>
      <c r="F50" s="32">
        <f t="shared" si="11"/>
        <v>0</v>
      </c>
      <c r="G50" s="32">
        <f t="shared" si="11"/>
        <v>0</v>
      </c>
      <c r="H50" s="32">
        <f t="shared" si="11"/>
        <v>0</v>
      </c>
      <c r="I50" s="32">
        <f t="shared" si="11"/>
        <v>0</v>
      </c>
      <c r="J50" s="32">
        <f t="shared" si="11"/>
        <v>0</v>
      </c>
      <c r="K50" s="32">
        <f t="shared" si="11"/>
        <v>0</v>
      </c>
      <c r="L50" s="32">
        <f t="shared" si="11"/>
        <v>0</v>
      </c>
    </row>
    <row r="51" spans="1:12" ht="15">
      <c r="A51" s="26"/>
      <c r="B51" s="48"/>
      <c r="C51" s="32"/>
      <c r="D51" s="32"/>
      <c r="E51" s="32"/>
      <c r="F51" s="32"/>
      <c r="G51" s="32"/>
      <c r="H51" s="32"/>
      <c r="I51" s="32"/>
      <c r="J51" s="32"/>
      <c r="K51" s="32"/>
      <c r="L51" s="32"/>
    </row>
    <row r="52" spans="1:12" ht="15">
      <c r="A52" s="26" t="s">
        <v>9</v>
      </c>
      <c r="B52" s="48"/>
      <c r="C52" s="32">
        <f>B20</f>
        <v>0</v>
      </c>
      <c r="D52" s="32">
        <f>C52*(1+$B$10)</f>
        <v>0</v>
      </c>
      <c r="E52" s="32">
        <f t="shared" ref="E52:L52" si="12">D52*(1+$B$10)</f>
        <v>0</v>
      </c>
      <c r="F52" s="32">
        <f t="shared" si="12"/>
        <v>0</v>
      </c>
      <c r="G52" s="32">
        <f t="shared" si="12"/>
        <v>0</v>
      </c>
      <c r="H52" s="32">
        <f t="shared" si="12"/>
        <v>0</v>
      </c>
      <c r="I52" s="32">
        <f t="shared" si="12"/>
        <v>0</v>
      </c>
      <c r="J52" s="32">
        <f t="shared" si="12"/>
        <v>0</v>
      </c>
      <c r="K52" s="32">
        <f t="shared" si="12"/>
        <v>0</v>
      </c>
      <c r="L52" s="32">
        <f t="shared" si="12"/>
        <v>0</v>
      </c>
    </row>
    <row r="53" spans="1:12" ht="14.25">
      <c r="A53" s="2"/>
      <c r="B53" s="52"/>
      <c r="C53" s="27"/>
      <c r="D53" s="27"/>
      <c r="E53" s="9"/>
      <c r="F53" s="9"/>
      <c r="G53" s="9"/>
      <c r="H53" s="9"/>
      <c r="I53" s="9"/>
      <c r="J53" s="9"/>
      <c r="K53" s="9"/>
      <c r="L53" s="9"/>
    </row>
    <row r="54" spans="1:12" s="12" customFormat="1" ht="20.25" customHeight="1" thickBot="1">
      <c r="A54" s="29" t="s">
        <v>10</v>
      </c>
      <c r="B54" s="53"/>
      <c r="C54" s="42">
        <f>SUM(C40:C53)</f>
        <v>35.033333333333339</v>
      </c>
      <c r="D54" s="42">
        <f>SUM(D40:D53)</f>
        <v>35.033333333333339</v>
      </c>
      <c r="E54" s="42">
        <f t="shared" ref="E54:L54" si="13">SUM(E40:E53)</f>
        <v>35.033333333333339</v>
      </c>
      <c r="F54" s="42">
        <f t="shared" si="13"/>
        <v>0</v>
      </c>
      <c r="G54" s="42">
        <f t="shared" si="13"/>
        <v>0</v>
      </c>
      <c r="H54" s="42">
        <f t="shared" si="13"/>
        <v>0</v>
      </c>
      <c r="I54" s="42">
        <f t="shared" si="13"/>
        <v>0</v>
      </c>
      <c r="J54" s="42">
        <f t="shared" si="13"/>
        <v>0</v>
      </c>
      <c r="K54" s="42">
        <f t="shared" si="13"/>
        <v>0</v>
      </c>
      <c r="L54" s="42">
        <f t="shared" si="13"/>
        <v>0</v>
      </c>
    </row>
    <row r="55" spans="1:12" ht="7.5" customHeight="1" thickBot="1">
      <c r="A55" s="35"/>
      <c r="B55" s="57"/>
      <c r="C55" s="36"/>
      <c r="D55" s="36"/>
      <c r="E55" s="36"/>
      <c r="F55" s="36"/>
      <c r="G55" s="36"/>
      <c r="H55" s="36"/>
      <c r="I55" s="36"/>
      <c r="J55" s="36"/>
      <c r="K55" s="36"/>
      <c r="L55" s="36"/>
    </row>
    <row r="56" spans="1:12" s="12" customFormat="1" ht="15.75">
      <c r="A56" s="30" t="s">
        <v>11</v>
      </c>
      <c r="B56" s="58"/>
      <c r="C56" s="37">
        <f>C38-C54</f>
        <v>-35.033333333333339</v>
      </c>
      <c r="D56" s="37">
        <f t="shared" ref="D56:L56" si="14">D38-D54</f>
        <v>-35.033333333333339</v>
      </c>
      <c r="E56" s="37">
        <f t="shared" si="14"/>
        <v>-35.033333333333339</v>
      </c>
      <c r="F56" s="37">
        <f t="shared" si="14"/>
        <v>0</v>
      </c>
      <c r="G56" s="37">
        <f t="shared" si="14"/>
        <v>0</v>
      </c>
      <c r="H56" s="37">
        <f t="shared" si="14"/>
        <v>0</v>
      </c>
      <c r="I56" s="37">
        <f t="shared" si="14"/>
        <v>0</v>
      </c>
      <c r="J56" s="37">
        <f t="shared" si="14"/>
        <v>0</v>
      </c>
      <c r="K56" s="37">
        <f t="shared" si="14"/>
        <v>0</v>
      </c>
      <c r="L56" s="37">
        <f t="shared" si="14"/>
        <v>0</v>
      </c>
    </row>
    <row r="57" spans="1:12" s="12" customFormat="1">
      <c r="A57" s="14"/>
      <c r="B57" s="59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 s="12" customFormat="1">
      <c r="A58" s="14"/>
      <c r="B58" s="59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2" ht="15">
      <c r="A59" s="26" t="s">
        <v>12</v>
      </c>
      <c r="B59" s="56"/>
      <c r="C59" s="32">
        <v>1</v>
      </c>
      <c r="D59" s="32">
        <v>2</v>
      </c>
      <c r="E59" s="32">
        <v>3</v>
      </c>
      <c r="F59" s="32">
        <v>4</v>
      </c>
      <c r="G59" s="32">
        <v>5</v>
      </c>
      <c r="H59" s="32">
        <v>6</v>
      </c>
      <c r="I59" s="32">
        <v>7</v>
      </c>
      <c r="J59" s="32">
        <v>8</v>
      </c>
      <c r="K59" s="32">
        <v>9</v>
      </c>
      <c r="L59" s="32">
        <v>10</v>
      </c>
    </row>
    <row r="60" spans="1:12" ht="15">
      <c r="A60" s="26" t="s">
        <v>13</v>
      </c>
      <c r="B60" s="56"/>
      <c r="C60" s="32">
        <f>C56/((1+$B$8)^C59)</f>
        <v>-34.447722058341533</v>
      </c>
      <c r="D60" s="32">
        <f t="shared" ref="D60:L60" si="15">D56/((1+$B$8)^D59)</f>
        <v>-33.871899762381062</v>
      </c>
      <c r="E60" s="32">
        <f t="shared" si="15"/>
        <v>-33.305702814533987</v>
      </c>
      <c r="F60" s="32">
        <f t="shared" si="15"/>
        <v>0</v>
      </c>
      <c r="G60" s="32">
        <f t="shared" si="15"/>
        <v>0</v>
      </c>
      <c r="H60" s="32">
        <f t="shared" si="15"/>
        <v>0</v>
      </c>
      <c r="I60" s="32">
        <f t="shared" si="15"/>
        <v>0</v>
      </c>
      <c r="J60" s="32">
        <f t="shared" si="15"/>
        <v>0</v>
      </c>
      <c r="K60" s="32">
        <f t="shared" si="15"/>
        <v>0</v>
      </c>
      <c r="L60" s="32">
        <f t="shared" si="15"/>
        <v>0</v>
      </c>
    </row>
    <row r="61" spans="1:12" s="12" customFormat="1" ht="20.25" customHeight="1" thickBot="1">
      <c r="A61" s="29" t="s">
        <v>38</v>
      </c>
      <c r="B61" s="60"/>
      <c r="C61" s="42">
        <f>C60</f>
        <v>-34.447722058341533</v>
      </c>
      <c r="D61" s="42">
        <f>C61+D60</f>
        <v>-68.319621820722602</v>
      </c>
      <c r="E61" s="42">
        <f t="shared" ref="E61:K61" si="16">D61+E60</f>
        <v>-101.62532463525659</v>
      </c>
      <c r="F61" s="42">
        <f t="shared" si="16"/>
        <v>-101.62532463525659</v>
      </c>
      <c r="G61" s="42">
        <f>F61+G60</f>
        <v>-101.62532463525659</v>
      </c>
      <c r="H61" s="42">
        <f t="shared" si="16"/>
        <v>-101.62532463525659</v>
      </c>
      <c r="I61" s="42">
        <f t="shared" si="16"/>
        <v>-101.62532463525659</v>
      </c>
      <c r="J61" s="42">
        <f t="shared" si="16"/>
        <v>-101.62532463525659</v>
      </c>
      <c r="K61" s="42">
        <f t="shared" si="16"/>
        <v>-101.62532463525659</v>
      </c>
      <c r="L61" s="42">
        <f>K61+L60</f>
        <v>-101.62532463525659</v>
      </c>
    </row>
    <row r="62" spans="1:12" ht="15" customHeight="1" thickBot="1">
      <c r="B62" s="50"/>
      <c r="C62">
        <f>IF(C61&lt;0,1,0)</f>
        <v>1</v>
      </c>
      <c r="D62">
        <f t="shared" ref="D62:L62" si="17">IF(D61&lt;0,1,0)</f>
        <v>1</v>
      </c>
      <c r="E62">
        <f t="shared" si="17"/>
        <v>1</v>
      </c>
      <c r="F62">
        <f t="shared" si="17"/>
        <v>1</v>
      </c>
      <c r="G62">
        <f>IF(G61&lt;0,1,0)</f>
        <v>1</v>
      </c>
      <c r="H62">
        <f t="shared" si="17"/>
        <v>1</v>
      </c>
      <c r="I62">
        <f t="shared" si="17"/>
        <v>1</v>
      </c>
      <c r="J62">
        <f t="shared" si="17"/>
        <v>1</v>
      </c>
      <c r="K62">
        <f t="shared" si="17"/>
        <v>1</v>
      </c>
      <c r="L62">
        <f t="shared" si="17"/>
        <v>1</v>
      </c>
    </row>
    <row r="63" spans="1:12" ht="16.5" thickBot="1">
      <c r="A63" s="40" t="s">
        <v>14</v>
      </c>
      <c r="B63" s="61"/>
      <c r="C63" s="41">
        <f>SUM(C62:L62)+1</f>
        <v>11</v>
      </c>
    </row>
    <row r="64" spans="1:12">
      <c r="B64" s="50"/>
    </row>
  </sheetData>
  <pageMargins left="0.2" right="0.23" top="0.3" bottom="1" header="0.18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Investeringskalkyl</vt:lpstr>
    </vt:vector>
  </TitlesOfParts>
  <Company>Danderyds Sjukhus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ekojaoe</dc:creator>
  <cp:lastModifiedBy>medkatz</cp:lastModifiedBy>
  <dcterms:created xsi:type="dcterms:W3CDTF">2013-06-03T08:50:11Z</dcterms:created>
  <dcterms:modified xsi:type="dcterms:W3CDTF">2014-06-13T08:15:25Z</dcterms:modified>
</cp:coreProperties>
</file>